
<file path=[Content_Types].xml><?xml version="1.0" encoding="utf-8"?>
<Types xmlns="http://schemas.openxmlformats.org/package/2006/content-types">
  <Override PartName="/xl/charts/chart189.xml" ContentType="application/vnd.openxmlformats-officedocument.drawingml.char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30.xml" ContentType="application/vnd.openxmlformats-officedocument.drawingml.chart+xml"/>
  <Override PartName="/xl/charts/chart328.xml" ContentType="application/vnd.openxmlformats-officedocument.drawingml.chart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Override PartName="/xl/charts/chart306.xml" ContentType="application/vnd.openxmlformats-officedocument.drawingml.chart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charts/chart145.xml" ContentType="application/vnd.openxmlformats-officedocument.drawingml.chart+xml"/>
  <Override PartName="/xl/charts/chart192.xml" ContentType="application/vnd.openxmlformats-officedocument.drawingml.chart+xml"/>
  <Override PartName="/xl/charts/chart279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charts/chart268.xml" ContentType="application/vnd.openxmlformats-officedocument.drawingml.chart+xml"/>
  <Override PartName="/xl/charts/chart320.xml" ContentType="application/vnd.openxmlformats-officedocument.drawingml.chart+xml"/>
  <Override PartName="/xl/charts/chart331.xml" ContentType="application/vnd.openxmlformats-officedocument.drawingml.chart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charts/chart257.xml" ContentType="application/vnd.openxmlformats-officedocument.drawingml.chart+xml"/>
  <Override PartName="/xl/charts/chart52.xml" ContentType="application/vnd.openxmlformats-officedocument.drawingml.char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charts/chart293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charts/chart235.xml" ContentType="application/vnd.openxmlformats-officedocument.drawingml.chart+xml"/>
  <Override PartName="/xl/charts/chart271.xml" ContentType="application/vnd.openxmlformats-officedocument.drawingml.chart+xml"/>
  <Override PartName="/xl/charts/chart282.xml" ContentType="application/vnd.openxmlformats-officedocument.drawingml.chart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charts/chart139.xml" ContentType="application/vnd.openxmlformats-officedocument.drawingml.chart+xml"/>
  <Override PartName="/xl/charts/chart186.xml" ContentType="application/vnd.openxmlformats-officedocument.drawingml.chart+xml"/>
  <Override PartName="/xl/charts/chart197.xml" ContentType="application/vnd.openxmlformats-officedocument.drawingml.chart+xml"/>
  <Override PartName="/xl/charts/chart202.xml" ContentType="application/vnd.openxmlformats-officedocument.drawingml.char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harts/chart79.xml" ContentType="application/vnd.openxmlformats-officedocument.drawingml.chart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charts/chart325.xml" ContentType="application/vnd.openxmlformats-officedocument.drawingml.chart+xml"/>
  <Default Extension="emf" ContentType="image/x-emf"/>
  <Override PartName="/xl/theme/themeOverride1.xml" ContentType="application/vnd.openxmlformats-officedocument.themeOverride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117.xml" ContentType="application/vnd.openxmlformats-officedocument.drawingml.chart+xml"/>
  <Override PartName="/xl/charts/chart164.xml" ContentType="application/vnd.openxmlformats-officedocument.drawingml.chart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120.xml" ContentType="application/vnd.openxmlformats-officedocument.drawingml.chart+xml"/>
  <Override PartName="/xl/charts/chart207.xml" ContentType="application/vnd.openxmlformats-officedocument.drawingml.chart+xml"/>
  <Override PartName="/xl/charts/chart218.xml" ContentType="application/vnd.openxmlformats-officedocument.drawingml.chart+xml"/>
  <Override PartName="/xl/charts/chart254.xml" ContentType="application/vnd.openxmlformats-officedocument.drawingml.chart+xml"/>
  <Override PartName="/xl/charts/chart265.xml" ContentType="application/vnd.openxmlformats-officedocument.drawingml.chart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charts/chart290.xml" ContentType="application/vnd.openxmlformats-officedocument.drawingml.chart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32.xml" ContentType="application/vnd.openxmlformats-officedocument.drawingml.chart+xml"/>
  <Override PartName="/xl/charts/chart319.xml" ContentType="application/vnd.openxmlformats-officedocument.drawingml.chart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charts/chart221.xml" ContentType="application/vnd.openxmlformats-officedocument.drawingml.chart+xml"/>
  <Override PartName="/xl/charts/chart308.xml" ContentType="application/vnd.openxmlformats-officedocument.drawingml.chart+xml"/>
  <Override PartName="/xl/charts/chart98.xml" ContentType="application/vnd.openxmlformats-officedocument.drawingml.char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charts/chart322.xml" ContentType="application/vnd.openxmlformats-officedocument.drawingml.chart+xml"/>
  <Override PartName="/xl/charts/chart333.xml" ContentType="application/vnd.openxmlformats-officedocument.drawingml.chart+xml"/>
  <Override PartName="/xl/charts/chart18.xml" ContentType="application/vnd.openxmlformats-officedocument.drawingml.chart+xml"/>
  <Override PartName="/xl/charts/chart65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charts/chart259.xml" ContentType="application/vnd.openxmlformats-officedocument.drawingml.chart+xml"/>
  <Override PartName="/xl/charts/chart311.xml" ContentType="application/vnd.openxmlformats-officedocument.drawingml.chart+xml"/>
  <Override PartName="/xl/charts/chart54.xml" ContentType="application/vnd.openxmlformats-officedocument.drawingml.char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charts/chart300.xml" ContentType="application/vnd.openxmlformats-officedocument.drawingml.chart+xml"/>
  <Override PartName="/xl/drawings/drawing11.xml" ContentType="application/vnd.openxmlformats-officedocument.drawingml.chartshapes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37.xml" ContentType="application/vnd.openxmlformats-officedocument.drawingml.chart+xml"/>
  <Override PartName="/xl/charts/chart273.xml" ContentType="application/vnd.openxmlformats-officedocument.drawingml.chart+xml"/>
  <Override PartName="/xl/charts/chart284.xml" ContentType="application/vnd.openxmlformats-officedocument.drawingml.chart+xml"/>
  <Override PartName="/xl/charts/chart21.xml" ContentType="application/vnd.openxmlformats-officedocument.drawingml.chart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charts/chart10.xml" ContentType="application/vnd.openxmlformats-officedocument.drawingml.chart+xml"/>
  <Override PartName="/xl/charts/chart188.xml" ContentType="application/vnd.openxmlformats-officedocument.drawingml.chart+xml"/>
  <Override PartName="/xl/charts/chart199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charts/chart327.xml" ContentType="application/vnd.openxmlformats-officedocument.drawingml.char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charts/chart316.xml" ContentType="application/vnd.openxmlformats-officedocument.drawingml.chart+xml"/>
  <Override PartName="/xl/externalLinks/externalLink4.xml" ContentType="application/vnd.openxmlformats-officedocument.spreadsheetml.externalLink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55.xml" ContentType="application/vnd.openxmlformats-officedocument.drawingml.chart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37.xml" ContentType="application/vnd.openxmlformats-officedocument.drawingml.chart+xml"/>
  <Override PartName="/xl/charts/chart84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80.xml" ContentType="application/vnd.openxmlformats-officedocument.drawingml.chart+xml"/>
  <Override PartName="/xl/charts/chart191.xml" ContentType="application/vnd.openxmlformats-officedocument.drawingml.chart+xml"/>
  <Override PartName="/xl/charts/chart278.xml" ContentType="application/vnd.openxmlformats-officedocument.drawingml.chart+xml"/>
  <Override PartName="/xl/charts/chart330.xml" ContentType="application/vnd.openxmlformats-officedocument.drawingml.chart+xml"/>
  <Override PartName="/xl/pivotCache/pivotCacheDefinition1.xml" ContentType="application/vnd.openxmlformats-officedocument.spreadsheetml.pivotCacheDefinition+xml"/>
  <Override PartName="/xl/charts/chart26.xml" ContentType="application/vnd.openxmlformats-officedocument.drawingml.chart+xml"/>
  <Override PartName="/xl/charts/chart73.xml" ContentType="application/vnd.openxmlformats-officedocument.drawingml.chart+xml"/>
  <Override PartName="/xl/charts/chart122.xml" ContentType="application/vnd.openxmlformats-officedocument.drawingml.chart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charts/chart267.xml" ContentType="application/vnd.openxmlformats-officedocument.drawingml.chart+xml"/>
  <Override PartName="/xl/charts/chart15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111.xml" ContentType="application/vnd.openxmlformats-officedocument.drawingml.chart+xml"/>
  <Override PartName="/xl/charts/chart245.xml" ContentType="application/vnd.openxmlformats-officedocument.drawingml.chart+xml"/>
  <Override PartName="/xl/charts/chart292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01.xml" ContentType="application/vnd.openxmlformats-officedocument.drawingml.chart+xml"/>
  <Override PartName="/xl/charts/chart212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charts/chart324.xml" ContentType="application/vnd.openxmlformats-officedocument.drawingml.chart+xml"/>
  <Override PartName="/xl/charts/chart67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charts/chart313.xml" ContentType="application/vnd.openxmlformats-officedocument.drawingml.chart+xml"/>
  <Override PartName="/xl/charts/chart56.xml" ContentType="application/vnd.openxmlformats-officedocument.drawingml.chart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charts/chart297.xml" ContentType="application/vnd.openxmlformats-officedocument.drawingml.chart+xml"/>
  <Override PartName="/xl/charts/chart302.xml" ContentType="application/vnd.openxmlformats-officedocument.drawingml.chart+xml"/>
  <Override PartName="/xl/externalLinks/externalLink1.xml" ContentType="application/vnd.openxmlformats-officedocument.spreadsheetml.externalLink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41.xml" ContentType="application/vnd.openxmlformats-officedocument.drawingml.chart+xml"/>
  <Override PartName="/xl/charts/chart228.xml" ContentType="application/vnd.openxmlformats-officedocument.drawingml.chart+xml"/>
  <Override PartName="/xl/charts/chart239.xml" ContentType="application/vnd.openxmlformats-officedocument.drawingml.chart+xml"/>
  <Override PartName="/xl/charts/chart275.xml" ContentType="application/vnd.openxmlformats-officedocument.drawingml.chart+xml"/>
  <Override PartName="/xl/charts/chart286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charts/chart12.xml" ContentType="application/vnd.openxmlformats-officedocument.drawingml.chart+xml"/>
  <Override PartName="/xl/charts/chart206.xml" ContentType="application/vnd.openxmlformats-officedocument.drawingml.chart+xml"/>
  <Override PartName="/xl/charts/chart253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231.xml" ContentType="application/vnd.openxmlformats-officedocument.drawingml.chart+xml"/>
  <Override PartName="/xl/charts/chart242.xml" ContentType="application/vnd.openxmlformats-officedocument.drawingml.chart+xml"/>
  <Override PartName="/xl/charts/chart329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charts/chart97.xml" ContentType="application/vnd.openxmlformats-officedocument.drawingml.chart+xml"/>
  <Override PartName="/xl/charts/chart157.xml" ContentType="application/vnd.openxmlformats-officedocument.drawingml.chart+xml"/>
  <Override PartName="/xl/charts/chart30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86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82.xml" ContentType="application/vnd.openxmlformats-officedocument.drawingml.chart+xml"/>
  <Override PartName="/xl/charts/chart193.xml" ContentType="application/vnd.openxmlformats-officedocument.drawingml.chart+xml"/>
  <Override PartName="/xl/charts/chart332.xml" ContentType="application/vnd.openxmlformats-officedocument.drawingml.chart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charts/chart321.xml" ContentType="application/vnd.openxmlformats-officedocument.drawingml.chart+xml"/>
  <Override PartName="/xl/charts/chart17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47.xml" ContentType="application/vnd.openxmlformats-officedocument.drawingml.chart+xml"/>
  <Override PartName="/xl/charts/chart258.xml" ContentType="application/vnd.openxmlformats-officedocument.drawingml.chart+xml"/>
  <Override PartName="/xl/charts/chart294.xml" ContentType="application/vnd.openxmlformats-officedocument.drawingml.chart+xml"/>
  <Override PartName="/xl/charts/chart310.xml" ContentType="application/vnd.openxmlformats-officedocument.drawingml.chart+xml"/>
  <Default Extension="vml" ContentType="application/vnd.openxmlformats-officedocument.vmlDrawing"/>
  <Override PartName="/xl/worksheets/sheet19.xml" ContentType="application/vnd.openxmlformats-officedocument.spreadsheetml.workshee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drawings/drawing10.xml" ContentType="application/vnd.openxmlformats-officedocument.drawing+xml"/>
  <Override PartName="/xl/pivotCache/pivotCacheRecords1.xml" ContentType="application/vnd.openxmlformats-officedocument.spreadsheetml.pivotCacheRecords+xml"/>
  <Override PartName="/xl/charts/chart31.xml" ContentType="application/vnd.openxmlformats-officedocument.drawingml.chart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docProps/core.xml" ContentType="application/vnd.openxmlformats-package.core-properties+xml"/>
  <Override PartName="/xl/charts/chart20.xml" ContentType="application/vnd.openxmlformats-officedocument.drawingml.chart+xml"/>
  <Override PartName="/xl/charts/chart198.xml" ContentType="application/vnd.openxmlformats-officedocument.drawingml.chart+xml"/>
  <Override PartName="/xl/charts/chart203.xml" ContentType="application/vnd.openxmlformats-officedocument.drawingml.chart+xml"/>
  <Override PartName="/xl/charts/chart214.xml" ContentType="application/vnd.openxmlformats-officedocument.drawingml.chart+xml"/>
  <Override PartName="/xl/charts/chart250.xml" ContentType="application/vnd.openxmlformats-officedocument.drawingml.chart+xml"/>
  <Override PartName="/xl/charts/chart261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harts/chart187.xml" ContentType="application/vnd.openxmlformats-officedocument.drawingml.chart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Override PartName="/xl/charts/chart315.xml" ContentType="application/vnd.openxmlformats-officedocument.drawingml.chart+xml"/>
  <Default Extension="xls" ContentType="application/vnd.ms-excel"/>
  <Override PartName="/xl/charts/chart326.xml" ContentType="application/vnd.openxmlformats-officedocument.drawingml.chart+xml"/>
  <Default Extension="rels" ContentType="application/vnd.openxmlformats-package.relationships+xml"/>
  <Override PartName="/xl/charts/chart58.xml" ContentType="application/vnd.openxmlformats-officedocument.drawingml.chart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charts/chart299.xml" ContentType="application/vnd.openxmlformats-officedocument.drawingml.chart+xml"/>
  <Override PartName="/xl/charts/chart304.xml" ContentType="application/vnd.openxmlformats-officedocument.drawingml.chart+xml"/>
  <Override PartName="/xl/externalLinks/externalLink3.xml" ContentType="application/vnd.openxmlformats-officedocument.spreadsheetml.externalLink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77.xml" ContentType="application/vnd.openxmlformats-officedocument.drawingml.chart+xml"/>
  <Override PartName="/xl/charts/chart288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charts/chart50.xml" ContentType="application/vnd.openxmlformats-officedocument.drawingml.chart+xml"/>
  <Override PartName="/xl/charts/chart233.xml" ContentType="application/vnd.openxmlformats-officedocument.drawingml.chart+xml"/>
  <Override PartName="/xl/charts/chart244.xml" ContentType="application/vnd.openxmlformats-officedocument.drawingml.chart+xml"/>
  <Override PartName="/xl/charts/chart280.xml" ContentType="application/vnd.openxmlformats-officedocument.drawingml.chart+xml"/>
  <Override PartName="/xl/charts/chart291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222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Override PartName="/xl/charts/chart88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84.xml" ContentType="application/vnd.openxmlformats-officedocument.drawingml.chart+xml"/>
  <Override PartName="/xl/charts/chart195.xml" ContentType="application/vnd.openxmlformats-officedocument.drawingml.chart+xml"/>
  <Override PartName="/xl/charts/chart200.xml" ContentType="application/vnd.openxmlformats-officedocument.drawingml.chart+xml"/>
  <Override PartName="/xl/drawings/drawing5.xml" ContentType="application/vnd.openxmlformats-officedocument.drawing+xml"/>
  <Default Extension="jpeg" ContentType="image/jpeg"/>
  <Override PartName="/xl/charts/chart334.xml" ContentType="application/vnd.openxmlformats-officedocument.drawingml.chart+xml"/>
  <Override PartName="/xl/charts/chart77.xml" ContentType="application/vnd.openxmlformats-officedocument.drawingml.char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charts/chart323.xml" ContentType="application/vnd.openxmlformats-officedocument.drawingml.chart+xml"/>
  <Override PartName="/xl/charts/chart19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249.xml" ContentType="application/vnd.openxmlformats-officedocument.drawingml.chart+xml"/>
  <Override PartName="/xl/charts/chart296.xml" ContentType="application/vnd.openxmlformats-officedocument.drawingml.chart+xml"/>
  <Override PartName="/xl/charts/chart301.xml" ContentType="application/vnd.openxmlformats-officedocument.drawingml.chart+xml"/>
  <Override PartName="/xl/charts/chart312.xml" ContentType="application/vnd.openxmlformats-officedocument.drawingml.chart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16.xml" ContentType="application/vnd.openxmlformats-officedocument.drawingml.chart+xml"/>
  <Override PartName="/xl/charts/chart252.xml" ContentType="application/vnd.openxmlformats-officedocument.drawingml.chart+xml"/>
  <Override PartName="/xl/charts/chart263.xml" ContentType="application/vnd.openxmlformats-officedocument.drawingml.chart+xml"/>
  <Override PartName="/xl/worksheets/sheet24.xml" ContentType="application/vnd.openxmlformats-officedocument.spreadsheetml.worksheet+xml"/>
  <Override PartName="/xl/charts/chart241.xml" ContentType="application/vnd.openxmlformats-officedocument.drawingml.chart+xml"/>
  <Override PartName="/xl/charts/chart178.xml" ContentType="application/vnd.openxmlformats-officedocument.drawingml.chart+xml"/>
  <Override PartName="/xl/charts/chart317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675" yWindow="150" windowWidth="12240" windowHeight="7170" tabRatio="598"/>
  </bookViews>
  <sheets>
    <sheet name="อัตราป่วย" sheetId="4" r:id="rId1"/>
    <sheet name="ป่วยจำแนกรายเดือน" sheetId="7" r:id="rId2"/>
    <sheet name="จำนวนป่วยรายสัปดาห์" sheetId="19" r:id="rId3"/>
    <sheet name="จำนวนป่วยแยกพื้นที่" sheetId="28" r:id="rId4"/>
    <sheet name="เฝ้าระวังพิเศษ &gt;=2รายใน 28 day" sheetId="29" r:id="rId5"/>
    <sheet name="จำแนกตามตัวแปรต่างๆ" sheetId="17" r:id="rId6"/>
    <sheet name="Sheet1" sheetId="8" r:id="rId7"/>
    <sheet name="รอวางป่วยรายเดือน" sheetId="6" r:id="rId8"/>
    <sheet name="รอวางอัตราป่วย" sheetId="2" r:id="rId9"/>
    <sheet name="รอวางป่วบรายสัปดาห์" sheetId="9" r:id="rId10"/>
    <sheet name="TblAgeBar" sheetId="16" r:id="rId11"/>
    <sheet name="Attack rate" sheetId="22" r:id="rId12"/>
    <sheet name="occupation" sheetId="21" r:id="rId13"/>
    <sheet name="Age" sheetId="20" r:id="rId14"/>
    <sheet name="รอวางสถานการณ์" sheetId="14" r:id="rId15"/>
    <sheet name="รอวางสถานการณ์สำนักระบาด" sheetId="23" r:id="rId16"/>
    <sheet name="สถานการณ์จริง" sheetId="15" r:id="rId17"/>
    <sheet name="รอวางลำดับอัตราป่วยระดับประเทศ" sheetId="24" r:id="rId18"/>
    <sheet name="รอวางลำดับป่วยภาค" sheetId="25" r:id="rId19"/>
    <sheet name="รอวางลำดับป่วยเขต" sheetId="30" r:id="rId20"/>
    <sheet name="รอวางผู้ป่วยทั้งหมด" sheetId="26" r:id="rId21"/>
    <sheet name="กราฟอัตราป่วยจังหวัด" sheetId="27" r:id="rId22"/>
    <sheet name="One Page" sheetId="31" r:id="rId23"/>
    <sheet name="รอวางประเทศ" sheetId="32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2" hidden="1">occupation!$C$1:$C$15</definedName>
    <definedName name="_xlnm._FilterDatabase" localSheetId="20" hidden="1">รอวางผู้ป่วยทั้งหมด!$A$1:$AO$12</definedName>
    <definedName name="_GoBack" localSheetId="14">รอวางสถานการณ์!$A$12</definedName>
    <definedName name="Area">OFFSET(TblAgeBar!$R$2,0,0,COUNTA(TblAgeBar!$R$1:$R$65536)-1)</definedName>
    <definedName name="Case">OFFSET(TblAgeBar!$S$2,0,0,COUNTA(TblAgeBar!$S$1:$S$65536)-1)</definedName>
    <definedName name="TblAgeBar">TblAgeBar!$A$3:$C$12</definedName>
  </definedNames>
  <calcPr calcId="124519"/>
  <pivotCaches>
    <pivotCache cacheId="0" r:id="rId30"/>
  </pivotCaches>
</workbook>
</file>

<file path=xl/calcChain.xml><?xml version="1.0" encoding="utf-8"?>
<calcChain xmlns="http://schemas.openxmlformats.org/spreadsheetml/2006/main">
  <c r="A1" i="15"/>
  <c r="B2" i="31"/>
  <c r="A2" i="7"/>
  <c r="A2" i="4"/>
  <c r="A4" i="15"/>
  <c r="A3"/>
  <c r="F7" i="4" l="1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6"/>
  <c r="B5" i="31"/>
  <c r="B3"/>
  <c r="H50" i="29"/>
  <c r="O50" s="1"/>
  <c r="H51"/>
  <c r="H52"/>
  <c r="O52" s="1"/>
  <c r="H53"/>
  <c r="H54"/>
  <c r="O54" s="1"/>
  <c r="H55"/>
  <c r="H56"/>
  <c r="O56" s="1"/>
  <c r="H57"/>
  <c r="H58"/>
  <c r="O58" s="1"/>
  <c r="H59"/>
  <c r="H60"/>
  <c r="O60" s="1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O51"/>
  <c r="O53"/>
  <c r="O55"/>
  <c r="O57"/>
  <c r="O59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H46"/>
  <c r="O46" s="1"/>
  <c r="H47"/>
  <c r="O47" s="1"/>
  <c r="H48"/>
  <c r="O48" s="1"/>
  <c r="H49"/>
  <c r="O49" s="1"/>
  <c r="H44"/>
  <c r="O44" s="1"/>
  <c r="H45"/>
  <c r="O45" s="1"/>
  <c r="H34"/>
  <c r="O34" s="1"/>
  <c r="H35"/>
  <c r="O35" s="1"/>
  <c r="H36"/>
  <c r="O36" s="1"/>
  <c r="H37"/>
  <c r="O37" s="1"/>
  <c r="H38"/>
  <c r="O38" s="1"/>
  <c r="H39"/>
  <c r="O39" s="1"/>
  <c r="H40"/>
  <c r="O40" s="1"/>
  <c r="H41"/>
  <c r="O41" s="1"/>
  <c r="H42"/>
  <c r="O42" s="1"/>
  <c r="H43"/>
  <c r="O43" s="1"/>
  <c r="H30"/>
  <c r="O30" s="1"/>
  <c r="H31"/>
  <c r="O31" s="1"/>
  <c r="H32"/>
  <c r="O32" s="1"/>
  <c r="H33"/>
  <c r="O33" s="1"/>
  <c r="H22"/>
  <c r="O22" s="1"/>
  <c r="H23"/>
  <c r="O23" s="1"/>
  <c r="H24"/>
  <c r="O24" s="1"/>
  <c r="H25"/>
  <c r="O25" s="1"/>
  <c r="H26"/>
  <c r="O26" s="1"/>
  <c r="H27"/>
  <c r="O27" s="1"/>
  <c r="H28"/>
  <c r="O28" s="1"/>
  <c r="H29"/>
  <c r="O29" s="1"/>
  <c r="C7" i="4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6"/>
  <c r="C1" i="20"/>
  <c r="C3"/>
  <c r="C4"/>
  <c r="C5"/>
  <c r="C6"/>
  <c r="C7"/>
  <c r="C9"/>
  <c r="C8"/>
  <c r="C2"/>
  <c r="A2"/>
  <c r="A1"/>
  <c r="A3"/>
  <c r="B6" i="31" s="1"/>
  <c r="A4" i="20"/>
  <c r="A5"/>
  <c r="A6"/>
  <c r="A7"/>
  <c r="A9"/>
  <c r="A8"/>
  <c r="B8" i="7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B7"/>
  <c r="B29" s="1"/>
  <c r="C7"/>
  <c r="C29" s="1"/>
  <c r="D7"/>
  <c r="D29" s="1"/>
  <c r="E7"/>
  <c r="E29" s="1"/>
  <c r="F7"/>
  <c r="F29" s="1"/>
  <c r="G7"/>
  <c r="H7"/>
  <c r="H29" s="1"/>
  <c r="I7"/>
  <c r="I29" s="1"/>
  <c r="J7"/>
  <c r="J29" s="1"/>
  <c r="K7"/>
  <c r="L7"/>
  <c r="L29" s="1"/>
  <c r="M7"/>
  <c r="M29" s="1"/>
  <c r="N7"/>
  <c r="N29" s="1"/>
  <c r="O7"/>
  <c r="O29" s="1"/>
  <c r="P7"/>
  <c r="P29" s="1"/>
  <c r="Q7"/>
  <c r="Q29" s="1"/>
  <c r="R7"/>
  <c r="R29" s="1"/>
  <c r="S7"/>
  <c r="S29" s="1"/>
  <c r="T7"/>
  <c r="T29" s="1"/>
  <c r="U7"/>
  <c r="U29" s="1"/>
  <c r="V7"/>
  <c r="V29" s="1"/>
  <c r="W7"/>
  <c r="W29" s="1"/>
  <c r="X7"/>
  <c r="X29" s="1"/>
  <c r="Y7"/>
  <c r="Y29" s="1"/>
  <c r="Z7"/>
  <c r="Z29" s="1"/>
  <c r="AA7"/>
  <c r="AA29" s="1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7"/>
  <c r="B5" i="19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7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C4"/>
  <c r="D4"/>
  <c r="E4"/>
  <c r="F4"/>
  <c r="G4"/>
  <c r="H4"/>
  <c r="I4"/>
  <c r="J4"/>
  <c r="K4"/>
  <c r="L4"/>
  <c r="M4"/>
  <c r="N4"/>
  <c r="O4"/>
  <c r="P4"/>
  <c r="Q4"/>
  <c r="R4"/>
  <c r="S4"/>
  <c r="T4"/>
  <c r="U4"/>
  <c r="U26" s="1"/>
  <c r="V4"/>
  <c r="W4"/>
  <c r="W26" s="1"/>
  <c r="X4"/>
  <c r="Y4"/>
  <c r="Y26" s="1"/>
  <c r="Z4"/>
  <c r="AA4"/>
  <c r="AA26" s="1"/>
  <c r="AB4"/>
  <c r="AC4"/>
  <c r="AC26" s="1"/>
  <c r="AD4"/>
  <c r="AE4"/>
  <c r="AE26" s="1"/>
  <c r="AF4"/>
  <c r="AG4"/>
  <c r="AG26" s="1"/>
  <c r="AH4"/>
  <c r="AI4"/>
  <c r="AI26" s="1"/>
  <c r="AJ4"/>
  <c r="AK4"/>
  <c r="AK26" s="1"/>
  <c r="AL4"/>
  <c r="AM4"/>
  <c r="AM26" s="1"/>
  <c r="AN4"/>
  <c r="AO4"/>
  <c r="AO26" s="1"/>
  <c r="AP4"/>
  <c r="AQ4"/>
  <c r="AQ26" s="1"/>
  <c r="AR4"/>
  <c r="AS4"/>
  <c r="AS26" s="1"/>
  <c r="AT4"/>
  <c r="AU4"/>
  <c r="AU26" s="1"/>
  <c r="AV4"/>
  <c r="AW4"/>
  <c r="AW26" s="1"/>
  <c r="AX4"/>
  <c r="AY4"/>
  <c r="AY26" s="1"/>
  <c r="AZ4"/>
  <c r="BA4"/>
  <c r="BA26" s="1"/>
  <c r="BB4"/>
  <c r="BC4"/>
  <c r="BC26" s="1"/>
  <c r="BD4"/>
  <c r="B4"/>
  <c r="B26" s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4"/>
  <c r="A2" i="15"/>
  <c r="S26" i="19" l="1"/>
  <c r="Q26"/>
  <c r="O26"/>
  <c r="M26"/>
  <c r="BD26"/>
  <c r="BB26"/>
  <c r="AZ26"/>
  <c r="AX26"/>
  <c r="AV26"/>
  <c r="AT26"/>
  <c r="AR26"/>
  <c r="AP26"/>
  <c r="AN26"/>
  <c r="AL26"/>
  <c r="AJ26"/>
  <c r="AH26"/>
  <c r="AF26"/>
  <c r="AD26"/>
  <c r="K26"/>
  <c r="I26"/>
  <c r="G26"/>
  <c r="E26"/>
  <c r="C26"/>
  <c r="AB26"/>
  <c r="Z26"/>
  <c r="X26"/>
  <c r="V26"/>
  <c r="T26"/>
  <c r="R26"/>
  <c r="P26"/>
  <c r="N26"/>
  <c r="L26"/>
  <c r="J26"/>
  <c r="H26"/>
  <c r="F26"/>
  <c r="D26"/>
  <c r="G29" i="7"/>
  <c r="A5" i="15"/>
  <c r="B7" i="31"/>
  <c r="B8"/>
  <c r="K29" i="7"/>
  <c r="F6" i="20"/>
  <c r="F2"/>
  <c r="F9"/>
  <c r="F8"/>
  <c r="F3"/>
  <c r="F5"/>
  <c r="F7"/>
  <c r="E7" s="1"/>
  <c r="F1"/>
  <c r="F4"/>
  <c r="G28" i="4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4" i="31" s="1"/>
  <c r="G7" i="4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6"/>
  <c r="D28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6"/>
  <c r="B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6"/>
  <c r="B21" i="27"/>
  <c r="B14"/>
  <c r="B8"/>
  <c r="B20"/>
  <c r="B1"/>
  <c r="B15"/>
  <c r="B11"/>
  <c r="B13"/>
  <c r="B2"/>
  <c r="B4"/>
  <c r="B17"/>
  <c r="B5"/>
  <c r="B6"/>
  <c r="B18"/>
  <c r="B7"/>
  <c r="B9"/>
  <c r="B12"/>
  <c r="B3"/>
  <c r="B16"/>
  <c r="B19"/>
  <c r="B22"/>
  <c r="B10"/>
  <c r="A21"/>
  <c r="A14"/>
  <c r="A8"/>
  <c r="A20"/>
  <c r="A1"/>
  <c r="A15"/>
  <c r="A11"/>
  <c r="A13"/>
  <c r="A2"/>
  <c r="A4"/>
  <c r="A17"/>
  <c r="A5"/>
  <c r="A6"/>
  <c r="A18"/>
  <c r="A7"/>
  <c r="A9"/>
  <c r="A12"/>
  <c r="A3"/>
  <c r="A16"/>
  <c r="A19"/>
  <c r="A22"/>
  <c r="A10"/>
  <c r="D12" i="22"/>
  <c r="E3" i="20" l="1"/>
  <c r="E1"/>
  <c r="E6"/>
  <c r="E9"/>
  <c r="E4"/>
  <c r="E2"/>
  <c r="E5"/>
  <c r="E8"/>
  <c r="H5" i="29"/>
  <c r="O5" s="1"/>
  <c r="H6"/>
  <c r="O6" s="1"/>
  <c r="H7"/>
  <c r="O7" s="1"/>
  <c r="H8"/>
  <c r="O8" s="1"/>
  <c r="H9"/>
  <c r="O9" s="1"/>
  <c r="H10"/>
  <c r="O10" s="1"/>
  <c r="H11"/>
  <c r="O11" s="1"/>
  <c r="H12"/>
  <c r="O12" s="1"/>
  <c r="H13"/>
  <c r="O13" s="1"/>
  <c r="H14"/>
  <c r="O14" s="1"/>
  <c r="H15"/>
  <c r="O15" s="1"/>
  <c r="H16"/>
  <c r="O16" s="1"/>
  <c r="H17"/>
  <c r="O17" s="1"/>
  <c r="H18"/>
  <c r="O18" s="1"/>
  <c r="H19"/>
  <c r="O19" s="1"/>
  <c r="H20"/>
  <c r="O20" s="1"/>
  <c r="H21"/>
  <c r="O21" s="1"/>
  <c r="H3"/>
  <c r="H2"/>
  <c r="H4"/>
  <c r="D11" i="22" l="1"/>
  <c r="B1" i="21"/>
  <c r="D10" i="22"/>
  <c r="D7"/>
  <c r="D21"/>
  <c r="D1"/>
  <c r="D19"/>
  <c r="D6"/>
  <c r="D15"/>
  <c r="D2"/>
  <c r="D16"/>
  <c r="D20"/>
  <c r="D3"/>
  <c r="D4"/>
  <c r="D8"/>
  <c r="D9"/>
  <c r="D18"/>
  <c r="D14"/>
  <c r="D5"/>
  <c r="D17"/>
  <c r="D13"/>
  <c r="D22"/>
  <c r="B12"/>
  <c r="B11"/>
  <c r="B7"/>
  <c r="B21"/>
  <c r="B1"/>
  <c r="B19"/>
  <c r="B6"/>
  <c r="B15"/>
  <c r="B2"/>
  <c r="B16"/>
  <c r="B20"/>
  <c r="B3"/>
  <c r="B4"/>
  <c r="B8"/>
  <c r="B9"/>
  <c r="B18"/>
  <c r="B14"/>
  <c r="B5"/>
  <c r="B17"/>
  <c r="B13"/>
  <c r="B22"/>
  <c r="B10"/>
  <c r="B6" i="21"/>
  <c r="B7"/>
  <c r="B10"/>
  <c r="B9"/>
  <c r="B11"/>
  <c r="B14"/>
  <c r="B8"/>
  <c r="B3"/>
  <c r="B2"/>
  <c r="B15"/>
  <c r="B12"/>
  <c r="B13"/>
  <c r="B5"/>
  <c r="C6"/>
  <c r="C7"/>
  <c r="C10"/>
  <c r="C9"/>
  <c r="C1"/>
  <c r="C11"/>
  <c r="C14"/>
  <c r="C8"/>
  <c r="C3"/>
  <c r="C2"/>
  <c r="C15"/>
  <c r="C12"/>
  <c r="C13"/>
  <c r="C5"/>
  <c r="C4"/>
  <c r="B4"/>
  <c r="BD3" i="19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A3"/>
  <c r="B26" i="31" l="1"/>
  <c r="A6" i="15"/>
  <c r="A7"/>
  <c r="B17" i="31"/>
  <c r="B25"/>
  <c r="B24"/>
  <c r="B15"/>
  <c r="B16"/>
  <c r="F14" i="21"/>
  <c r="F13"/>
  <c r="F8"/>
  <c r="F5"/>
  <c r="F11"/>
  <c r="F7"/>
  <c r="F2"/>
  <c r="F15"/>
  <c r="F9"/>
  <c r="F12"/>
  <c r="F6"/>
  <c r="F10"/>
  <c r="F3"/>
  <c r="F4"/>
  <c r="F1"/>
  <c r="H1"/>
  <c r="H13"/>
  <c r="H8"/>
  <c r="H3"/>
  <c r="H10"/>
  <c r="H14"/>
  <c r="H5"/>
  <c r="H15"/>
  <c r="H12"/>
  <c r="H6"/>
  <c r="H2"/>
  <c r="H9"/>
  <c r="H11"/>
  <c r="H7"/>
  <c r="H4"/>
  <c r="E13" l="1"/>
  <c r="E8"/>
  <c r="E11"/>
  <c r="E9"/>
  <c r="E10"/>
  <c r="E3"/>
  <c r="E1"/>
  <c r="E14"/>
  <c r="E7"/>
  <c r="E5"/>
  <c r="E4"/>
  <c r="E15"/>
  <c r="E12"/>
  <c r="E6"/>
  <c r="E2"/>
</calcChain>
</file>

<file path=xl/sharedStrings.xml><?xml version="1.0" encoding="utf-8"?>
<sst xmlns="http://schemas.openxmlformats.org/spreadsheetml/2006/main" count="1796" uniqueCount="613">
  <si>
    <t>อำเภอ</t>
  </si>
  <si>
    <t>จำนวนป่วย</t>
  </si>
  <si>
    <t xml:space="preserve">อัตราป่วย  </t>
  </si>
  <si>
    <t>จำนวนตาย</t>
  </si>
  <si>
    <t>อัตราตาย</t>
  </si>
  <si>
    <t>อัตราป่วยตาย</t>
  </si>
  <si>
    <t>จำนวนประชากร</t>
  </si>
  <si>
    <t>(ราย)</t>
  </si>
  <si>
    <t>/100,000</t>
  </si>
  <si>
    <t>เมือง</t>
  </si>
  <si>
    <t>ยางชุมน้อย</t>
  </si>
  <si>
    <t>กันทรารมย์</t>
  </si>
  <si>
    <t>กันทรลักษ์</t>
  </si>
  <si>
    <t>ขุขันธ์</t>
  </si>
  <si>
    <t>ไพรบึง</t>
  </si>
  <si>
    <t>ปรางค์กู่</t>
  </si>
  <si>
    <t>ขุนหาญ</t>
  </si>
  <si>
    <t>ราษีไศล</t>
  </si>
  <si>
    <t>บึงบูรพ์</t>
  </si>
  <si>
    <t>ห้วยทับทัน</t>
  </si>
  <si>
    <t>โนนคูณ</t>
  </si>
  <si>
    <t>ศรีรัตนะ</t>
  </si>
  <si>
    <t>น้ำเกลี้ยง</t>
  </si>
  <si>
    <t>วังหิน</t>
  </si>
  <si>
    <t>ภูสิงห์</t>
  </si>
  <si>
    <t>เมืองจันทร์</t>
  </si>
  <si>
    <t>เบญจลักษ์</t>
  </si>
  <si>
    <t>พยุห์</t>
  </si>
  <si>
    <t>ศิลาลาด</t>
  </si>
  <si>
    <t>รวมทุกอำเภอ</t>
  </si>
  <si>
    <t>Addcode</t>
  </si>
  <si>
    <t>Addname</t>
  </si>
  <si>
    <t>Rpop</t>
  </si>
  <si>
    <t>totalds</t>
  </si>
  <si>
    <t>Crate</t>
  </si>
  <si>
    <t>totaldeath</t>
  </si>
  <si>
    <t>Drate</t>
  </si>
  <si>
    <t>CFR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</si>
  <si>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</si>
  <si>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</si>
  <si>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</si>
  <si>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</si>
  <si>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</si>
  <si>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</si>
  <si>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</si>
  <si>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</si>
  <si>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</si>
  <si>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</si>
  <si>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</si>
  <si>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</si>
  <si>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</si>
  <si>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</si>
  <si>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</si>
  <si>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</si>
  <si>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</si>
  <si>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</si>
  <si>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</si>
  <si>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</si>
  <si>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</si>
  <si>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</si>
  <si>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</t>
  </si>
  <si>
    <t>อัตราป่วยรวม</t>
  </si>
  <si>
    <t>เดือน</t>
  </si>
  <si>
    <t>มกราคม</t>
  </si>
  <si>
    <t>ป่วย</t>
  </si>
  <si>
    <t>ตาย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</si>
  <si>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</si>
  <si>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</si>
  <si>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</si>
  <si>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</si>
  <si>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</si>
  <si>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</si>
  <si>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</si>
  <si>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</si>
  <si>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</si>
  <si>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</si>
  <si>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</si>
  <si>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รวม</t>
  </si>
  <si>
    <t>ทุกอำเภอ</t>
  </si>
  <si>
    <t>อุทุมพรพิสัย</t>
  </si>
  <si>
    <t>โพธิ์ศรีสุวรรณ</t>
  </si>
  <si>
    <t>ลำดับ</t>
  </si>
  <si>
    <t>ปี พ.ศ.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</si>
  <si>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</si>
  <si>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</si>
  <si>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</si>
  <si>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</si>
  <si>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</si>
  <si>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</si>
  <si>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</si>
  <si>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</si>
  <si>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</si>
  <si>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</si>
  <si>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</si>
  <si>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</si>
  <si>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Median</t>
  </si>
  <si>
    <t>พื้นที่</t>
  </si>
  <si>
    <t>จำนวน</t>
  </si>
  <si>
    <t>Rn</t>
  </si>
  <si>
    <t>Ageg</t>
  </si>
  <si>
    <t>case</t>
  </si>
  <si>
    <t xml:space="preserve">  0 - 4</t>
  </si>
  <si>
    <t xml:space="preserve">  5 - 9</t>
  </si>
  <si>
    <t xml:space="preserve"> 10 - 14</t>
  </si>
  <si>
    <t xml:space="preserve"> 15 - 24</t>
  </si>
  <si>
    <t xml:space="preserve"> 25 - 34</t>
  </si>
  <si>
    <t xml:space="preserve"> 35 - 44</t>
  </si>
  <si>
    <t xml:space="preserve"> 45 - 54</t>
  </si>
  <si>
    <t xml:space="preserve"> 55 - 64</t>
  </si>
  <si>
    <t xml:space="preserve"> 65 +</t>
  </si>
  <si>
    <t>TNo</t>
  </si>
  <si>
    <t>occu</t>
  </si>
  <si>
    <t xml:space="preserve">จำนวนป่วย(ราย) </t>
  </si>
  <si>
    <t>เกษตร</t>
  </si>
  <si>
    <t>ข้าราชการ</t>
  </si>
  <si>
    <t>รับจ้าง,กรรมกร</t>
  </si>
  <si>
    <t>ค้าขาย</t>
  </si>
  <si>
    <t>งานบ้าน</t>
  </si>
  <si>
    <t>นักเรียน</t>
  </si>
  <si>
    <t>ทหาร,ตำรวจ</t>
  </si>
  <si>
    <t>ประมง</t>
  </si>
  <si>
    <t>ครู</t>
  </si>
  <si>
    <t>อื่นๆ</t>
  </si>
  <si>
    <t>ไม่ทราบอาชีพ/ในปกครอง</t>
  </si>
  <si>
    <t>เลี้ยงสัตว์</t>
  </si>
  <si>
    <t>นักบวช</t>
  </si>
  <si>
    <t>อาชีพพิเศษ</t>
  </si>
  <si>
    <t>บุคลากรสาธารณสุข</t>
  </si>
  <si>
    <t>No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</si>
  <si>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</si>
  <si>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</si>
  <si>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</si>
  <si>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</si>
  <si>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</si>
  <si>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</si>
  <si>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</si>
  <si>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</si>
  <si>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</si>
  <si>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</si>
  <si>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</si>
  <si>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</si>
  <si>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w1</t>
  </si>
  <si>
    <t>ต่อแสนประชากร</t>
  </si>
  <si>
    <t>อาชีพ</t>
  </si>
  <si>
    <t>ราย</t>
  </si>
  <si>
    <t>อัตราป่วย</t>
  </si>
  <si>
    <t xml:space="preserve">REPORTING </t>
  </si>
  <si>
    <t>TOTAL</t>
  </si>
  <si>
    <t>Morbidity rate</t>
  </si>
  <si>
    <t>TOTAL1</t>
  </si>
  <si>
    <t xml:space="preserve">Mortality Rate </t>
  </si>
  <si>
    <t>Mae Hong Son</t>
  </si>
  <si>
    <t>Chiang Mai</t>
  </si>
  <si>
    <t>Songkhla</t>
  </si>
  <si>
    <t>Phatthalung</t>
  </si>
  <si>
    <t>Bungkan</t>
  </si>
  <si>
    <t>Surin</t>
  </si>
  <si>
    <t>Pattani</t>
  </si>
  <si>
    <t>Narathiwat</t>
  </si>
  <si>
    <t>Lamphun</t>
  </si>
  <si>
    <t>Chanthaburi</t>
  </si>
  <si>
    <t>Rayong</t>
  </si>
  <si>
    <t>Ubon Ratchathani</t>
  </si>
  <si>
    <t>Tak</t>
  </si>
  <si>
    <t>Mukdahan</t>
  </si>
  <si>
    <t>Trang</t>
  </si>
  <si>
    <t>Krabi</t>
  </si>
  <si>
    <t>Phuket</t>
  </si>
  <si>
    <t>Amnat Charoen</t>
  </si>
  <si>
    <t>Phangnga</t>
  </si>
  <si>
    <t>Satun</t>
  </si>
  <si>
    <t>Bangkok</t>
  </si>
  <si>
    <t>Loei</t>
  </si>
  <si>
    <t>Lampang</t>
  </si>
  <si>
    <t>Trat</t>
  </si>
  <si>
    <t>Phetchaburi</t>
  </si>
  <si>
    <t>Chiang Rai</t>
  </si>
  <si>
    <t>Nakhon Si Thammarat</t>
  </si>
  <si>
    <t>Phetchabun</t>
  </si>
  <si>
    <t>Yala</t>
  </si>
  <si>
    <t>Si Sa Ket</t>
  </si>
  <si>
    <t>Roi Et</t>
  </si>
  <si>
    <t>Nakhon Pathom</t>
  </si>
  <si>
    <t>Kalasin</t>
  </si>
  <si>
    <t>Samut Sakhon</t>
  </si>
  <si>
    <t>Samut Prakan</t>
  </si>
  <si>
    <t>Phitsanulok</t>
  </si>
  <si>
    <t>Yasothon</t>
  </si>
  <si>
    <t xml:space="preserve">P.Nakhon </t>
  </si>
  <si>
    <t>Ranong</t>
  </si>
  <si>
    <t>Maha Sarakham</t>
  </si>
  <si>
    <t>Phichit</t>
  </si>
  <si>
    <t>Nakhon Phanom</t>
  </si>
  <si>
    <t>Nakhon Ratchasima</t>
  </si>
  <si>
    <t>Nakhon Sawan</t>
  </si>
  <si>
    <t>Lop Buri</t>
  </si>
  <si>
    <t>Sukhothai</t>
  </si>
  <si>
    <t>Ang Thong</t>
  </si>
  <si>
    <t>Chon Buri</t>
  </si>
  <si>
    <t>Uttaradit</t>
  </si>
  <si>
    <t>Chaiyaphum</t>
  </si>
  <si>
    <t>Chachoengsao</t>
  </si>
  <si>
    <t>Uthai Thani</t>
  </si>
  <si>
    <t>Prachin Buri</t>
  </si>
  <si>
    <t>Prachuap Khiri Khan</t>
  </si>
  <si>
    <t>Buri Ram</t>
  </si>
  <si>
    <t>Khon Kaen</t>
  </si>
  <si>
    <t>Nong Bua Lam Phu</t>
  </si>
  <si>
    <t>Phayao</t>
  </si>
  <si>
    <t>Ratchaburi</t>
  </si>
  <si>
    <t>Nonthaburi</t>
  </si>
  <si>
    <t>Sa Kaeo</t>
  </si>
  <si>
    <t>Chai Nat</t>
  </si>
  <si>
    <t>Surat Thani</t>
  </si>
  <si>
    <t>Nan</t>
  </si>
  <si>
    <t>Chumphon</t>
  </si>
  <si>
    <t>Pathum Thani</t>
  </si>
  <si>
    <t>Saraburi</t>
  </si>
  <si>
    <t>Samut Songkhram</t>
  </si>
  <si>
    <t>Nong Khai</t>
  </si>
  <si>
    <t>Suphan Buri</t>
  </si>
  <si>
    <t>Sakon Nakhon</t>
  </si>
  <si>
    <t>Nakhon Nayok</t>
  </si>
  <si>
    <t>Kamphaeng Phet</t>
  </si>
  <si>
    <t>Phrae</t>
  </si>
  <si>
    <t>Kanchanaburi</t>
  </si>
  <si>
    <t>Udon Thani</t>
  </si>
  <si>
    <t>Sing Buri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</si>
  <si>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</si>
  <si>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</si>
  <si>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</si>
  <si>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</si>
  <si>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</si>
  <si>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</si>
  <si>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</si>
  <si>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</si>
  <si>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</si>
  <si>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</si>
  <si>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</si>
  <si>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</si>
  <si>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จังหวัด</t>
  </si>
  <si>
    <t>อุบลราชธานี</t>
  </si>
  <si>
    <t>ศรีสะเกษ</t>
  </si>
  <si>
    <t>AMP_NAME</t>
  </si>
  <si>
    <t>TUM_NAME</t>
  </si>
  <si>
    <t>VIL_NAME</t>
  </si>
  <si>
    <t>E0</t>
  </si>
  <si>
    <t>E1</t>
  </si>
  <si>
    <t>PE0</t>
  </si>
  <si>
    <t>PE1</t>
  </si>
  <si>
    <t>DISEASE</t>
  </si>
  <si>
    <t>NAME</t>
  </si>
  <si>
    <t>HN</t>
  </si>
  <si>
    <t>NMEPAT</t>
  </si>
  <si>
    <t>SEX</t>
  </si>
  <si>
    <t>AGEY</t>
  </si>
  <si>
    <t>AGEM</t>
  </si>
  <si>
    <t>AGED</t>
  </si>
  <si>
    <t>MARIETAL</t>
  </si>
  <si>
    <t>RACE</t>
  </si>
  <si>
    <t>RACE1</t>
  </si>
  <si>
    <t>OCCUPAT</t>
  </si>
  <si>
    <t>ADDRESS</t>
  </si>
  <si>
    <t>ADDRCODE</t>
  </si>
  <si>
    <t>METROPOL</t>
  </si>
  <si>
    <t>HOSPITAL</t>
  </si>
  <si>
    <t>TYPE</t>
  </si>
  <si>
    <t>RESULT</t>
  </si>
  <si>
    <t>HSERV</t>
  </si>
  <si>
    <t>CLASS</t>
  </si>
  <si>
    <t>SCHOOL</t>
  </si>
  <si>
    <t>DATESICK</t>
  </si>
  <si>
    <t>DATEDEFINE</t>
  </si>
  <si>
    <t>DATEDEATH</t>
  </si>
  <si>
    <t>DATERECORD</t>
  </si>
  <si>
    <t>DATEREACH</t>
  </si>
  <si>
    <t>INTIME</t>
  </si>
  <si>
    <t>ORGANISM</t>
  </si>
  <si>
    <t>COMPLICA</t>
  </si>
  <si>
    <t>IDCARD</t>
  </si>
  <si>
    <t>ICD10</t>
  </si>
  <si>
    <t>OFFICEID</t>
  </si>
  <si>
    <t>1</t>
  </si>
  <si>
    <t/>
  </si>
  <si>
    <t>2</t>
  </si>
  <si>
    <t>33010120</t>
  </si>
  <si>
    <t>0</t>
  </si>
  <si>
    <t>33010000</t>
  </si>
  <si>
    <t>3</t>
  </si>
  <si>
    <t>33040100</t>
  </si>
  <si>
    <t>ไม่ระบุ</t>
  </si>
  <si>
    <t>Row Labels</t>
  </si>
  <si>
    <t>(blank)</t>
  </si>
  <si>
    <t>Grand Total</t>
  </si>
  <si>
    <t>Column Labels</t>
  </si>
  <si>
    <t>Count of DATESICK</t>
  </si>
  <si>
    <t>มุกดาหาร</t>
  </si>
  <si>
    <t>โพธิ์</t>
  </si>
  <si>
    <t>อำนาจเจริญ</t>
  </si>
  <si>
    <t>ยโสธร</t>
  </si>
  <si>
    <t>18</t>
  </si>
  <si>
    <t>อัตราป่วย/แสน</t>
  </si>
  <si>
    <t>NO</t>
  </si>
  <si>
    <t>ร้อยเอ็ด</t>
  </si>
  <si>
    <t>ทุ่งใหญ่</t>
  </si>
  <si>
    <t>ขอนแก่น</t>
  </si>
  <si>
    <t>ปี</t>
  </si>
  <si>
    <t>นครปฐม</t>
  </si>
  <si>
    <t>ภูเก็ต</t>
  </si>
  <si>
    <t>กระบี่</t>
  </si>
  <si>
    <t>33080100</t>
  </si>
  <si>
    <t>ร้อยละ</t>
  </si>
  <si>
    <t>นครศรีธรรมราช</t>
  </si>
  <si>
    <t>หนองคาย</t>
  </si>
  <si>
    <t>ปรือใหญ่</t>
  </si>
  <si>
    <t>11</t>
  </si>
  <si>
    <t>เลย</t>
  </si>
  <si>
    <t>บุรีรัมย์</t>
  </si>
  <si>
    <t>พื้นที่/สัปดาห์</t>
  </si>
  <si>
    <t>พื้นที่/เดือน</t>
  </si>
  <si>
    <t>ชัยภูมิ</t>
  </si>
  <si>
    <t>กาฬสินธุ์</t>
  </si>
  <si>
    <t>สกลนคร</t>
  </si>
  <si>
    <t>ห้วยสำราญ</t>
  </si>
  <si>
    <t>33100100</t>
  </si>
  <si>
    <t>ก้านเหลือง</t>
  </si>
  <si>
    <t>33160100</t>
  </si>
  <si>
    <t>9</t>
  </si>
  <si>
    <t>กระแชง</t>
  </si>
  <si>
    <t>04</t>
  </si>
  <si>
    <t>ดูน</t>
  </si>
  <si>
    <t>33120100</t>
  </si>
  <si>
    <t>สวนกล้วย</t>
  </si>
  <si>
    <t>จำนวนผู้ป่วยด้วยโรค  ไข้เลือดออกรวม(26,27,66)  จำแนกรายสัปดาห์   จ.ศรีสะเกษ_x000D_   ระหว่างวันที่    1/1/2561  ถึงวันที่    31/12/2561</t>
  </si>
  <si>
    <t>amp</t>
  </si>
  <si>
    <t>นครพนม</t>
  </si>
  <si>
    <t>บึงกาฬ</t>
  </si>
  <si>
    <t>ระยอง</t>
  </si>
  <si>
    <t>พิจิตร</t>
  </si>
  <si>
    <t>ละลาย</t>
  </si>
  <si>
    <t>10</t>
  </si>
  <si>
    <t>เมืองหลวง</t>
  </si>
  <si>
    <t>แข้</t>
  </si>
  <si>
    <t>01</t>
  </si>
  <si>
    <t>ศรีตระกูล</t>
  </si>
  <si>
    <t>เวียงเหนือ</t>
  </si>
  <si>
    <t>ภูเงิน</t>
  </si>
  <si>
    <t>หนองครก</t>
  </si>
  <si>
    <t>ทุ่งสว่าง</t>
  </si>
  <si>
    <t>ใจดี</t>
  </si>
  <si>
    <t>ประทาย</t>
  </si>
  <si>
    <t>ดู่</t>
  </si>
  <si>
    <t>สุรินทร์</t>
  </si>
  <si>
    <t>ห้วยตามมอญ</t>
  </si>
  <si>
    <t>33170100</t>
  </si>
  <si>
    <t>เมืองเหนือ</t>
  </si>
  <si>
    <t>บุสูง</t>
  </si>
  <si>
    <t>หนองหิน</t>
  </si>
  <si>
    <t>จะกง</t>
  </si>
  <si>
    <t>สำโรงพลัน</t>
  </si>
  <si>
    <t>33060100</t>
  </si>
  <si>
    <t>บ่อแก้ว</t>
  </si>
  <si>
    <t>อุดรธานี</t>
  </si>
  <si>
    <t>หนองแก้ว</t>
  </si>
  <si>
    <t>โคกมะเขือ</t>
  </si>
  <si>
    <t>โคกตาล</t>
  </si>
  <si>
    <t>ยาง</t>
  </si>
  <si>
    <t>สระกำแพงใหญ่</t>
  </si>
  <si>
    <t>คูซอด</t>
  </si>
  <si>
    <t>สร้างปี่</t>
  </si>
  <si>
    <t>โนนพยอม</t>
  </si>
  <si>
    <t>หนองอึ่ง</t>
  </si>
  <si>
    <t>07</t>
  </si>
  <si>
    <t>นครราชสีมา</t>
  </si>
  <si>
    <t>ตายอ</t>
  </si>
  <si>
    <t>ตาฮี</t>
  </si>
  <si>
    <t>โนนสว่าง</t>
  </si>
  <si>
    <t>รังแร้ง</t>
  </si>
  <si>
    <t>มหาสารคาม</t>
  </si>
  <si>
    <t>08</t>
  </si>
  <si>
    <t>ค้อ</t>
  </si>
  <si>
    <t>สำโรง</t>
  </si>
  <si>
    <t>.</t>
  </si>
  <si>
    <t>ตารางที่ 3 จำนวนผู้ป่วยและตายด้วยโรคไข้เลือดออก จำแนกรายเดือนตามวันเริ่มป่วย รายจังหวัด ประเทศไทย</t>
  </si>
  <si>
    <t>TABLE 3 Reported Cases and Deaths of Supected Dengue fever and Dengue Hemorrhagic fever Under Surveillance by Date of Onset,By Province,Thailand</t>
  </si>
  <si>
    <t>AREAS</t>
  </si>
  <si>
    <t>C</t>
  </si>
  <si>
    <t>D</t>
  </si>
  <si>
    <t>/ 100000 Pop</t>
  </si>
  <si>
    <t>/100000 pop.</t>
  </si>
  <si>
    <t>%</t>
  </si>
  <si>
    <t>ประชากร</t>
  </si>
  <si>
    <t>Total</t>
  </si>
  <si>
    <t>North Region</t>
  </si>
  <si>
    <t>ZONE:01</t>
  </si>
  <si>
    <t>ZONE:02</t>
  </si>
  <si>
    <t>ZONE:03</t>
  </si>
  <si>
    <t>Central Region</t>
  </si>
  <si>
    <t>ZONE:04</t>
  </si>
  <si>
    <t>Center of Epidemiological Information, Bureau of Epidemiology, Ministry of Public Health</t>
  </si>
  <si>
    <t>ZONE:05</t>
  </si>
  <si>
    <t>ZONE:06</t>
  </si>
  <si>
    <t xml:space="preserve">North-Eastern </t>
  </si>
  <si>
    <t>ZONE:07</t>
  </si>
  <si>
    <t>ZONE:08</t>
  </si>
  <si>
    <t>ZONE:09</t>
  </si>
  <si>
    <t>ZONE:10</t>
  </si>
  <si>
    <t>South Region</t>
  </si>
  <si>
    <t>ZONE:11</t>
  </si>
  <si>
    <t>ZONE:12</t>
  </si>
  <si>
    <t>นครสวรรค์</t>
  </si>
  <si>
    <t>03</t>
  </si>
  <si>
    <t>กองหลวง</t>
  </si>
  <si>
    <t>โดด</t>
  </si>
  <si>
    <t>สนวนตะวันตก</t>
  </si>
  <si>
    <t>33010100</t>
  </si>
  <si>
    <t>ตาก</t>
  </si>
  <si>
    <t>หนองแดง,โพธิ์</t>
  </si>
  <si>
    <t>ผักไหม</t>
  </si>
  <si>
    <t>06</t>
  </si>
  <si>
    <t>7</t>
  </si>
  <si>
    <t>71</t>
  </si>
  <si>
    <t>02</t>
  </si>
  <si>
    <t>เนินเสาร์</t>
  </si>
  <si>
    <t>โพธิ์ศรี</t>
  </si>
  <si>
    <t>กอกหวาน</t>
  </si>
  <si>
    <t>หนองกิโล</t>
  </si>
  <si>
    <t>33010702</t>
  </si>
  <si>
    <t>ตาสุ</t>
  </si>
  <si>
    <t>สมใจ</t>
  </si>
  <si>
    <t>ลำภู</t>
  </si>
  <si>
    <t>09</t>
  </si>
  <si>
    <t>หนองรวง</t>
  </si>
  <si>
    <t>รังชมภู</t>
  </si>
  <si>
    <t>ศรีอุดม</t>
  </si>
  <si>
    <t>จำนรรจ์</t>
  </si>
  <si>
    <t>พรหมสวัสดิ์</t>
  </si>
  <si>
    <t>โพธิ์กระสังข</t>
  </si>
  <si>
    <t>โนนกลาง</t>
  </si>
  <si>
    <t>น้ำท่วม</t>
  </si>
  <si>
    <t>จานเสียว</t>
  </si>
  <si>
    <t>โนนมีชัย</t>
  </si>
  <si>
    <t>อุทัยธานี</t>
  </si>
  <si>
    <t>แม่ฮ่องสอน</t>
  </si>
  <si>
    <t>สีแก้ว</t>
  </si>
  <si>
    <t>ศรีสมบูรณ์</t>
  </si>
  <si>
    <t>โพธิ์กระสังข์เหน</t>
  </si>
  <si>
    <t>หนองหัวหมู</t>
  </si>
  <si>
    <t xml:space="preserve">           และสิ่งแวดล้อมในชุมชน  ทำให้ไม่มีแหล่งเพาะพันธุ์ยุงลาย  จะเป็นการลดจำนวนยุงพาหะและลดอุบัติการณ์ของโรค</t>
  </si>
  <si>
    <t xml:space="preserve">            มาตรการในการเฝ้าระวังควบคุมโรคที่ต้องดำเนินการคือ การควบคุมและกำจัดลูกน้ำยุงลาย ตามบ้านเรือน</t>
  </si>
  <si>
    <t>จำนวนผู้ป่วยใน 28วัน</t>
  </si>
  <si>
    <t xml:space="preserve"> พื้นที่ระบาดของโรคไข้เลือดออก จังหวัดศรีสะเกษ ณ 22 สิงหาคม 2561 (2 รายขึ้นไปใน 28 วันย้อนหลัง)</t>
  </si>
  <si>
    <t>tam</t>
  </si>
  <si>
    <t>moo</t>
  </si>
  <si>
    <t>33030401</t>
  </si>
  <si>
    <t>330304</t>
  </si>
  <si>
    <t>332101</t>
  </si>
  <si>
    <t>332104</t>
  </si>
  <si>
    <t>ผือใหญ่</t>
  </si>
  <si>
    <t>330604</t>
  </si>
  <si>
    <t>33060407</t>
  </si>
  <si>
    <t>ปุดเนียม</t>
  </si>
  <si>
    <t>331702</t>
  </si>
  <si>
    <t>330103</t>
  </si>
  <si>
    <t>330123</t>
  </si>
  <si>
    <t>330107</t>
  </si>
  <si>
    <t>330121</t>
  </si>
  <si>
    <t>330101</t>
  </si>
  <si>
    <t>00</t>
  </si>
  <si>
    <t>หมู่00</t>
  </si>
  <si>
    <t>33012308</t>
  </si>
  <si>
    <t>พันทาใหญ่</t>
  </si>
  <si>
    <t>เปือยใหม่</t>
  </si>
  <si>
    <t>331606</t>
  </si>
  <si>
    <t>331202</t>
  </si>
  <si>
    <t>นาง ปริษา แดงบุญเรือง</t>
  </si>
  <si>
    <t>33101503</t>
  </si>
  <si>
    <t>331015</t>
  </si>
  <si>
    <t>จำนวนผู้ป่วยด้วยโรค   Hand,foot and mouth disease  จำแนกรายเดือน   จ.ศรีสะเกษ</t>
  </si>
  <si>
    <t>หนองบัวลำภู</t>
  </si>
  <si>
    <t>330414</t>
  </si>
  <si>
    <t>33041409</t>
  </si>
  <si>
    <t>330301</t>
  </si>
  <si>
    <t>330506</t>
  </si>
  <si>
    <t>33050618</t>
  </si>
  <si>
    <t>ห้วย</t>
  </si>
  <si>
    <t>ปุณยนุช  เสนาะ</t>
  </si>
  <si>
    <t>000963439</t>
  </si>
  <si>
    <t>น.ส. สุดารัตน์ เสนาะ</t>
  </si>
  <si>
    <t>53 วัคซีนนอกเขต 1100</t>
  </si>
  <si>
    <t>331601</t>
  </si>
  <si>
    <t>ลลิสา ตองมาก</t>
  </si>
  <si>
    <t>403996</t>
  </si>
  <si>
    <t>บุญมี ป้องแก้ว</t>
  </si>
  <si>
    <t>บริบาล</t>
  </si>
  <si>
    <t>ศูนย์เด็กบ้านระโยง</t>
  </si>
  <si>
    <t>1339600377141</t>
  </si>
  <si>
    <t>ณัฏฐิกานต์  กระจ่างศิลป์</t>
  </si>
  <si>
    <t>0097227</t>
  </si>
  <si>
    <t>นาง ณิจกานต์ สมเพ็ชร</t>
  </si>
  <si>
    <t>59/130</t>
  </si>
  <si>
    <t>33030106</t>
  </si>
  <si>
    <t>คำบอน</t>
  </si>
  <si>
    <t>เกวรินทร์  สุริยะ</t>
  </si>
  <si>
    <t>000900980</t>
  </si>
  <si>
    <t>น.ส. วราภรณ์ พันธ์ทอง</t>
  </si>
  <si>
    <t>45  บ้านยาง</t>
  </si>
  <si>
    <t>รัตนวัชน์  นามวิชา</t>
  </si>
  <si>
    <t>0170076</t>
  </si>
  <si>
    <t>น.ส. ปนัดดา โชคธิติเชษฐ์</t>
  </si>
  <si>
    <t>93 บ.เนินเสรี</t>
  </si>
  <si>
    <t>นฤบดินทร์  บัวพันธ์</t>
  </si>
  <si>
    <t>0229319</t>
  </si>
  <si>
    <t>นาง สุภานี บัวพันธ์</t>
  </si>
  <si>
    <t>56 บ.หนองหงอก</t>
  </si>
  <si>
    <t>33210104</t>
  </si>
  <si>
    <t>หนองหงอก</t>
  </si>
  <si>
    <t>ตุลยากร  จันทร์มหา</t>
  </si>
  <si>
    <t>000892258</t>
  </si>
  <si>
    <t>น.ส. จินตนา สอนศรี</t>
  </si>
  <si>
    <t>13  บ้านหนองแปน</t>
  </si>
  <si>
    <t>33210403</t>
  </si>
  <si>
    <t>หนองแปน</t>
  </si>
  <si>
    <t>ธีรนันท์  ทองอินทร์</t>
  </si>
  <si>
    <t>0085355</t>
  </si>
  <si>
    <t>น.ส. สุวรรณี ทองอินทร์</t>
  </si>
  <si>
    <t>35/1   บ.ปุดเนียม</t>
  </si>
  <si>
    <t>จักรภัทร  ยิ่งดัง</t>
  </si>
  <si>
    <t>0094646</t>
  </si>
  <si>
    <t>น.ส. จิรวรรณ จันแสง</t>
  </si>
  <si>
    <t>12  บ.ห้วย</t>
  </si>
  <si>
    <t>33170201</t>
  </si>
  <si>
    <t>ชัชพงศ์  เพชรล้วน</t>
  </si>
  <si>
    <t>000887732</t>
  </si>
  <si>
    <t>น.ส. ศิริปทุม เสนาะ</t>
  </si>
  <si>
    <t>53  บ้านพันทา</t>
  </si>
  <si>
    <t>บุญสิตา  กิ่งแก้ว</t>
  </si>
  <si>
    <t>000977351</t>
  </si>
  <si>
    <t>นาง อำภา นาคทอง</t>
  </si>
  <si>
    <t>25/32 บ้านพันทาน้อย</t>
  </si>
  <si>
    <t>ณิชาต์  สุวรรณ</t>
  </si>
  <si>
    <t>000859766</t>
  </si>
  <si>
    <t>น.ส. พัชญ์นันท์ โทนะพันธ์</t>
  </si>
  <si>
    <t>32 บ้านคูซอด</t>
  </si>
  <si>
    <t>33010301</t>
  </si>
  <si>
    <t>ภัทรพงศ์  เจตินัย</t>
  </si>
  <si>
    <t>000945461</t>
  </si>
  <si>
    <t>น.ส. จิราภรณ์ ศรีพรม</t>
  </si>
  <si>
    <t>41/5  ถนนศรีวิเศษ</t>
  </si>
  <si>
    <t>ภานุวัฒน์  วรรณทวี</t>
  </si>
  <si>
    <t>000880957</t>
  </si>
  <si>
    <t>นาง ทองม้วน หนองหว้า</t>
  </si>
  <si>
    <t>2  บ้านสำโรง</t>
  </si>
  <si>
    <t>33012104</t>
  </si>
  <si>
    <t>อมรกานต์  พรหมพิทักษ์</t>
  </si>
  <si>
    <t>000942925</t>
  </si>
  <si>
    <t>น.ส. รัชนี พรมพ่อ</t>
  </si>
  <si>
    <t>71  บ้านเปือย</t>
  </si>
  <si>
    <t>33010306</t>
  </si>
  <si>
    <t>วรพล  บุตรเพชร</t>
  </si>
  <si>
    <t>000968624</t>
  </si>
  <si>
    <t>น.ส. ปาณิสรา สมพงษ์</t>
  </si>
  <si>
    <t>326  วัคซีนนอกเขต 18</t>
  </si>
  <si>
    <t>อัฐภิญญา  จีนะ</t>
  </si>
  <si>
    <t>0099247</t>
  </si>
  <si>
    <t>นาง อลิษา  พันธพัฒน์</t>
  </si>
  <si>
    <t>110 บ้านขุมคำ</t>
  </si>
  <si>
    <t>33160106</t>
  </si>
  <si>
    <t>ขุมคำ</t>
  </si>
  <si>
    <t>ปริยาภัทร  แก้วคำปอด</t>
  </si>
  <si>
    <t>0203166</t>
  </si>
  <si>
    <t>นางสาว กนกวรรณ แก้วคำปอด</t>
  </si>
  <si>
    <t>33160610</t>
  </si>
  <si>
    <t>ท่าสำราญ</t>
  </si>
  <si>
    <t>ปัญญพร  ตรีเลิศ</t>
  </si>
  <si>
    <t>0076376</t>
  </si>
  <si>
    <t>นาง อำพร ยอดงาม</t>
  </si>
  <si>
    <t>143 บ้านหนองสะมอน</t>
  </si>
  <si>
    <t>33120211</t>
  </si>
  <si>
    <t>หนองสะมอน</t>
  </si>
  <si>
    <t>อัครินทร์  สุขเสมอ</t>
  </si>
  <si>
    <t>0256354</t>
  </si>
  <si>
    <t>น.ส. พิกุลแก้ว บุญชู</t>
  </si>
  <si>
    <t>10 บ. โนนกลาง</t>
  </si>
  <si>
    <t>33101504</t>
  </si>
  <si>
    <t>วราวิช  แดงบุญเรือง</t>
  </si>
  <si>
    <t>000999381</t>
  </si>
  <si>
    <t>33 บ้านน้ำท่วม</t>
  </si>
  <si>
    <t>อารีย์รัตน์  อาสา</t>
  </si>
  <si>
    <t>0265564</t>
  </si>
  <si>
    <t>นาง วนิดา อาสา</t>
  </si>
  <si>
    <t>89 บ้านแข้</t>
  </si>
  <si>
    <t>33101501</t>
  </si>
  <si>
    <t xml:space="preserve">จำนวนผู้ป่วยด้วยโรค   Hand,foot and mouth disease  จำแนกรายเดือน   จ.ศรีสะเกษ_x000D_   เปรียบเทียบข้อมูลปี  2562  กับข้อมูลปีที่แล้ว </t>
  </si>
  <si>
    <t xml:space="preserve">จำนวนป่วย อ้ตราป่วย  อัตราตาย  ด้วยโรคสุกใส  รายงานทั้งหมด  จำแนกตามพื้นที่  </t>
  </si>
  <si>
    <t xml:space="preserve">                                            จำนวนป่วยด้วยโรคสุกใส ตามวันรักษา  จังหวัดศรีสะเกษ  ปี 2562</t>
  </si>
  <si>
    <t xml:space="preserve">จำนวนผู้ป่วยด้วยโรค  Chickenpox  จำแนกรายเดือน   จ.ศรีสะเกษ_x000D_   เปรียบเทียบข้อมูลปี  2562  กับค่ามัธยฐาน 5 ปี ย้อนหลัง </t>
  </si>
  <si>
    <r>
      <t xml:space="preserve">สรุปรายงานสถานการณ์โรค </t>
    </r>
    <r>
      <rPr>
        <sz val="11"/>
        <rFont val="Calibri"/>
        <family val="2"/>
      </rPr>
      <t>Chickenpox</t>
    </r>
  </si>
  <si>
    <t>ข้อมูลเฝ้าระวังโรค ตัÊงแต่วันทีÉ1มค 2562 - 17 มิย 62 พบผู้ป่วย 27189 ราย จาก 77 จังหวัด คิดเป็นอัตราปวย่ 41.56 ต่อ แสนประชากร เสียชีวิต 0 ราย อัตราส่วน เพศชายต่อเพศหญิง 1: 1.06 กลุ่มอายุทีÉพบมากทีÉสุด เรียงตามลําดับ คือ 15-24 ปี(15.81 %) 10-14 ปี(15.10 %) 7-9 ปี(14.54 %) สัญชาติเป็นไทยร้อยละ 97.7 พม่าร้อยละ 1.2 อืÉนๆร้อยละ 0.8 กัมพูชาร้อยละ 0.2 ลาวร้อย ละ 0.1 จีน/ฮ่องกง/ไต้หวันร้อยละ 0.0 มาเลเซียร้อยละ 0.0 อาชีพส่วนใหญ่ นักเรียนร้อยละ 43.6 ไม่ทราบอาชีพ/ในปกครองร้อยละ 34.0 รับจ้างร้อยละ 14.2 จังหวัดทีÉมีอัตราป่วยต่อแสนประชากรสูงสุด 5 อันดับ แรกคือ นราธิวาส (149.05 ต่อแสนประชากร) เชียงราย (138.31 ต่อแสนประชากร) เชียงใหม่ (99.81 ต่อแสนประชากร) น่าน (85.61 ต่อแสนประชากร) ลําปาง (78.25 ต่อแสน ประชากร)</t>
  </si>
  <si>
    <t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t>
  </si>
  <si>
    <t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t>
  </si>
  <si>
    <t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t>
  </si>
  <si>
    <t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t>
  </si>
  <si>
    <r>
      <t xml:space="preserve">       นับตั้งแต่วันที่  </t>
    </r>
    <r>
      <rPr>
        <sz val="11"/>
        <rFont val="Calibri"/>
        <family val="2"/>
      </rPr>
      <t xml:space="preserve">1 </t>
    </r>
    <r>
      <rPr>
        <sz val="14"/>
        <rFont val="Cordia New"/>
        <family val="2"/>
      </rPr>
      <t xml:space="preserve">มกราคม </t>
    </r>
    <r>
      <rPr>
        <sz val="11"/>
        <rFont val="Calibri"/>
        <family val="2"/>
      </rPr>
      <t xml:space="preserve">2562 </t>
    </r>
    <r>
      <rPr>
        <sz val="14"/>
        <rFont val="Cordia New"/>
        <family val="2"/>
      </rPr>
      <t xml:space="preserve">ถึงวันที่  </t>
    </r>
    <r>
      <rPr>
        <sz val="11"/>
        <rFont val="Calibri"/>
        <family val="2"/>
      </rPr>
      <t xml:space="preserve">26 </t>
    </r>
    <r>
      <rPr>
        <sz val="14"/>
        <rFont val="Cordia New"/>
        <family val="2"/>
      </rPr>
      <t xml:space="preserve">มิถุนายน </t>
    </r>
    <r>
      <rPr>
        <sz val="11"/>
        <rFont val="Calibri"/>
        <family val="2"/>
      </rPr>
      <t xml:space="preserve">2562    </t>
    </r>
    <r>
      <rPr>
        <sz val="14"/>
        <rFont val="Cordia New"/>
        <family val="2"/>
      </rPr>
      <t xml:space="preserve">สำนักงานสาธารณสุขจังหวัดศรีสะเกษ  ได้รับรายงานผู้ป่วยโรค  </t>
    </r>
    <r>
      <rPr>
        <sz val="11"/>
        <rFont val="Calibri"/>
        <family val="2"/>
      </rPr>
      <t xml:space="preserve">Chickenpox  </t>
    </r>
    <r>
      <rPr>
        <sz val="14"/>
        <rFont val="Cordia New"/>
        <family val="2"/>
      </rPr>
      <t xml:space="preserve">จำนวนทั้งสิ้น </t>
    </r>
    <r>
      <rPr>
        <sz val="11"/>
        <rFont val="Calibri"/>
        <family val="2"/>
      </rPr>
      <t xml:space="preserve">670 </t>
    </r>
    <r>
      <rPr>
        <sz val="14"/>
        <rFont val="Cordia New"/>
        <family val="2"/>
      </rPr>
      <t xml:space="preserve">ราย  คิดเป็นอัตราป่วย   </t>
    </r>
    <r>
      <rPr>
        <sz val="11"/>
        <rFont val="Calibri"/>
        <family val="2"/>
      </rPr>
      <t xml:space="preserve">45.36  </t>
    </r>
    <r>
      <rPr>
        <sz val="14"/>
        <rFont val="Cordia New"/>
        <family val="2"/>
      </rPr>
      <t>ต่อประชากรแสนคน ไม่มีรายงานผู้ป่วยเสียชีวิต</t>
    </r>
  </si>
  <si>
    <t xml:space="preserve">       พบผู้ป่วยเพศหญิงมากกว่าเพศชาย  โดยพบเพศหญิง344  ราย  เพศชาย 326  ราย  อัตราส่วนเพศหญิงต่อเพศชาย  เท่ากับ  1.06 : 1</t>
  </si>
  <si>
    <r>
      <t xml:space="preserve">      กลุ่มอายุที่พบสูงสุดคือกลุ่มอายุ 5 - 9  ปี  คิดเป็นอัตราป่วย 227.81 ต่อประชากรแสนคน รองลงมาคือ กลุ่มอายุ  0 - 4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10 - 14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15 -  24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25 - 34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35 - 44 ปี</t>
    </r>
    <r>
      <rPr>
        <sz val="11"/>
        <rFont val="Calibri"/>
        <family val="2"/>
      </rPr>
      <t>,</t>
    </r>
    <r>
      <rPr>
        <sz val="14"/>
        <rFont val="Cordia New"/>
        <family val="2"/>
      </rPr>
      <t>45 - 54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65  ปี ขึ้นไป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55 -  64 ปี  อัตราป่วยเท่ากับ  171.59</t>
    </r>
    <r>
      <rPr>
        <sz val="11"/>
        <rFont val="Calibri"/>
        <family val="2"/>
      </rPr>
      <t>,</t>
    </r>
    <r>
      <rPr>
        <sz val="14"/>
        <rFont val="Cordia New"/>
        <family val="2"/>
      </rPr>
      <t>129.46</t>
    </r>
    <r>
      <rPr>
        <sz val="11"/>
        <rFont val="Calibri"/>
        <family val="2"/>
      </rPr>
      <t>,</t>
    </r>
    <r>
      <rPr>
        <sz val="14"/>
        <rFont val="Cordia New"/>
        <family val="2"/>
      </rPr>
      <t>50.57</t>
    </r>
    <r>
      <rPr>
        <sz val="11"/>
        <rFont val="Calibri"/>
        <family val="2"/>
      </rPr>
      <t>,</t>
    </r>
    <r>
      <rPr>
        <sz val="14"/>
        <rFont val="Cordia New"/>
        <family val="2"/>
      </rPr>
      <t>27.45</t>
    </r>
    <r>
      <rPr>
        <sz val="11"/>
        <rFont val="Calibri"/>
        <family val="2"/>
      </rPr>
      <t>,</t>
    </r>
    <r>
      <rPr>
        <sz val="14"/>
        <rFont val="Cordia New"/>
        <family val="2"/>
      </rPr>
      <t>10.24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5.63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2.63  และ 1.96  ต่อประชากรแสนคน ตามลำดับ </t>
    </r>
  </si>
  <si>
    <r>
      <t xml:space="preserve">       อาชีพที่มีจำนวนผู้ป่วยสูงสุดคือนักเรียน  จำนวนผู้ป่วยเท่ากับ  320  ราย  รองลงมาคือ   อาชีพนปค.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อาชีพอื่นๆ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อาชีพเกษตร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อาชีพบุคคลากรสาธารณสุข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อาชีพราชการ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อาชีพครู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อาชีพงานบ้าน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อาชีพรับจ้าง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อาชีพอาชีพพิเศษ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อาชีพนักบวช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อาชีพเลี้ยงสัตว์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อาชีพประมง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อาชีพทหาร/ตำรวจ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อาชีพค้าขาย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จำนวนผู้ป่วยเท่ากับ  254</t>
    </r>
    <r>
      <rPr>
        <sz val="11"/>
        <rFont val="Calibri"/>
        <family val="2"/>
      </rPr>
      <t>,</t>
    </r>
    <r>
      <rPr>
        <sz val="14"/>
        <rFont val="Cordia New"/>
        <family val="2"/>
      </rPr>
      <t>55</t>
    </r>
    <r>
      <rPr>
        <sz val="11"/>
        <rFont val="Calibri"/>
        <family val="2"/>
      </rPr>
      <t>,</t>
    </r>
    <r>
      <rPr>
        <sz val="14"/>
        <rFont val="Cordia New"/>
        <family val="2"/>
      </rPr>
      <t>34</t>
    </r>
    <r>
      <rPr>
        <sz val="11"/>
        <rFont val="Calibri"/>
        <family val="2"/>
      </rPr>
      <t>,</t>
    </r>
    <r>
      <rPr>
        <sz val="14"/>
        <rFont val="Cordia New"/>
        <family val="2"/>
      </rPr>
      <t>2</t>
    </r>
    <r>
      <rPr>
        <sz val="11"/>
        <rFont val="Calibri"/>
        <family val="2"/>
      </rPr>
      <t>,</t>
    </r>
    <r>
      <rPr>
        <sz val="14"/>
        <rFont val="Cordia New"/>
        <family val="2"/>
      </rPr>
      <t>2</t>
    </r>
    <r>
      <rPr>
        <sz val="11"/>
        <rFont val="Calibri"/>
        <family val="2"/>
      </rPr>
      <t>,</t>
    </r>
    <r>
      <rPr>
        <sz val="14"/>
        <rFont val="Cordia New"/>
        <family val="2"/>
      </rPr>
      <t>1</t>
    </r>
    <r>
      <rPr>
        <sz val="11"/>
        <rFont val="Calibri"/>
        <family val="2"/>
      </rPr>
      <t>,</t>
    </r>
    <r>
      <rPr>
        <sz val="14"/>
        <rFont val="Cordia New"/>
        <family val="2"/>
      </rPr>
      <t>1</t>
    </r>
    <r>
      <rPr>
        <sz val="11"/>
        <rFont val="Calibri"/>
        <family val="2"/>
      </rPr>
      <t>,</t>
    </r>
    <r>
      <rPr>
        <sz val="14"/>
        <rFont val="Cordia New"/>
        <family val="2"/>
      </rPr>
      <t>1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ราย ตามลำดับ  </t>
    </r>
  </si>
  <si>
    <t xml:space="preserve">          พบผู้ป่วยสูงสุดในเดือน มีนาคมจำนวนผู้ป่วย เท่ากับ 195 ราย  จำนวนผู้ป่วยเดือนนี้( มิถุนายน ) น้อยกว่าเดือนที่แล้ว (พฤษภาคม) จำนวนผู้ป่วยเดือนนี้ ( มิถุนายน ) เท่ากับ 38 ราย  ส่วนเดือนที่แล้ว (พฤษภาคม ) เท่ากับ 62 ราย   โดยมีรายงานผู้ป่วยเดือน  มกราคม  121 ราย กุมภาพันธ์  174 ราย มีนาคม  195 ราย เมษายน  80 ราย พฤษภาคม  62 ราย มิถุนายน  38 ราย </t>
  </si>
  <si>
    <t xml:space="preserve">           พบผู้ป่วยในเขตเทศบาลเท่ากับ 84  ราย   ในเขตองค์การบริหารตำบลเท่ากับ  586 ราย  และไม่ทราบเขต เท่ากับ 0 ราย   พบผู้ป่วยในเขตองค์การบริหารส่วนตำบลมากกว่าในเขตเทศบาล โดยจำนวนผู้ป่วยในเขตองค์การบริหารส่วนตำบล  เท่ากับร้อยละ 87.46  ส่วนผู้ป่วยในเขตเทศบาล เท่ากับร้อยละ  12.54</t>
  </si>
  <si>
    <t xml:space="preserve">              ผู้ป่วยเข้ารับการรักษาที่ โรงพยาบาลทั่วไป  เท่ากับ 60 ราย  โรงพยาบาลชุมชน  เท่ากับ 419 ราย   สถานีอนามัย  เท่ากับ 171 ราย  คลินิก โรงพยาบาลเอกชน  เท่ากับ 20 ราย </t>
  </si>
  <si>
    <r>
      <t xml:space="preserve">       อำเภอที่มีอัตราป่วยต่อประชากรแสนคนสูงสุดคืออำเภอ   ไพรบึง อัตราป่วยเท่ากับ 105.48  ต่อประชากรแสนคน รองลงมาคือ   อำเภอ อุทุมพรพิสัย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โนนคูณ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ศรีรัตนะ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เบญจลักษ์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ขุนหาญ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กันทรลักษ์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น้ำเกลี้ยง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วังหิน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เมือง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กันทรารมย์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ยางชุมน้อย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โพธิ์ศรีสุวรรณ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เมืองจันทร์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ราษีไศล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บึงบูรพ์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พยุห์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ภูสิงห์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ปรางค์กู่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ห้วยทับทัน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ขุขันธ์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ศิลาลาด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อัตราป่วยเท่ากับ  85.8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78.5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70.05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61.97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55.56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52.48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49.56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41.98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40.86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39.33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37.96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33.48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33.28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27.71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27.68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26.2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25.85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19.11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18.87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17.84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14.26 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 xml:space="preserve">ราย ตามลำดับ  </t>
    </r>
  </si>
  <si>
    <t xml:space="preserve">                                                          จำนวนป่วย จำนวนตาย  ด้วยโรคสุกใส  รายงานทั้งหมด  จำแนกตามพื้นที่  </t>
  </si>
  <si>
    <r>
      <t xml:space="preserve"> จังหวัด ศรีสะเกษ  ระหว่างวันที่  </t>
    </r>
    <r>
      <rPr>
        <sz val="11"/>
        <rFont val="Calibri"/>
        <family val="2"/>
      </rPr>
      <t xml:space="preserve">1 </t>
    </r>
    <r>
      <rPr>
        <sz val="14"/>
        <rFont val="Cordia New"/>
        <family val="2"/>
      </rPr>
      <t xml:space="preserve">มกราคม </t>
    </r>
    <r>
      <rPr>
        <sz val="11"/>
        <rFont val="Calibri"/>
        <family val="2"/>
      </rPr>
      <t xml:space="preserve">2563  </t>
    </r>
    <r>
      <rPr>
        <sz val="14"/>
        <rFont val="Cordia New"/>
        <family val="2"/>
      </rPr>
      <t>ถึงวันที่ 22 กรกฎาคม 2563</t>
    </r>
  </si>
</sst>
</file>

<file path=xl/styles.xml><?xml version="1.0" encoding="utf-8"?>
<styleSheet xmlns="http://schemas.openxmlformats.org/spreadsheetml/2006/main">
  <fonts count="52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color indexed="8"/>
      <name val="Tahoma"/>
      <family val="2"/>
    </font>
    <font>
      <sz val="8"/>
      <name val="Arial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sz val="8"/>
      <name val="Arial"/>
      <family val="2"/>
    </font>
    <font>
      <sz val="10"/>
      <color indexed="8"/>
      <name val="Tahoma"/>
      <family val="2"/>
    </font>
    <font>
      <sz val="16"/>
      <name val="TH SarabunIT๙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Arial"/>
      <family val="2"/>
    </font>
    <font>
      <sz val="10"/>
      <name val="MS Sans Serif"/>
      <family val="2"/>
      <charset val="222"/>
    </font>
    <font>
      <sz val="11"/>
      <name val="Calibri"/>
      <family val="2"/>
    </font>
    <font>
      <sz val="14"/>
      <name val="Cordia New"/>
      <family val="2"/>
    </font>
    <font>
      <sz val="8"/>
      <color theme="1"/>
      <name val="Tahoma"/>
      <family val="2"/>
      <charset val="222"/>
      <scheme val="minor"/>
    </font>
    <font>
      <sz val="10"/>
      <name val="TH SarabunPSK"/>
      <family val="2"/>
    </font>
    <font>
      <sz val="10"/>
      <name val="MS Sans Serif"/>
      <family val="2"/>
      <charset val="222"/>
    </font>
    <font>
      <sz val="10"/>
      <color indexed="8"/>
      <name val="Arial"/>
      <family val="2"/>
    </font>
    <font>
      <b/>
      <sz val="12"/>
      <color rgb="FF000000"/>
      <name val="TH SarabunPSK"/>
      <family val="2"/>
    </font>
    <font>
      <sz val="10"/>
      <name val="TH SarabunPSK"/>
      <family val="2"/>
    </font>
    <font>
      <sz val="10"/>
      <name val="MS Sans Serif"/>
      <family val="2"/>
      <charset val="222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b/>
      <sz val="12"/>
      <color rgb="FF120000"/>
      <name val="AngsanaUPC"/>
      <family val="1"/>
    </font>
    <font>
      <b/>
      <sz val="12"/>
      <color rgb="FF000000"/>
      <name val="AngsanaUPC"/>
      <family val="1"/>
    </font>
    <font>
      <sz val="14"/>
      <color indexed="8"/>
      <name val="AngsanaUPC"/>
      <family val="1"/>
    </font>
    <font>
      <sz val="10"/>
      <name val="MS Sans Serif"/>
      <family val="2"/>
      <charset val="222"/>
    </font>
    <font>
      <sz val="14"/>
      <color rgb="FF000000"/>
      <name val="AngsanaUPC"/>
      <family val="1"/>
    </font>
    <font>
      <sz val="11"/>
      <color rgb="FF000000"/>
      <name val="CordiaUPC"/>
      <family val="2"/>
    </font>
    <font>
      <sz val="16"/>
      <name val="TH SarabunPSK"/>
      <family val="2"/>
    </font>
    <font>
      <sz val="10"/>
      <color indexed="8"/>
      <name val="Tahoma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1"/>
      <color indexed="8"/>
      <name val="Calibri"/>
      <charset val="177"/>
    </font>
    <font>
      <sz val="11"/>
      <color indexed="8"/>
      <name val="Calibri"/>
      <charset val="222"/>
    </font>
    <font>
      <sz val="14"/>
      <color indexed="8"/>
      <name val="AngsanaUPC"/>
      <charset val="222"/>
    </font>
    <font>
      <sz val="10"/>
      <color indexed="8"/>
      <name val="Tahoma"/>
      <charset val="222"/>
    </font>
    <font>
      <sz val="12"/>
      <color theme="1"/>
      <name val="Tahoma"/>
      <family val="2"/>
      <charset val="222"/>
    </font>
    <font>
      <sz val="10"/>
      <name val="TH SarabunPSK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130">
    <xf numFmtId="0" fontId="0" fillId="0" borderId="0"/>
    <xf numFmtId="0" fontId="7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5" fillId="0" borderId="0"/>
    <xf numFmtId="0" fontId="6" fillId="0" borderId="0"/>
    <xf numFmtId="0" fontId="1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5" fillId="0" borderId="0"/>
    <xf numFmtId="0" fontId="16" fillId="0" borderId="0"/>
    <xf numFmtId="0" fontId="5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22" fillId="0" borderId="0"/>
    <xf numFmtId="0" fontId="4" fillId="0" borderId="0"/>
    <xf numFmtId="0" fontId="4" fillId="0" borderId="0"/>
    <xf numFmtId="0" fontId="1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2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7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0" borderId="0"/>
    <xf numFmtId="0" fontId="14" fillId="0" borderId="0"/>
    <xf numFmtId="0" fontId="7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43" fillId="0" borderId="0"/>
    <xf numFmtId="0" fontId="4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49" fillId="0" borderId="0"/>
    <xf numFmtId="0" fontId="50" fillId="0" borderId="0"/>
    <xf numFmtId="0" fontId="49" fillId="0" borderId="0"/>
  </cellStyleXfs>
  <cellXfs count="123">
    <xf numFmtId="0" fontId="0" fillId="0" borderId="0" xfId="0"/>
    <xf numFmtId="0" fontId="7" fillId="0" borderId="0" xfId="1"/>
    <xf numFmtId="0" fontId="9" fillId="0" borderId="0" xfId="3" applyFont="1"/>
    <xf numFmtId="0" fontId="12" fillId="0" borderId="0" xfId="3"/>
    <xf numFmtId="0" fontId="10" fillId="0" borderId="2" xfId="3" applyFont="1" applyBorder="1" applyAlignment="1">
      <alignment horizontal="center"/>
    </xf>
    <xf numFmtId="0" fontId="9" fillId="0" borderId="3" xfId="3" applyFont="1" applyBorder="1"/>
    <xf numFmtId="0" fontId="9" fillId="0" borderId="3" xfId="3" applyFont="1" applyBorder="1" applyAlignment="1">
      <alignment horizontal="center"/>
    </xf>
    <xf numFmtId="0" fontId="12" fillId="0" borderId="4" xfId="3" applyBorder="1"/>
    <xf numFmtId="0" fontId="9" fillId="0" borderId="4" xfId="3" applyFont="1" applyBorder="1" applyAlignment="1">
      <alignment horizontal="right"/>
    </xf>
    <xf numFmtId="0" fontId="12" fillId="0" borderId="3" xfId="3" applyBorder="1"/>
    <xf numFmtId="2" fontId="12" fillId="0" borderId="3" xfId="3" applyNumberFormat="1" applyBorder="1"/>
    <xf numFmtId="0" fontId="9" fillId="0" borderId="0" xfId="3" applyFont="1" applyBorder="1" applyAlignment="1">
      <alignment horizontal="center"/>
    </xf>
    <xf numFmtId="0" fontId="9" fillId="0" borderId="5" xfId="3" applyFont="1" applyBorder="1" applyAlignment="1">
      <alignment horizontal="center"/>
    </xf>
    <xf numFmtId="0" fontId="10" fillId="0" borderId="6" xfId="3" applyFont="1" applyBorder="1" applyAlignment="1">
      <alignment horizontal="center"/>
    </xf>
    <xf numFmtId="0" fontId="10" fillId="0" borderId="7" xfId="3" applyFont="1" applyBorder="1" applyAlignment="1">
      <alignment horizontal="center"/>
    </xf>
    <xf numFmtId="0" fontId="9" fillId="0" borderId="8" xfId="3" applyFont="1" applyBorder="1" applyAlignment="1">
      <alignment horizontal="center"/>
    </xf>
    <xf numFmtId="0" fontId="9" fillId="0" borderId="9" xfId="3" applyFont="1" applyBorder="1" applyAlignment="1">
      <alignment horizontal="center"/>
    </xf>
    <xf numFmtId="0" fontId="9" fillId="0" borderId="10" xfId="3" applyFont="1" applyBorder="1" applyAlignment="1">
      <alignment horizontal="center"/>
    </xf>
    <xf numFmtId="0" fontId="10" fillId="0" borderId="5" xfId="3" applyFont="1" applyBorder="1" applyAlignment="1">
      <alignment horizontal="center"/>
    </xf>
    <xf numFmtId="59" fontId="13" fillId="0" borderId="0" xfId="0" applyNumberFormat="1" applyFont="1" applyAlignment="1">
      <alignment horizontal="center"/>
    </xf>
    <xf numFmtId="0" fontId="0" fillId="0" borderId="0" xfId="0"/>
    <xf numFmtId="0" fontId="18" fillId="0" borderId="0" xfId="0" applyFont="1"/>
    <xf numFmtId="0" fontId="5" fillId="0" borderId="0" xfId="16"/>
    <xf numFmtId="0" fontId="5" fillId="0" borderId="4" xfId="16" applyBorder="1"/>
    <xf numFmtId="0" fontId="20" fillId="0" borderId="4" xfId="16" applyFont="1" applyBorder="1"/>
    <xf numFmtId="0" fontId="21" fillId="0" borderId="0" xfId="0" applyFont="1"/>
    <xf numFmtId="0" fontId="0" fillId="0" borderId="0" xfId="0"/>
    <xf numFmtId="0" fontId="19" fillId="0" borderId="0" xfId="0" applyFont="1"/>
    <xf numFmtId="0" fontId="24" fillId="0" borderId="0" xfId="0" applyFont="1" applyAlignment="1">
      <alignment horizontal="center" readingOrder="1"/>
    </xf>
    <xf numFmtId="0" fontId="14" fillId="0" borderId="0" xfId="0" applyFont="1"/>
    <xf numFmtId="0" fontId="23" fillId="3" borderId="11" xfId="28" applyFont="1" applyFill="1" applyBorder="1" applyAlignment="1">
      <alignment horizontal="center"/>
    </xf>
    <xf numFmtId="0" fontId="23" fillId="0" borderId="1" xfId="28" applyFont="1" applyFill="1" applyBorder="1" applyAlignment="1">
      <alignment wrapText="1"/>
    </xf>
    <xf numFmtId="0" fontId="25" fillId="0" borderId="0" xfId="0" applyFont="1" applyFill="1"/>
    <xf numFmtId="0" fontId="0" fillId="0" borderId="0" xfId="0" applyFill="1"/>
    <xf numFmtId="2" fontId="0" fillId="0" borderId="0" xfId="0" applyNumberFormat="1"/>
    <xf numFmtId="0" fontId="21" fillId="0" borderId="0" xfId="0" applyFont="1" applyFill="1"/>
    <xf numFmtId="0" fontId="14" fillId="0" borderId="0" xfId="0" applyFont="1" applyFill="1"/>
    <xf numFmtId="0" fontId="0" fillId="0" borderId="0" xfId="0" quotePrefix="1" applyNumberFormat="1"/>
    <xf numFmtId="0" fontId="28" fillId="2" borderId="1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vertical="center" wrapText="1"/>
    </xf>
    <xf numFmtId="0" fontId="14" fillId="0" borderId="0" xfId="66"/>
    <xf numFmtId="2" fontId="9" fillId="0" borderId="3" xfId="3" applyNumberFormat="1" applyFont="1" applyBorder="1"/>
    <xf numFmtId="1" fontId="9" fillId="0" borderId="3" xfId="3" applyNumberFormat="1" applyFont="1" applyBorder="1"/>
    <xf numFmtId="0" fontId="14" fillId="0" borderId="0" xfId="17"/>
    <xf numFmtId="1" fontId="0" fillId="0" borderId="0" xfId="0" applyNumberFormat="1"/>
    <xf numFmtId="0" fontId="0" fillId="4" borderId="0" xfId="0" applyFill="1"/>
    <xf numFmtId="0" fontId="31" fillId="0" borderId="0" xfId="0" applyFont="1"/>
    <xf numFmtId="0" fontId="2" fillId="0" borderId="4" xfId="16" applyFont="1" applyBorder="1"/>
    <xf numFmtId="0" fontId="12" fillId="0" borderId="0" xfId="3" applyBorder="1"/>
    <xf numFmtId="0" fontId="7" fillId="0" borderId="4" xfId="3" applyFont="1" applyBorder="1" applyAlignment="1">
      <alignment horizontal="right"/>
    </xf>
    <xf numFmtId="0" fontId="32" fillId="2" borderId="1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right" vertical="center" wrapText="1"/>
    </xf>
    <xf numFmtId="2" fontId="0" fillId="0" borderId="0" xfId="0" applyNumberFormat="1" applyFill="1"/>
    <xf numFmtId="0" fontId="14" fillId="4" borderId="0" xfId="17" applyFill="1"/>
    <xf numFmtId="0" fontId="0" fillId="4" borderId="0" xfId="0" quotePrefix="1" applyNumberFormat="1" applyFill="1"/>
    <xf numFmtId="0" fontId="0" fillId="4" borderId="0" xfId="0" applyNumberFormat="1" applyFill="1" applyAlignment="1">
      <alignment horizontal="right"/>
    </xf>
    <xf numFmtId="0" fontId="9" fillId="0" borderId="0" xfId="1" applyFont="1"/>
    <xf numFmtId="0" fontId="0" fillId="0" borderId="0" xfId="0"/>
    <xf numFmtId="0" fontId="34" fillId="0" borderId="0" xfId="0" applyFont="1"/>
    <xf numFmtId="0" fontId="35" fillId="0" borderId="0" xfId="0" applyFont="1"/>
    <xf numFmtId="14" fontId="35" fillId="0" borderId="0" xfId="0" applyNumberFormat="1" applyFont="1"/>
    <xf numFmtId="0" fontId="36" fillId="0" borderId="0" xfId="0" applyFont="1"/>
    <xf numFmtId="0" fontId="0" fillId="0" borderId="0" xfId="0" applyNumberFormat="1"/>
    <xf numFmtId="0" fontId="14" fillId="0" borderId="0" xfId="105"/>
    <xf numFmtId="0" fontId="23" fillId="0" borderId="1" xfId="106" applyFont="1" applyFill="1" applyBorder="1" applyAlignment="1">
      <alignment horizontal="right" wrapText="1"/>
    </xf>
    <xf numFmtId="0" fontId="38" fillId="3" borderId="11" xfId="108" applyFont="1" applyFill="1" applyBorder="1" applyAlignment="1">
      <alignment horizontal="center"/>
    </xf>
    <xf numFmtId="0" fontId="38" fillId="0" borderId="1" xfId="108" applyFont="1" applyFill="1" applyBorder="1" applyAlignment="1">
      <alignment wrapText="1"/>
    </xf>
    <xf numFmtId="0" fontId="38" fillId="0" borderId="1" xfId="108" applyFont="1" applyFill="1" applyBorder="1" applyAlignment="1">
      <alignment horizontal="right" wrapText="1"/>
    </xf>
    <xf numFmtId="0" fontId="23" fillId="0" borderId="13" xfId="106" applyFont="1" applyFill="1" applyBorder="1" applyAlignment="1">
      <alignment horizontal="right" wrapText="1"/>
    </xf>
    <xf numFmtId="0" fontId="23" fillId="0" borderId="0" xfId="106" applyFont="1" applyFill="1" applyBorder="1" applyAlignment="1">
      <alignment horizontal="center"/>
    </xf>
    <xf numFmtId="0" fontId="40" fillId="0" borderId="0" xfId="0" applyFont="1"/>
    <xf numFmtId="0" fontId="41" fillId="0" borderId="0" xfId="0" applyFont="1"/>
    <xf numFmtId="0" fontId="41" fillId="0" borderId="0" xfId="0" applyFont="1" applyFill="1" applyBorder="1"/>
    <xf numFmtId="0" fontId="41" fillId="5" borderId="2" xfId="0" applyFont="1" applyFill="1" applyBorder="1" applyAlignment="1">
      <alignment horizontal="center"/>
    </xf>
    <xf numFmtId="0" fontId="41" fillId="3" borderId="12" xfId="109" applyFont="1" applyFill="1" applyBorder="1" applyAlignment="1">
      <alignment horizontal="center"/>
    </xf>
    <xf numFmtId="0" fontId="41" fillId="0" borderId="0" xfId="53" applyFont="1" applyFill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41" fillId="0" borderId="4" xfId="109" applyFont="1" applyFill="1" applyBorder="1" applyAlignment="1">
      <alignment wrapText="1"/>
    </xf>
    <xf numFmtId="0" fontId="41" fillId="0" borderId="4" xfId="109" applyFont="1" applyFill="1" applyBorder="1" applyAlignment="1">
      <alignment horizontal="center" wrapText="1"/>
    </xf>
    <xf numFmtId="0" fontId="41" fillId="0" borderId="0" xfId="53" applyFont="1" applyFill="1" applyBorder="1" applyAlignment="1">
      <alignment wrapText="1"/>
    </xf>
    <xf numFmtId="0" fontId="41" fillId="0" borderId="0" xfId="0" applyFont="1" applyBorder="1" applyAlignment="1">
      <alignment horizontal="center"/>
    </xf>
    <xf numFmtId="0" fontId="41" fillId="0" borderId="0" xfId="104" applyFont="1" applyFill="1" applyBorder="1" applyAlignment="1">
      <alignment wrapText="1"/>
    </xf>
    <xf numFmtId="0" fontId="41" fillId="0" borderId="0" xfId="104" applyFont="1" applyFill="1" applyBorder="1" applyAlignment="1">
      <alignment horizontal="center" wrapText="1"/>
    </xf>
    <xf numFmtId="0" fontId="41" fillId="0" borderId="0" xfId="53" applyFont="1" applyFill="1" applyBorder="1" applyAlignment="1">
      <alignment horizontal="center" wrapText="1"/>
    </xf>
    <xf numFmtId="0" fontId="42" fillId="3" borderId="11" xfId="115" applyFont="1" applyFill="1" applyBorder="1" applyAlignment="1">
      <alignment horizontal="center"/>
    </xf>
    <xf numFmtId="0" fontId="42" fillId="0" borderId="1" xfId="115" applyFont="1" applyFill="1" applyBorder="1" applyAlignment="1">
      <alignment wrapText="1"/>
    </xf>
    <xf numFmtId="0" fontId="42" fillId="0" borderId="1" xfId="115" applyFont="1" applyFill="1" applyBorder="1" applyAlignment="1">
      <alignment horizontal="right" wrapText="1"/>
    </xf>
    <xf numFmtId="0" fontId="42" fillId="3" borderId="11" xfId="116" applyFont="1" applyFill="1" applyBorder="1" applyAlignment="1">
      <alignment horizontal="center"/>
    </xf>
    <xf numFmtId="0" fontId="42" fillId="0" borderId="1" xfId="116" applyFont="1" applyFill="1" applyBorder="1" applyAlignment="1">
      <alignment wrapText="1"/>
    </xf>
    <xf numFmtId="0" fontId="42" fillId="0" borderId="1" xfId="116" applyFont="1" applyFill="1" applyBorder="1" applyAlignment="1">
      <alignment horizontal="right" wrapText="1"/>
    </xf>
    <xf numFmtId="0" fontId="0" fillId="0" borderId="0" xfId="0" applyNumberFormat="1" applyAlignment="1">
      <alignment horizontal="right"/>
    </xf>
    <xf numFmtId="0" fontId="14" fillId="0" borderId="0" xfId="120"/>
    <xf numFmtId="0" fontId="44" fillId="3" borderId="11" xfId="121" applyFont="1" applyFill="1" applyBorder="1" applyAlignment="1">
      <alignment horizontal="center"/>
    </xf>
    <xf numFmtId="0" fontId="44" fillId="0" borderId="1" xfId="121" applyFont="1" applyFill="1" applyBorder="1" applyAlignment="1">
      <alignment horizontal="right" wrapText="1"/>
    </xf>
    <xf numFmtId="0" fontId="44" fillId="0" borderId="1" xfId="121" applyFont="1" applyFill="1" applyBorder="1" applyAlignment="1">
      <alignment wrapText="1"/>
    </xf>
    <xf numFmtId="15" fontId="44" fillId="0" borderId="1" xfId="121" applyNumberFormat="1" applyFont="1" applyFill="1" applyBorder="1" applyAlignment="1">
      <alignment horizontal="right" wrapText="1"/>
    </xf>
    <xf numFmtId="0" fontId="45" fillId="0" borderId="0" xfId="121"/>
    <xf numFmtId="0" fontId="1" fillId="0" borderId="0" xfId="16" applyFont="1"/>
    <xf numFmtId="0" fontId="14" fillId="0" borderId="0" xfId="124"/>
    <xf numFmtId="0" fontId="23" fillId="3" borderId="11" xfId="125" applyFont="1" applyFill="1" applyBorder="1" applyAlignment="1">
      <alignment horizontal="center"/>
    </xf>
    <xf numFmtId="0" fontId="23" fillId="0" borderId="1" xfId="125" applyFont="1" applyFill="1" applyBorder="1" applyAlignment="1">
      <alignment horizontal="right" wrapText="1"/>
    </xf>
    <xf numFmtId="0" fontId="23" fillId="0" borderId="1" xfId="125" applyFont="1" applyFill="1" applyBorder="1" applyAlignment="1">
      <alignment wrapText="1"/>
    </xf>
    <xf numFmtId="0" fontId="14" fillId="0" borderId="0" xfId="126"/>
    <xf numFmtId="0" fontId="46" fillId="2" borderId="1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vertical="center" wrapText="1"/>
    </xf>
    <xf numFmtId="0" fontId="47" fillId="0" borderId="1" xfId="0" applyFont="1" applyFill="1" applyBorder="1" applyAlignment="1">
      <alignment horizontal="right" vertical="center" wrapText="1"/>
    </xf>
    <xf numFmtId="2" fontId="47" fillId="0" borderId="1" xfId="0" applyNumberFormat="1" applyFont="1" applyFill="1" applyBorder="1" applyAlignment="1">
      <alignment horizontal="right" vertical="center" wrapText="1"/>
    </xf>
    <xf numFmtId="0" fontId="48" fillId="0" borderId="1" xfId="0" applyFont="1" applyFill="1" applyBorder="1" applyAlignment="1">
      <alignment vertical="center" wrapText="1"/>
    </xf>
    <xf numFmtId="0" fontId="48" fillId="0" borderId="1" xfId="0" applyFont="1" applyFill="1" applyBorder="1" applyAlignment="1">
      <alignment horizontal="right" vertical="center" wrapText="1"/>
    </xf>
    <xf numFmtId="0" fontId="30" fillId="0" borderId="0" xfId="0" applyFont="1"/>
    <xf numFmtId="0" fontId="51" fillId="0" borderId="0" xfId="0" applyNumberFormat="1" applyFont="1" applyFill="1"/>
    <xf numFmtId="0" fontId="51" fillId="0" borderId="0" xfId="0" applyFont="1" applyFill="1" applyAlignment="1">
      <alignment textRotation="90"/>
    </xf>
    <xf numFmtId="0" fontId="51" fillId="0" borderId="0" xfId="0" applyFont="1" applyFill="1"/>
    <xf numFmtId="14" fontId="51" fillId="0" borderId="0" xfId="0" applyNumberFormat="1" applyFont="1" applyFill="1"/>
    <xf numFmtId="0" fontId="51" fillId="0" borderId="0" xfId="0" applyFont="1" applyFill="1" applyAlignment="1">
      <alignment horizontal="left"/>
    </xf>
    <xf numFmtId="0" fontId="51" fillId="0" borderId="0" xfId="0" applyFont="1" applyFill="1" applyAlignment="1">
      <alignment horizontal="left" indent="1"/>
    </xf>
    <xf numFmtId="0" fontId="9" fillId="0" borderId="10" xfId="3" applyFont="1" applyBorder="1" applyAlignment="1">
      <alignment horizontal="center"/>
    </xf>
    <xf numFmtId="0" fontId="9" fillId="0" borderId="0" xfId="3" applyFont="1" applyAlignment="1">
      <alignment horizontal="center"/>
    </xf>
    <xf numFmtId="0" fontId="9" fillId="0" borderId="4" xfId="3" applyFont="1" applyBorder="1" applyAlignment="1">
      <alignment horizontal="center"/>
    </xf>
    <xf numFmtId="0" fontId="10" fillId="0" borderId="4" xfId="3" applyFont="1" applyBorder="1" applyAlignment="1">
      <alignment horizontal="center"/>
    </xf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30">
    <cellStyle name="Normal" xfId="0" builtinId="0"/>
    <cellStyle name="Normal 10" xfId="7"/>
    <cellStyle name="Normal 10 2" xfId="25"/>
    <cellStyle name="Normal 10 2 2" xfId="69"/>
    <cellStyle name="Normal 10 3" xfId="67"/>
    <cellStyle name="Normal 11" xfId="16"/>
    <cellStyle name="Normal 11 2" xfId="17"/>
    <cellStyle name="Normal 11 3" xfId="26"/>
    <cellStyle name="Normal 11 3 2" xfId="70"/>
    <cellStyle name="Normal 11 4" xfId="68"/>
    <cellStyle name="Normal 12" xfId="18"/>
    <cellStyle name="Normal 12 2" xfId="19"/>
    <cellStyle name="Normal 13" xfId="24"/>
    <cellStyle name="Normal 13 2" xfId="27"/>
    <cellStyle name="Normal 14" xfId="29"/>
    <cellStyle name="Normal 15" xfId="30"/>
    <cellStyle name="Normal 16" xfId="31"/>
    <cellStyle name="Normal 17" xfId="32"/>
    <cellStyle name="Normal 18" xfId="33"/>
    <cellStyle name="Normal 19" xfId="34"/>
    <cellStyle name="Normal 2" xfId="1"/>
    <cellStyle name="Normal 2 2" xfId="12"/>
    <cellStyle name="Normal 2 3" xfId="8"/>
    <cellStyle name="Normal 2 3 2" xfId="20"/>
    <cellStyle name="Normal 20" xfId="35"/>
    <cellStyle name="Normal 21" xfId="36"/>
    <cellStyle name="Normal 22" xfId="37"/>
    <cellStyle name="Normal 23" xfId="38"/>
    <cellStyle name="Normal 24" xfId="39"/>
    <cellStyle name="Normal 25" xfId="40"/>
    <cellStyle name="Normal 26" xfId="41"/>
    <cellStyle name="Normal 27" xfId="42"/>
    <cellStyle name="Normal 28" xfId="43"/>
    <cellStyle name="Normal 29" xfId="44"/>
    <cellStyle name="Normal 3" xfId="2"/>
    <cellStyle name="Normal 3 2" xfId="13"/>
    <cellStyle name="Normal 3 3" xfId="9"/>
    <cellStyle name="Normal 30" xfId="45"/>
    <cellStyle name="Normal 31" xfId="46"/>
    <cellStyle name="Normal 32" xfId="47"/>
    <cellStyle name="Normal 33" xfId="48"/>
    <cellStyle name="Normal 34" xfId="49"/>
    <cellStyle name="Normal 35" xfId="50"/>
    <cellStyle name="Normal 36" xfId="51"/>
    <cellStyle name="Normal 37" xfId="52"/>
    <cellStyle name="Normal 38" xfId="54"/>
    <cellStyle name="Normal 38 2" xfId="71"/>
    <cellStyle name="Normal 39" xfId="55"/>
    <cellStyle name="Normal 4" xfId="4"/>
    <cellStyle name="Normal 40" xfId="56"/>
    <cellStyle name="Normal 41" xfId="57"/>
    <cellStyle name="Normal 42" xfId="58"/>
    <cellStyle name="Normal 43" xfId="59"/>
    <cellStyle name="Normal 44" xfId="60"/>
    <cellStyle name="Normal 45" xfId="61"/>
    <cellStyle name="Normal 46" xfId="62"/>
    <cellStyle name="Normal 47" xfId="63"/>
    <cellStyle name="Normal 48" xfId="64"/>
    <cellStyle name="Normal 49" xfId="65"/>
    <cellStyle name="Normal 49 2" xfId="72"/>
    <cellStyle name="Normal 5" xfId="5"/>
    <cellStyle name="Normal 50" xfId="73"/>
    <cellStyle name="Normal 51" xfId="74"/>
    <cellStyle name="Normal 52" xfId="75"/>
    <cellStyle name="Normal 53" xfId="77"/>
    <cellStyle name="Normal 54" xfId="78"/>
    <cellStyle name="Normal 55" xfId="76"/>
    <cellStyle name="Normal 56" xfId="79"/>
    <cellStyle name="Normal 57" xfId="80"/>
    <cellStyle name="Normal 58" xfId="81"/>
    <cellStyle name="Normal 59" xfId="82"/>
    <cellStyle name="Normal 6" xfId="10"/>
    <cellStyle name="Normal 6 2" xfId="21"/>
    <cellStyle name="Normal 60" xfId="83"/>
    <cellStyle name="Normal 61" xfId="84"/>
    <cellStyle name="Normal 62" xfId="85"/>
    <cellStyle name="Normal 63" xfId="86"/>
    <cellStyle name="Normal 64" xfId="87"/>
    <cellStyle name="Normal 65" xfId="88"/>
    <cellStyle name="Normal 66" xfId="89"/>
    <cellStyle name="Normal 67" xfId="90"/>
    <cellStyle name="Normal 68" xfId="91"/>
    <cellStyle name="Normal 69" xfId="92"/>
    <cellStyle name="Normal 7" xfId="11"/>
    <cellStyle name="Normal 70" xfId="93"/>
    <cellStyle name="Normal 71" xfId="94"/>
    <cellStyle name="Normal 72" xfId="95"/>
    <cellStyle name="Normal 73" xfId="96"/>
    <cellStyle name="Normal 74" xfId="97"/>
    <cellStyle name="Normal 75" xfId="98"/>
    <cellStyle name="Normal 76" xfId="99"/>
    <cellStyle name="Normal 77" xfId="100"/>
    <cellStyle name="Normal 78" xfId="101"/>
    <cellStyle name="Normal 79" xfId="102"/>
    <cellStyle name="Normal 8" xfId="14"/>
    <cellStyle name="Normal 8 2" xfId="22"/>
    <cellStyle name="Normal 80" xfId="103"/>
    <cellStyle name="Normal 81" xfId="105"/>
    <cellStyle name="Normal 82" xfId="107"/>
    <cellStyle name="Normal 83" xfId="110"/>
    <cellStyle name="Normal 84" xfId="111"/>
    <cellStyle name="Normal 85" xfId="117"/>
    <cellStyle name="Normal 86" xfId="118"/>
    <cellStyle name="Normal 87" xfId="119"/>
    <cellStyle name="Normal 88" xfId="112"/>
    <cellStyle name="Normal 89" xfId="113"/>
    <cellStyle name="Normal 9" xfId="15"/>
    <cellStyle name="Normal 9 2" xfId="23"/>
    <cellStyle name="Normal 90" xfId="114"/>
    <cellStyle name="Normal 91" xfId="120"/>
    <cellStyle name="Normal 92" xfId="122"/>
    <cellStyle name="Normal 93" xfId="123"/>
    <cellStyle name="Normal 94" xfId="124"/>
    <cellStyle name="Normal 95" xfId="126"/>
    <cellStyle name="Normal 96" xfId="127"/>
    <cellStyle name="Normal 97" xfId="128"/>
    <cellStyle name="Normal 98" xfId="129"/>
    <cellStyle name="Normal_Sheet1" xfId="66"/>
    <cellStyle name="Normal_เฝ้าระวังพิเศษ &gt;=2รายใน 28 day" xfId="53"/>
    <cellStyle name="Normal_เฝ้าระวังพิเศษ &gt;=2รายใน 28 day_1" xfId="104"/>
    <cellStyle name="Normal_เฝ้าระวังพิเศษ &gt;=2รายใน 28 day_2" xfId="109"/>
    <cellStyle name="Normal_รอวางผู้ป่วยทั้งหมด" xfId="121"/>
    <cellStyle name="Normal_รอวางลำดับป่วยเขต" xfId="116"/>
    <cellStyle name="Normal_รอวางลำดับป่วยภาค" xfId="28"/>
    <cellStyle name="Normal_รอวางลำดับป่วยภาค_1" xfId="115"/>
    <cellStyle name="Normal_รอวางลำดับอัตราป่วยระดับประเทศ" xfId="108"/>
    <cellStyle name="ปกติ_Sheet1" xfId="6"/>
    <cellStyle name="ปกติ_Sheet1 3" xfId="106"/>
    <cellStyle name="ปกติ_Sheet1 4" xfId="125"/>
    <cellStyle name="ปกติ_อัตราป่วย" xfId="3"/>
  </cellStyles>
  <dxfs count="203"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textRotation="90" readingOrder="0"/>
    </dxf>
    <dxf>
      <alignment textRotation="90" readingOrder="0"/>
    </dxf>
    <dxf>
      <alignment textRotation="9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ont>
        <sz val="1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TH SarabunPSK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pivotCacheDefinition" Target="pivotCache/pivotCacheDefinition1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5.9959225280326191E-2"/>
          <c:y val="2.16216216216216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6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gapWidth val="80"/>
        <c:overlap val="100"/>
        <c:axId val="139733632"/>
        <c:axId val="145765504"/>
      </c:barChart>
      <c:catAx>
        <c:axId val="139733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5765504"/>
        <c:crosses val="autoZero"/>
        <c:auto val="1"/>
        <c:lblAlgn val="ctr"/>
        <c:lblOffset val="100"/>
        <c:tickLblSkip val="1"/>
        <c:tickMarkSkip val="1"/>
      </c:catAx>
      <c:valAx>
        <c:axId val="1457655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2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973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6737024"/>
        <c:axId val="146796544"/>
      </c:barChart>
      <c:catAx>
        <c:axId val="146737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11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796544"/>
        <c:crosses val="autoZero"/>
        <c:auto val="1"/>
        <c:lblAlgn val="ctr"/>
        <c:lblOffset val="100"/>
        <c:tickLblSkip val="1"/>
        <c:tickMarkSkip val="1"/>
      </c:catAx>
      <c:valAx>
        <c:axId val="14679654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737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1070976"/>
        <c:axId val="151093632"/>
      </c:barChart>
      <c:catAx>
        <c:axId val="151070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404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093632"/>
        <c:crosses val="autoZero"/>
        <c:auto val="1"/>
        <c:lblAlgn val="ctr"/>
        <c:lblOffset val="100"/>
        <c:tickLblSkip val="1"/>
        <c:tickMarkSkip val="1"/>
      </c:catAx>
      <c:valAx>
        <c:axId val="1510936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39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07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43" r="0.75000000000001443" t="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0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1113088"/>
        <c:axId val="151123456"/>
      </c:barChart>
      <c:catAx>
        <c:axId val="151113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9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123456"/>
        <c:crosses val="autoZero"/>
        <c:auto val="1"/>
        <c:lblAlgn val="ctr"/>
        <c:lblOffset val="100"/>
        <c:tickLblSkip val="1"/>
        <c:tickMarkSkip val="1"/>
      </c:catAx>
      <c:valAx>
        <c:axId val="1511234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11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 horizontalDpi="300" verticalDpi="30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0946944"/>
        <c:axId val="150948864"/>
      </c:barChart>
      <c:catAx>
        <c:axId val="150946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7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948864"/>
        <c:crosses val="autoZero"/>
        <c:auto val="1"/>
        <c:lblAlgn val="ctr"/>
        <c:lblOffset val="100"/>
        <c:tickLblSkip val="1"/>
        <c:tickMarkSkip val="1"/>
      </c:catAx>
      <c:valAx>
        <c:axId val="1509488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3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94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5956"/>
          <c:y val="3.2828363785226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6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0993152"/>
        <c:axId val="151212800"/>
      </c:lineChart>
      <c:catAx>
        <c:axId val="1509931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75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212800"/>
        <c:crosses val="autoZero"/>
        <c:auto val="1"/>
        <c:lblAlgn val="ctr"/>
        <c:lblOffset val="100"/>
        <c:tickLblSkip val="1"/>
        <c:tickMarkSkip val="1"/>
      </c:catAx>
      <c:valAx>
        <c:axId val="1512128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61E-2"/>
              <c:y val="0.391415106669996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99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1253760"/>
        <c:axId val="151255680"/>
      </c:barChart>
      <c:catAx>
        <c:axId val="151253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32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255680"/>
        <c:crosses val="autoZero"/>
        <c:auto val="1"/>
        <c:lblAlgn val="ctr"/>
        <c:lblOffset val="100"/>
        <c:tickLblSkip val="1"/>
        <c:tickMarkSkip val="1"/>
      </c:catAx>
      <c:valAx>
        <c:axId val="15125568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5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25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0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1144320"/>
        <c:axId val="151175168"/>
      </c:barChart>
      <c:catAx>
        <c:axId val="151144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2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175168"/>
        <c:crosses val="autoZero"/>
        <c:auto val="1"/>
        <c:lblAlgn val="ctr"/>
        <c:lblOffset val="100"/>
        <c:tickLblSkip val="1"/>
        <c:tickMarkSkip val="1"/>
      </c:catAx>
      <c:valAx>
        <c:axId val="1511751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09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14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 horizontalDpi="300" vertic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1334272"/>
        <c:axId val="151348736"/>
      </c:barChart>
      <c:catAx>
        <c:axId val="151334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73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348736"/>
        <c:crosses val="autoZero"/>
        <c:auto val="1"/>
        <c:lblAlgn val="ctr"/>
        <c:lblOffset val="100"/>
        <c:tickLblSkip val="1"/>
        <c:tickMarkSkip val="1"/>
      </c:catAx>
      <c:valAx>
        <c:axId val="1513487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33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6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1335680"/>
        <c:axId val="151337984"/>
      </c:lineChart>
      <c:catAx>
        <c:axId val="151335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337984"/>
        <c:crosses val="autoZero"/>
        <c:auto val="1"/>
        <c:lblAlgn val="ctr"/>
        <c:lblOffset val="100"/>
        <c:tickLblSkip val="1"/>
        <c:tickMarkSkip val="1"/>
      </c:catAx>
      <c:valAx>
        <c:axId val="1513379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03E-2"/>
              <c:y val="0.391415201887663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33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1387136"/>
        <c:axId val="151417984"/>
      </c:barChart>
      <c:catAx>
        <c:axId val="151387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382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417984"/>
        <c:crosses val="autoZero"/>
        <c:auto val="1"/>
        <c:lblAlgn val="ctr"/>
        <c:lblOffset val="100"/>
        <c:tickLblSkip val="1"/>
        <c:tickMarkSkip val="1"/>
      </c:catAx>
      <c:valAx>
        <c:axId val="15141798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2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38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77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1531904"/>
        <c:axId val="151533824"/>
      </c:barChart>
      <c:catAx>
        <c:axId val="151531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1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533824"/>
        <c:crosses val="autoZero"/>
        <c:auto val="1"/>
        <c:lblAlgn val="ctr"/>
        <c:lblOffset val="100"/>
        <c:tickLblSkip val="1"/>
        <c:tickMarkSkip val="1"/>
      </c:catAx>
      <c:valAx>
        <c:axId val="1515338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0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5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99" r="0.75000000000001399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3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6619392"/>
        <c:axId val="146650624"/>
      </c:lineChart>
      <c:catAx>
        <c:axId val="146619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650624"/>
        <c:crosses val="autoZero"/>
        <c:auto val="1"/>
        <c:lblAlgn val="ctr"/>
        <c:lblOffset val="100"/>
        <c:tickLblSkip val="1"/>
        <c:tickMarkSkip val="1"/>
      </c:catAx>
      <c:valAx>
        <c:axId val="1466506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91E-2"/>
              <c:y val="0.391415201887673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61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1553920"/>
        <c:axId val="151580672"/>
      </c:barChart>
      <c:catAx>
        <c:axId val="151553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62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580672"/>
        <c:crosses val="autoZero"/>
        <c:auto val="1"/>
        <c:lblAlgn val="ctr"/>
        <c:lblOffset val="100"/>
        <c:tickLblSkip val="1"/>
        <c:tickMarkSkip val="1"/>
      </c:catAx>
      <c:valAx>
        <c:axId val="1515806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55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99" r="0.75000000000001399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6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1264256"/>
        <c:axId val="151275008"/>
      </c:lineChart>
      <c:catAx>
        <c:axId val="151264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275008"/>
        <c:crosses val="autoZero"/>
        <c:auto val="1"/>
        <c:lblAlgn val="ctr"/>
        <c:lblOffset val="100"/>
        <c:tickLblSkip val="1"/>
        <c:tickMarkSkip val="1"/>
      </c:catAx>
      <c:valAx>
        <c:axId val="1512750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096E-2"/>
              <c:y val="0.39141520188766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26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99" r="0.75000000000001399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1311872"/>
        <c:axId val="151313792"/>
      </c:barChart>
      <c:catAx>
        <c:axId val="151311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3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313792"/>
        <c:crosses val="autoZero"/>
        <c:auto val="1"/>
        <c:lblAlgn val="ctr"/>
        <c:lblOffset val="100"/>
        <c:tickLblSkip val="1"/>
        <c:tickMarkSkip val="1"/>
      </c:catAx>
      <c:valAx>
        <c:axId val="15131379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17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311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99" r="0.75000000000001399" t="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75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1685760"/>
        <c:axId val="151704320"/>
      </c:barChart>
      <c:catAx>
        <c:axId val="151685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78"/>
              <c:y val="0.875676831288068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704320"/>
        <c:crosses val="autoZero"/>
        <c:auto val="1"/>
        <c:lblAlgn val="ctr"/>
        <c:lblOffset val="100"/>
        <c:tickLblSkip val="1"/>
        <c:tickMarkSkip val="1"/>
      </c:catAx>
      <c:valAx>
        <c:axId val="1517043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68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 paperSize="9" orientation="landscape" horizontalDpi="300" verticalDpi="3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602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56"/>
          <c:y val="0.28535423905618457"/>
          <c:w val="0.83689024390243905"/>
          <c:h val="0.378788812906454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1622016"/>
        <c:axId val="151623936"/>
      </c:barChart>
      <c:catAx>
        <c:axId val="151622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623936"/>
        <c:crosses val="autoZero"/>
        <c:auto val="1"/>
        <c:lblAlgn val="ctr"/>
        <c:lblOffset val="100"/>
        <c:tickLblSkip val="1"/>
        <c:tickMarkSkip val="1"/>
      </c:catAx>
      <c:valAx>
        <c:axId val="1516239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62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602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1602688"/>
        <c:axId val="151715840"/>
      </c:lineChart>
      <c:catAx>
        <c:axId val="151602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7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715840"/>
        <c:crosses val="autoZero"/>
        <c:auto val="1"/>
        <c:lblAlgn val="ctr"/>
        <c:lblOffset val="100"/>
        <c:tickLblSkip val="1"/>
        <c:tickMarkSkip val="1"/>
      </c:catAx>
      <c:valAx>
        <c:axId val="1517158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82E-2"/>
              <c:y val="0.426768729207931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60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602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285344780321672"/>
          <c:y val="0.28535423905618457"/>
          <c:w val="0.85865312980742858"/>
          <c:h val="0.3181826028414195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1769088"/>
        <c:axId val="151771008"/>
      </c:barChart>
      <c:catAx>
        <c:axId val="151769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310439356655286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771008"/>
        <c:crosses val="autoZero"/>
        <c:auto val="1"/>
        <c:lblAlgn val="ctr"/>
        <c:lblOffset val="100"/>
        <c:tickLblSkip val="2"/>
        <c:tickMarkSkip val="1"/>
      </c:catAx>
      <c:valAx>
        <c:axId val="15177100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44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769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7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1798912"/>
        <c:axId val="151800832"/>
      </c:barChart>
      <c:catAx>
        <c:axId val="151798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44"/>
              <c:y val="0.875676831288068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800832"/>
        <c:crosses val="autoZero"/>
        <c:auto val="1"/>
        <c:lblAlgn val="ctr"/>
        <c:lblOffset val="100"/>
        <c:tickLblSkip val="1"/>
        <c:tickMarkSkip val="1"/>
      </c:catAx>
      <c:valAx>
        <c:axId val="1518008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79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 paperSize="9" orientation="landscape" horizontalDpi="300" vertic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60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37"/>
          <c:y val="0.28535423905618457"/>
          <c:w val="0.83689024390243905"/>
          <c:h val="0.378788812906453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1829120"/>
        <c:axId val="151843584"/>
      </c:barChart>
      <c:catAx>
        <c:axId val="151829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843584"/>
        <c:crosses val="autoZero"/>
        <c:auto val="1"/>
        <c:lblAlgn val="ctr"/>
        <c:lblOffset val="100"/>
        <c:tickLblSkip val="1"/>
        <c:tickMarkSkip val="1"/>
      </c:catAx>
      <c:valAx>
        <c:axId val="15184358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82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60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1883776"/>
        <c:axId val="151886080"/>
      </c:lineChart>
      <c:catAx>
        <c:axId val="151883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886080"/>
        <c:crosses val="autoZero"/>
        <c:auto val="1"/>
        <c:lblAlgn val="ctr"/>
        <c:lblOffset val="100"/>
        <c:tickLblSkip val="1"/>
        <c:tickMarkSkip val="1"/>
      </c:catAx>
      <c:valAx>
        <c:axId val="151886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51E-2"/>
              <c:y val="0.426768729207930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88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6867712"/>
        <c:axId val="146869632"/>
      </c:barChart>
      <c:catAx>
        <c:axId val="1468677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181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869632"/>
        <c:crosses val="autoZero"/>
        <c:auto val="1"/>
        <c:lblAlgn val="ctr"/>
        <c:lblOffset val="100"/>
        <c:tickLblSkip val="1"/>
        <c:tickMarkSkip val="1"/>
      </c:catAx>
      <c:valAx>
        <c:axId val="1468696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867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60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285344780321672"/>
          <c:y val="0.28535423905618457"/>
          <c:w val="0.85865312980742858"/>
          <c:h val="0.3181826028414193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1992576"/>
        <c:axId val="152015232"/>
      </c:barChart>
      <c:catAx>
        <c:axId val="151992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310439356655286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015232"/>
        <c:crosses val="autoZero"/>
        <c:auto val="1"/>
        <c:lblAlgn val="ctr"/>
        <c:lblOffset val="100"/>
        <c:tickLblSkip val="2"/>
        <c:tickMarkSkip val="1"/>
      </c:catAx>
      <c:valAx>
        <c:axId val="1520152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2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99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67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2026496"/>
        <c:axId val="152032768"/>
      </c:barChart>
      <c:catAx>
        <c:axId val="152026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11"/>
              <c:y val="0.875676831288067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032768"/>
        <c:crosses val="autoZero"/>
        <c:auto val="1"/>
        <c:lblAlgn val="ctr"/>
        <c:lblOffset val="100"/>
        <c:tickLblSkip val="1"/>
        <c:tickMarkSkip val="1"/>
      </c:catAx>
      <c:valAx>
        <c:axId val="1520327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02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21" r="0.75000000000001321" t="1" header="0.5" footer="0.5"/>
    <c:pageSetup paperSize="9" orientation="landscape" horizontalDpi="300" verticalDpi="30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2"/>
          <c:y val="0.28535423905618457"/>
          <c:w val="0.83689024390243905"/>
          <c:h val="0.378788812906453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1925888"/>
        <c:axId val="151927808"/>
      </c:barChart>
      <c:catAx>
        <c:axId val="151925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927808"/>
        <c:crosses val="autoZero"/>
        <c:auto val="1"/>
        <c:lblAlgn val="ctr"/>
        <c:lblOffset val="100"/>
        <c:tickLblSkip val="1"/>
        <c:tickMarkSkip val="1"/>
      </c:catAx>
      <c:valAx>
        <c:axId val="1519278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92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21" r="0.75000000000001321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1968000"/>
        <c:axId val="152052480"/>
      </c:lineChart>
      <c:catAx>
        <c:axId val="151968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5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052480"/>
        <c:crosses val="autoZero"/>
        <c:auto val="1"/>
        <c:lblAlgn val="ctr"/>
        <c:lblOffset val="100"/>
        <c:tickLblSkip val="1"/>
        <c:tickMarkSkip val="1"/>
      </c:catAx>
      <c:valAx>
        <c:axId val="1520524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16E-2"/>
              <c:y val="0.426768729207930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96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21" r="0.75000000000001321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90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2093440"/>
        <c:axId val="152095360"/>
      </c:barChart>
      <c:catAx>
        <c:axId val="152093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10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095360"/>
        <c:crosses val="autoZero"/>
        <c:auto val="1"/>
        <c:lblAlgn val="ctr"/>
        <c:lblOffset val="100"/>
        <c:tickLblSkip val="2"/>
        <c:tickMarkSkip val="1"/>
      </c:catAx>
      <c:valAx>
        <c:axId val="15209536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06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09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21" r="0.75000000000001321" t="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648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2123264"/>
        <c:axId val="152145920"/>
      </c:barChart>
      <c:catAx>
        <c:axId val="152123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89"/>
              <c:y val="0.87567683128806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145920"/>
        <c:crosses val="autoZero"/>
        <c:auto val="1"/>
        <c:lblAlgn val="ctr"/>
        <c:lblOffset val="100"/>
        <c:tickLblSkip val="1"/>
        <c:tickMarkSkip val="1"/>
      </c:catAx>
      <c:valAx>
        <c:axId val="152145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12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99" r="0.75000000000001299" t="1" header="0.5" footer="0.5"/>
    <c:pageSetup paperSize="9" orientation="landscape" horizontalDpi="300" verticalDpi="30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06"/>
          <c:y val="0.28535423905618457"/>
          <c:w val="0.83689024390243905"/>
          <c:h val="0.3787888129064531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2165760"/>
        <c:axId val="152184320"/>
      </c:barChart>
      <c:catAx>
        <c:axId val="152165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184320"/>
        <c:crosses val="autoZero"/>
        <c:auto val="1"/>
        <c:lblAlgn val="ctr"/>
        <c:lblOffset val="100"/>
        <c:tickLblSkip val="1"/>
        <c:tickMarkSkip val="1"/>
      </c:catAx>
      <c:valAx>
        <c:axId val="1521843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16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2208128"/>
        <c:axId val="152210432"/>
      </c:lineChart>
      <c:catAx>
        <c:axId val="152208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210432"/>
        <c:crosses val="autoZero"/>
        <c:auto val="1"/>
        <c:lblAlgn val="ctr"/>
        <c:lblOffset val="100"/>
        <c:tickLblSkip val="1"/>
        <c:tickMarkSkip val="1"/>
      </c:catAx>
      <c:valAx>
        <c:axId val="152210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99E-2"/>
              <c:y val="0.4267687292079305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20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99" r="0.75000000000001299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9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2251392"/>
        <c:axId val="152278144"/>
      </c:barChart>
      <c:catAx>
        <c:axId val="152251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0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278144"/>
        <c:crosses val="autoZero"/>
        <c:auto val="1"/>
        <c:lblAlgn val="ctr"/>
        <c:lblOffset val="100"/>
        <c:tickLblSkip val="2"/>
        <c:tickMarkSkip val="1"/>
      </c:catAx>
      <c:valAx>
        <c:axId val="15227814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96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25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99" r="0.75000000000001299" t="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6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2310144"/>
        <c:axId val="152312064"/>
      </c:barChart>
      <c:catAx>
        <c:axId val="152310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67"/>
              <c:y val="0.875676831288067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312064"/>
        <c:crosses val="autoZero"/>
        <c:auto val="1"/>
        <c:lblAlgn val="ctr"/>
        <c:lblOffset val="100"/>
        <c:tickLblSkip val="1"/>
        <c:tickMarkSkip val="1"/>
      </c:catAx>
      <c:valAx>
        <c:axId val="152312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31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5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6905728"/>
        <c:axId val="146924288"/>
      </c:barChart>
      <c:catAx>
        <c:axId val="146905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30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924288"/>
        <c:crosses val="autoZero"/>
        <c:auto val="1"/>
        <c:lblAlgn val="ctr"/>
        <c:lblOffset val="100"/>
        <c:tickLblSkip val="1"/>
        <c:tickMarkSkip val="1"/>
      </c:catAx>
      <c:valAx>
        <c:axId val="1469242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95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9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95"/>
          <c:y val="0.28535423905618457"/>
          <c:w val="0.83689024390243905"/>
          <c:h val="0.378788812906452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2332160"/>
        <c:axId val="152350720"/>
      </c:barChart>
      <c:catAx>
        <c:axId val="1523321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350720"/>
        <c:crosses val="autoZero"/>
        <c:auto val="1"/>
        <c:lblAlgn val="ctr"/>
        <c:lblOffset val="100"/>
        <c:tickLblSkip val="1"/>
        <c:tickMarkSkip val="1"/>
      </c:catAx>
      <c:valAx>
        <c:axId val="1523507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33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2370176"/>
        <c:axId val="152450560"/>
      </c:lineChart>
      <c:catAx>
        <c:axId val="152370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450560"/>
        <c:crosses val="autoZero"/>
        <c:auto val="1"/>
        <c:lblAlgn val="ctr"/>
        <c:lblOffset val="100"/>
        <c:tickLblSkip val="1"/>
        <c:tickMarkSkip val="1"/>
      </c:catAx>
      <c:valAx>
        <c:axId val="1524505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78E-2"/>
              <c:y val="0.426768729207930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37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7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2487424"/>
        <c:axId val="152489344"/>
      </c:barChart>
      <c:catAx>
        <c:axId val="152487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00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489344"/>
        <c:crosses val="autoZero"/>
        <c:auto val="1"/>
        <c:lblAlgn val="ctr"/>
        <c:lblOffset val="100"/>
        <c:tickLblSkip val="2"/>
        <c:tickMarkSkip val="1"/>
      </c:catAx>
      <c:valAx>
        <c:axId val="15248934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82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48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57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2394368"/>
        <c:axId val="152408832"/>
      </c:barChart>
      <c:catAx>
        <c:axId val="152394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33"/>
              <c:y val="0.875676831288066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408832"/>
        <c:crosses val="autoZero"/>
        <c:auto val="1"/>
        <c:lblAlgn val="ctr"/>
        <c:lblOffset val="100"/>
        <c:tickLblSkip val="1"/>
        <c:tickMarkSkip val="1"/>
      </c:catAx>
      <c:valAx>
        <c:axId val="1524088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39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 paperSize="9" orientation="landscape" horizontalDpi="300" verticalDpi="30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76"/>
          <c:y val="0.28535423905618457"/>
          <c:w val="0.83689024390243905"/>
          <c:h val="0.378788812906452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2650112"/>
        <c:axId val="152652032"/>
      </c:barChart>
      <c:catAx>
        <c:axId val="152650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652032"/>
        <c:crosses val="autoZero"/>
        <c:auto val="1"/>
        <c:lblAlgn val="ctr"/>
        <c:lblOffset val="100"/>
        <c:tickLblSkip val="1"/>
        <c:tickMarkSkip val="1"/>
      </c:catAx>
      <c:valAx>
        <c:axId val="15265203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65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2663552"/>
        <c:axId val="152686592"/>
      </c:lineChart>
      <c:catAx>
        <c:axId val="152663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686592"/>
        <c:crosses val="autoZero"/>
        <c:auto val="1"/>
        <c:lblAlgn val="ctr"/>
        <c:lblOffset val="100"/>
        <c:tickLblSkip val="1"/>
        <c:tickMarkSkip val="1"/>
      </c:catAx>
      <c:valAx>
        <c:axId val="1526865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54E-2"/>
              <c:y val="0.426768729207930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66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4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2608768"/>
        <c:axId val="152610688"/>
      </c:barChart>
      <c:catAx>
        <c:axId val="152608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92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610688"/>
        <c:crosses val="autoZero"/>
        <c:auto val="1"/>
        <c:lblAlgn val="ctr"/>
        <c:lblOffset val="100"/>
        <c:tickLblSkip val="2"/>
        <c:tickMarkSkip val="1"/>
      </c:catAx>
      <c:valAx>
        <c:axId val="15261068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58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60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55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2831104"/>
        <c:axId val="152833024"/>
      </c:barChart>
      <c:catAx>
        <c:axId val="152831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22"/>
              <c:y val="0.87567683128806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833024"/>
        <c:crosses val="autoZero"/>
        <c:auto val="1"/>
        <c:lblAlgn val="ctr"/>
        <c:lblOffset val="100"/>
        <c:tickLblSkip val="1"/>
        <c:tickMarkSkip val="1"/>
      </c:catAx>
      <c:valAx>
        <c:axId val="1528330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83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32" r="0.75000000000001232" t="1" header="0.5" footer="0.5"/>
    <c:pageSetup paperSize="9" orientation="landscape" horizontalDpi="300" verticalDpi="30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9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7"/>
          <c:y val="0.28535423905618457"/>
          <c:w val="0.83689024390243905"/>
          <c:h val="0.378788812906452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2861312"/>
        <c:axId val="152883968"/>
      </c:barChart>
      <c:catAx>
        <c:axId val="152861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883968"/>
        <c:crosses val="autoZero"/>
        <c:auto val="1"/>
        <c:lblAlgn val="ctr"/>
        <c:lblOffset val="100"/>
        <c:tickLblSkip val="1"/>
        <c:tickMarkSkip val="1"/>
      </c:catAx>
      <c:valAx>
        <c:axId val="15288396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86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32" r="0.75000000000001232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9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2793088"/>
        <c:axId val="152795392"/>
      </c:lineChart>
      <c:catAx>
        <c:axId val="152793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6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795392"/>
        <c:crosses val="autoZero"/>
        <c:auto val="1"/>
        <c:lblAlgn val="ctr"/>
        <c:lblOffset val="100"/>
        <c:tickLblSkip val="1"/>
        <c:tickMarkSkip val="1"/>
      </c:catAx>
      <c:valAx>
        <c:axId val="1527953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43E-2"/>
              <c:y val="0.426768729207930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79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32" r="0.75000000000001232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6850176"/>
        <c:axId val="146852096"/>
      </c:barChart>
      <c:catAx>
        <c:axId val="146850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06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852096"/>
        <c:crosses val="autoZero"/>
        <c:auto val="1"/>
        <c:lblAlgn val="ctr"/>
        <c:lblOffset val="100"/>
        <c:tickLblSkip val="1"/>
        <c:tickMarkSkip val="1"/>
      </c:catAx>
      <c:valAx>
        <c:axId val="1468520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85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9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4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2819968"/>
        <c:axId val="152908160"/>
      </c:barChart>
      <c:catAx>
        <c:axId val="152819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90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908160"/>
        <c:crosses val="autoZero"/>
        <c:auto val="1"/>
        <c:lblAlgn val="ctr"/>
        <c:lblOffset val="100"/>
        <c:tickLblSkip val="2"/>
        <c:tickMarkSkip val="1"/>
      </c:catAx>
      <c:valAx>
        <c:axId val="15290816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47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81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32" r="0.75000000000001232" t="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537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2923520"/>
        <c:axId val="152954368"/>
      </c:barChart>
      <c:catAx>
        <c:axId val="152923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"/>
              <c:y val="0.875676831288066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954368"/>
        <c:crosses val="autoZero"/>
        <c:auto val="1"/>
        <c:lblAlgn val="ctr"/>
        <c:lblOffset val="100"/>
        <c:tickLblSkip val="1"/>
        <c:tickMarkSkip val="1"/>
      </c:catAx>
      <c:valAx>
        <c:axId val="152954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92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 paperSize="9" orientation="landscape" horizontalDpi="300" vertic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56"/>
          <c:y val="0.28535423905618457"/>
          <c:w val="0.83689024390243905"/>
          <c:h val="0.3787888129064522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2982656"/>
        <c:axId val="152984576"/>
      </c:barChart>
      <c:catAx>
        <c:axId val="1529826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2984576"/>
        <c:crosses val="autoZero"/>
        <c:auto val="1"/>
        <c:lblAlgn val="ctr"/>
        <c:lblOffset val="100"/>
        <c:tickLblSkip val="1"/>
        <c:tickMarkSkip val="1"/>
      </c:catAx>
      <c:valAx>
        <c:axId val="1529845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98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2996096"/>
        <c:axId val="153035520"/>
      </c:lineChart>
      <c:catAx>
        <c:axId val="152996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035520"/>
        <c:crosses val="autoZero"/>
        <c:auto val="1"/>
        <c:lblAlgn val="ctr"/>
        <c:lblOffset val="100"/>
        <c:tickLblSkip val="1"/>
        <c:tickMarkSkip val="1"/>
      </c:catAx>
      <c:valAx>
        <c:axId val="153035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26E-2"/>
              <c:y val="0.426768729207930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299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2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3080576"/>
        <c:axId val="153082496"/>
      </c:barChart>
      <c:catAx>
        <c:axId val="153080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8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082496"/>
        <c:crosses val="autoZero"/>
        <c:auto val="1"/>
        <c:lblAlgn val="ctr"/>
        <c:lblOffset val="100"/>
        <c:tickLblSkip val="2"/>
        <c:tickMarkSkip val="1"/>
      </c:catAx>
      <c:valAx>
        <c:axId val="15308249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3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08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49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3106304"/>
        <c:axId val="153124864"/>
      </c:barChart>
      <c:catAx>
        <c:axId val="153106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56"/>
              <c:y val="0.875676831288065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124864"/>
        <c:crosses val="autoZero"/>
        <c:auto val="1"/>
        <c:lblAlgn val="ctr"/>
        <c:lblOffset val="100"/>
        <c:tickLblSkip val="1"/>
        <c:tickMarkSkip val="1"/>
      </c:catAx>
      <c:valAx>
        <c:axId val="1531248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10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37"/>
          <c:y val="0.28535423905618457"/>
          <c:w val="0.83689024390243905"/>
          <c:h val="0.378788812906451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3144704"/>
        <c:axId val="153167360"/>
      </c:barChart>
      <c:catAx>
        <c:axId val="153144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167360"/>
        <c:crosses val="autoZero"/>
        <c:auto val="1"/>
        <c:lblAlgn val="ctr"/>
        <c:lblOffset val="100"/>
        <c:tickLblSkip val="1"/>
        <c:tickMarkSkip val="1"/>
      </c:catAx>
      <c:valAx>
        <c:axId val="1531673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14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3150208"/>
        <c:axId val="153152512"/>
      </c:lineChart>
      <c:catAx>
        <c:axId val="153150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152512"/>
        <c:crosses val="autoZero"/>
        <c:auto val="1"/>
        <c:lblAlgn val="ctr"/>
        <c:lblOffset val="100"/>
        <c:tickLblSkip val="1"/>
        <c:tickMarkSkip val="1"/>
      </c:catAx>
      <c:valAx>
        <c:axId val="153152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98E-2"/>
              <c:y val="0.426768729207929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15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9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3222144"/>
        <c:axId val="153314432"/>
      </c:barChart>
      <c:catAx>
        <c:axId val="153222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78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314432"/>
        <c:crosses val="autoZero"/>
        <c:auto val="1"/>
        <c:lblAlgn val="ctr"/>
        <c:lblOffset val="100"/>
        <c:tickLblSkip val="2"/>
        <c:tickMarkSkip val="1"/>
      </c:catAx>
      <c:valAx>
        <c:axId val="1533144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09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22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47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3342336"/>
        <c:axId val="153344256"/>
      </c:barChart>
      <c:catAx>
        <c:axId val="153342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44"/>
              <c:y val="0.875676831288065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344256"/>
        <c:crosses val="autoZero"/>
        <c:auto val="1"/>
        <c:lblAlgn val="ctr"/>
        <c:lblOffset val="100"/>
        <c:tickLblSkip val="1"/>
        <c:tickMarkSkip val="1"/>
      </c:catAx>
      <c:valAx>
        <c:axId val="1533442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34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66" r="0.75000000000001166" t="1" header="0.5" footer="0.5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4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6830848"/>
        <c:axId val="147009536"/>
      </c:lineChart>
      <c:catAx>
        <c:axId val="146830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009536"/>
        <c:crosses val="autoZero"/>
        <c:auto val="1"/>
        <c:lblAlgn val="ctr"/>
        <c:lblOffset val="100"/>
        <c:tickLblSkip val="1"/>
        <c:tickMarkSkip val="1"/>
      </c:catAx>
      <c:valAx>
        <c:axId val="1470095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85E-2"/>
              <c:y val="0.3914152018876730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83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2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31"/>
          <c:y val="0.28535423905618457"/>
          <c:w val="0.83689024390243905"/>
          <c:h val="0.3787888129064518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3245568"/>
        <c:axId val="153268224"/>
      </c:barChart>
      <c:catAx>
        <c:axId val="153245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268224"/>
        <c:crosses val="autoZero"/>
        <c:auto val="1"/>
        <c:lblAlgn val="ctr"/>
        <c:lblOffset val="100"/>
        <c:tickLblSkip val="1"/>
        <c:tickMarkSkip val="1"/>
      </c:catAx>
      <c:valAx>
        <c:axId val="15326822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24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66" r="0.75000000000001166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2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3279488"/>
        <c:axId val="153433600"/>
      </c:lineChart>
      <c:catAx>
        <c:axId val="153279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433600"/>
        <c:crosses val="autoZero"/>
        <c:auto val="1"/>
        <c:lblAlgn val="ctr"/>
        <c:lblOffset val="100"/>
        <c:tickLblSkip val="1"/>
        <c:tickMarkSkip val="1"/>
      </c:catAx>
      <c:valAx>
        <c:axId val="1534336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91E-2"/>
              <c:y val="0.426768729207929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27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66" r="0.75000000000001166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2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9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3462272"/>
        <c:axId val="153464192"/>
      </c:barChart>
      <c:catAx>
        <c:axId val="153462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7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464192"/>
        <c:crosses val="autoZero"/>
        <c:auto val="1"/>
        <c:lblAlgn val="ctr"/>
        <c:lblOffset val="100"/>
        <c:tickLblSkip val="2"/>
        <c:tickMarkSkip val="1"/>
      </c:catAx>
      <c:valAx>
        <c:axId val="15346419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02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46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66" r="0.75000000000001166" t="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448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3385600"/>
        <c:axId val="153400064"/>
      </c:barChart>
      <c:catAx>
        <c:axId val="153385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22"/>
              <c:y val="0.875676831288065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400064"/>
        <c:crosses val="autoZero"/>
        <c:auto val="1"/>
        <c:lblAlgn val="ctr"/>
        <c:lblOffset val="100"/>
        <c:tickLblSkip val="1"/>
        <c:tickMarkSkip val="1"/>
      </c:catAx>
      <c:valAx>
        <c:axId val="153400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38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44" r="0.75000000000001144" t="1" header="0.5" footer="0.5"/>
    <c:pageSetup paperSize="9" orientation="landscape" horizontalDpi="300" vertic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1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2"/>
          <c:y val="0.28535423905618457"/>
          <c:w val="0.83689024390243905"/>
          <c:h val="0.378788812906451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3559424"/>
        <c:axId val="153561344"/>
      </c:barChart>
      <c:catAx>
        <c:axId val="153559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561344"/>
        <c:crosses val="autoZero"/>
        <c:auto val="1"/>
        <c:lblAlgn val="ctr"/>
        <c:lblOffset val="100"/>
        <c:tickLblSkip val="1"/>
        <c:tickMarkSkip val="1"/>
      </c:catAx>
      <c:valAx>
        <c:axId val="15356134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55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44" r="0.75000000000001144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1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3572864"/>
        <c:axId val="153604096"/>
      </c:lineChart>
      <c:catAx>
        <c:axId val="153572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604096"/>
        <c:crosses val="autoZero"/>
        <c:auto val="1"/>
        <c:lblAlgn val="ctr"/>
        <c:lblOffset val="100"/>
        <c:tickLblSkip val="1"/>
        <c:tickMarkSkip val="1"/>
      </c:catAx>
      <c:valAx>
        <c:axId val="1536040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63E-2"/>
              <c:y val="0.426768729207929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57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44" r="0.75000000000001144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1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7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3653248"/>
        <c:axId val="153655168"/>
      </c:barChart>
      <c:catAx>
        <c:axId val="153653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70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655168"/>
        <c:crosses val="autoZero"/>
        <c:auto val="1"/>
        <c:lblAlgn val="ctr"/>
        <c:lblOffset val="100"/>
        <c:tickLblSkip val="2"/>
        <c:tickMarkSkip val="1"/>
      </c:catAx>
      <c:valAx>
        <c:axId val="15365516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95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65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44" r="0.75000000000001144" t="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4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3678976"/>
        <c:axId val="153680896"/>
      </c:barChart>
      <c:catAx>
        <c:axId val="153678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"/>
              <c:y val="0.875676831288064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680896"/>
        <c:crosses val="autoZero"/>
        <c:auto val="1"/>
        <c:lblAlgn val="ctr"/>
        <c:lblOffset val="100"/>
        <c:tickLblSkip val="1"/>
        <c:tickMarkSkip val="1"/>
      </c:catAx>
      <c:valAx>
        <c:axId val="153680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678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 paperSize="9" orientation="landscape" horizontalDpi="300" verticalDpi="30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9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06"/>
          <c:y val="0.28535423905618457"/>
          <c:w val="0.83689024390243905"/>
          <c:h val="0.378788812906451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3787008"/>
        <c:axId val="153797376"/>
      </c:barChart>
      <c:catAx>
        <c:axId val="153787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797376"/>
        <c:crosses val="autoZero"/>
        <c:auto val="1"/>
        <c:lblAlgn val="ctr"/>
        <c:lblOffset val="100"/>
        <c:tickLblSkip val="1"/>
        <c:tickMarkSkip val="1"/>
      </c:catAx>
      <c:valAx>
        <c:axId val="1537973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78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9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3899008"/>
        <c:axId val="153901312"/>
      </c:lineChart>
      <c:catAx>
        <c:axId val="153899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901312"/>
        <c:crosses val="autoZero"/>
        <c:auto val="1"/>
        <c:lblAlgn val="ctr"/>
        <c:lblOffset val="100"/>
        <c:tickLblSkip val="1"/>
        <c:tickMarkSkip val="1"/>
      </c:catAx>
      <c:valAx>
        <c:axId val="1539013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43E-2"/>
              <c:y val="0.426768729207929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89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7054592"/>
        <c:axId val="147056512"/>
      </c:barChart>
      <c:catAx>
        <c:axId val="147054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159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056512"/>
        <c:crosses val="autoZero"/>
        <c:auto val="1"/>
        <c:lblAlgn val="ctr"/>
        <c:lblOffset val="100"/>
        <c:tickLblSkip val="1"/>
        <c:tickMarkSkip val="1"/>
      </c:catAx>
      <c:valAx>
        <c:axId val="14705651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3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05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9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5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3925888"/>
        <c:axId val="153936256"/>
      </c:barChart>
      <c:catAx>
        <c:axId val="153925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6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936256"/>
        <c:crosses val="autoZero"/>
        <c:auto val="1"/>
        <c:lblAlgn val="ctr"/>
        <c:lblOffset val="100"/>
        <c:tickLblSkip val="2"/>
        <c:tickMarkSkip val="1"/>
      </c:catAx>
      <c:valAx>
        <c:axId val="15393625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85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392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37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3959808"/>
        <c:axId val="153978368"/>
      </c:barChart>
      <c:catAx>
        <c:axId val="153959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56"/>
              <c:y val="0.875676831288064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978368"/>
        <c:crosses val="autoZero"/>
        <c:auto val="1"/>
        <c:lblAlgn val="ctr"/>
        <c:lblOffset val="100"/>
        <c:tickLblSkip val="1"/>
        <c:tickMarkSkip val="1"/>
      </c:catAx>
      <c:valAx>
        <c:axId val="153978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395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5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87"/>
          <c:y val="0.28535423905618457"/>
          <c:w val="0.83689024390243905"/>
          <c:h val="0.3787888129064510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4006656"/>
        <c:axId val="154008576"/>
      </c:barChart>
      <c:catAx>
        <c:axId val="1540066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008576"/>
        <c:crosses val="autoZero"/>
        <c:auto val="1"/>
        <c:lblAlgn val="ctr"/>
        <c:lblOffset val="100"/>
        <c:tickLblSkip val="1"/>
        <c:tickMarkSkip val="1"/>
      </c:catAx>
      <c:valAx>
        <c:axId val="1540085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006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5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4123264"/>
        <c:axId val="154122496"/>
      </c:lineChart>
      <c:catAx>
        <c:axId val="154123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122496"/>
        <c:crosses val="autoZero"/>
        <c:auto val="1"/>
        <c:lblAlgn val="ctr"/>
        <c:lblOffset val="100"/>
        <c:tickLblSkip val="1"/>
        <c:tickMarkSkip val="1"/>
      </c:catAx>
      <c:valAx>
        <c:axId val="1541224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08E-2"/>
              <c:y val="0.426768729207929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12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5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3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4059520"/>
        <c:axId val="154061440"/>
      </c:barChart>
      <c:catAx>
        <c:axId val="154059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8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061440"/>
        <c:crosses val="autoZero"/>
        <c:auto val="1"/>
        <c:lblAlgn val="ctr"/>
        <c:lblOffset val="100"/>
        <c:tickLblSkip val="2"/>
        <c:tickMarkSkip val="1"/>
      </c:catAx>
      <c:valAx>
        <c:axId val="15406144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64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05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343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4150784"/>
        <c:axId val="154157056"/>
      </c:barChart>
      <c:catAx>
        <c:axId val="154150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33"/>
              <c:y val="0.875676831288063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157056"/>
        <c:crosses val="autoZero"/>
        <c:auto val="1"/>
        <c:lblAlgn val="ctr"/>
        <c:lblOffset val="100"/>
        <c:tickLblSkip val="1"/>
        <c:tickMarkSkip val="1"/>
      </c:catAx>
      <c:valAx>
        <c:axId val="1541570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15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66" r="0.75000000000001066" t="1" header="0.5" footer="0.5"/>
    <c:pageSetup paperSize="9" orientation="landscape" horizontalDpi="300" vertic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4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76"/>
          <c:y val="0.28535423905618457"/>
          <c:w val="0.83689024390243905"/>
          <c:h val="0.3787888129064508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4189184"/>
        <c:axId val="154281472"/>
      </c:barChart>
      <c:catAx>
        <c:axId val="154189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281472"/>
        <c:crosses val="autoZero"/>
        <c:auto val="1"/>
        <c:lblAlgn val="ctr"/>
        <c:lblOffset val="100"/>
        <c:tickLblSkip val="1"/>
        <c:tickMarkSkip val="1"/>
      </c:catAx>
      <c:valAx>
        <c:axId val="1542814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4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189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66" r="0.75000000000001066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4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4297088"/>
        <c:axId val="154299392"/>
      </c:lineChart>
      <c:catAx>
        <c:axId val="154297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3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299392"/>
        <c:crosses val="autoZero"/>
        <c:auto val="1"/>
        <c:lblAlgn val="ctr"/>
        <c:lblOffset val="100"/>
        <c:tickLblSkip val="1"/>
        <c:tickMarkSkip val="1"/>
      </c:catAx>
      <c:valAx>
        <c:axId val="1542993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87E-2"/>
              <c:y val="0.426768729207929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29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66" r="0.75000000000001066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4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14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4344448"/>
        <c:axId val="154371200"/>
      </c:barChart>
      <c:catAx>
        <c:axId val="154344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2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371200"/>
        <c:crosses val="autoZero"/>
        <c:auto val="1"/>
        <c:lblAlgn val="ctr"/>
        <c:lblOffset val="100"/>
        <c:tickLblSkip val="2"/>
        <c:tickMarkSkip val="1"/>
      </c:catAx>
      <c:valAx>
        <c:axId val="15437120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54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34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30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4395008"/>
        <c:axId val="154396928"/>
      </c:barChart>
      <c:catAx>
        <c:axId val="154395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11"/>
              <c:y val="0.875676831288063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396928"/>
        <c:crosses val="autoZero"/>
        <c:auto val="1"/>
        <c:lblAlgn val="ctr"/>
        <c:lblOffset val="100"/>
        <c:tickLblSkip val="1"/>
        <c:tickMarkSkip val="1"/>
      </c:catAx>
      <c:valAx>
        <c:axId val="1543969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39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44" r="0.75000000000001044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50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6949248"/>
        <c:axId val="146951168"/>
      </c:barChart>
      <c:catAx>
        <c:axId val="146949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2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951168"/>
        <c:crosses val="autoZero"/>
        <c:auto val="1"/>
        <c:lblAlgn val="ctr"/>
        <c:lblOffset val="100"/>
        <c:tickLblSkip val="1"/>
        <c:tickMarkSkip val="1"/>
      </c:catAx>
      <c:valAx>
        <c:axId val="1469511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8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94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62"/>
          <c:y val="0.28535423905618457"/>
          <c:w val="0.83689024390243905"/>
          <c:h val="0.378788812906450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4232704"/>
        <c:axId val="154251264"/>
      </c:barChart>
      <c:catAx>
        <c:axId val="154232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251264"/>
        <c:crosses val="autoZero"/>
        <c:auto val="1"/>
        <c:lblAlgn val="ctr"/>
        <c:lblOffset val="100"/>
        <c:tickLblSkip val="1"/>
        <c:tickMarkSkip val="1"/>
      </c:catAx>
      <c:valAx>
        <c:axId val="1542512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23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44" r="0.75000000000001044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4270720"/>
        <c:axId val="154486272"/>
      </c:lineChart>
      <c:catAx>
        <c:axId val="154270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3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486272"/>
        <c:crosses val="autoZero"/>
        <c:auto val="1"/>
        <c:lblAlgn val="ctr"/>
        <c:lblOffset val="100"/>
        <c:tickLblSkip val="1"/>
        <c:tickMarkSkip val="1"/>
      </c:catAx>
      <c:valAx>
        <c:axId val="154486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63E-2"/>
              <c:y val="0.426768729207928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27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44" r="0.75000000000001044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69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4510848"/>
        <c:axId val="154512768"/>
      </c:barChart>
      <c:catAx>
        <c:axId val="154510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48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512768"/>
        <c:crosses val="autoZero"/>
        <c:auto val="1"/>
        <c:lblAlgn val="ctr"/>
        <c:lblOffset val="100"/>
        <c:tickLblSkip val="2"/>
        <c:tickMarkSkip val="1"/>
      </c:catAx>
      <c:valAx>
        <c:axId val="15451276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4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51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44" r="0.75000000000001044" t="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27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4417792"/>
        <c:axId val="154440448"/>
      </c:barChart>
      <c:catAx>
        <c:axId val="154417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589"/>
              <c:y val="0.875676831288063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440448"/>
        <c:crosses val="autoZero"/>
        <c:auto val="1"/>
        <c:lblAlgn val="ctr"/>
        <c:lblOffset val="100"/>
        <c:tickLblSkip val="1"/>
        <c:tickMarkSkip val="1"/>
      </c:catAx>
      <c:valAx>
        <c:axId val="1544404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41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21" r="0.75000000000001021" t="1" header="0.5" footer="0.5"/>
    <c:pageSetup paperSize="9" orientation="landscape" horizontalDpi="300" verticalDpi="30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9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51"/>
          <c:y val="0.28535423905618457"/>
          <c:w val="0.83689024390243905"/>
          <c:h val="0.378788812906450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4612096"/>
        <c:axId val="154614016"/>
      </c:barChart>
      <c:catAx>
        <c:axId val="154612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614016"/>
        <c:crosses val="autoZero"/>
        <c:auto val="1"/>
        <c:lblAlgn val="ctr"/>
        <c:lblOffset val="100"/>
        <c:tickLblSkip val="1"/>
        <c:tickMarkSkip val="1"/>
      </c:catAx>
      <c:valAx>
        <c:axId val="1546140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61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21" r="0.75000000000001021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9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4633728"/>
        <c:axId val="154656768"/>
      </c:lineChart>
      <c:catAx>
        <c:axId val="154633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3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656768"/>
        <c:crosses val="autoZero"/>
        <c:auto val="1"/>
        <c:lblAlgn val="ctr"/>
        <c:lblOffset val="100"/>
        <c:tickLblSkip val="1"/>
        <c:tickMarkSkip val="1"/>
      </c:catAx>
      <c:valAx>
        <c:axId val="1546567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49E-2"/>
              <c:y val="0.426768729207928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63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21" r="0.75000000000001021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9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68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4558464"/>
        <c:axId val="154560384"/>
      </c:barChart>
      <c:catAx>
        <c:axId val="154558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42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560384"/>
        <c:crosses val="autoZero"/>
        <c:auto val="1"/>
        <c:lblAlgn val="ctr"/>
        <c:lblOffset val="100"/>
        <c:tickLblSkip val="2"/>
        <c:tickMarkSkip val="1"/>
      </c:catAx>
      <c:valAx>
        <c:axId val="15456038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26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55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21" r="0.75000000000001021" t="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15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4596480"/>
        <c:axId val="154598400"/>
      </c:barChart>
      <c:catAx>
        <c:axId val="154596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5"/>
              <c:y val="0.875676831288062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598400"/>
        <c:crosses val="autoZero"/>
        <c:auto val="1"/>
        <c:lblAlgn val="ctr"/>
        <c:lblOffset val="100"/>
        <c:tickLblSkip val="1"/>
        <c:tickMarkSkip val="1"/>
      </c:catAx>
      <c:valAx>
        <c:axId val="1545984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59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 paperSize="9" orientation="landscape" horizontalDpi="300" vertic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06"/>
          <c:y val="0.28535423905618457"/>
          <c:w val="0.83689024390243905"/>
          <c:h val="0.378788812906449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4765952"/>
        <c:axId val="154784512"/>
      </c:barChart>
      <c:catAx>
        <c:axId val="154765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784512"/>
        <c:crosses val="autoZero"/>
        <c:auto val="1"/>
        <c:lblAlgn val="ctr"/>
        <c:lblOffset val="100"/>
        <c:tickLblSkip val="1"/>
        <c:tickMarkSkip val="1"/>
      </c:catAx>
      <c:valAx>
        <c:axId val="1547845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76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4820608"/>
        <c:axId val="154822912"/>
      </c:lineChart>
      <c:catAx>
        <c:axId val="154820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2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822912"/>
        <c:crosses val="autoZero"/>
        <c:auto val="1"/>
        <c:lblAlgn val="ctr"/>
        <c:lblOffset val="100"/>
        <c:tickLblSkip val="1"/>
        <c:tickMarkSkip val="1"/>
      </c:catAx>
      <c:valAx>
        <c:axId val="154822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69E-2"/>
              <c:y val="0.426768729207928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82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9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6991744"/>
        <c:axId val="147079936"/>
      </c:barChart>
      <c:catAx>
        <c:axId val="1469917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89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079936"/>
        <c:crosses val="autoZero"/>
        <c:auto val="1"/>
        <c:lblAlgn val="ctr"/>
        <c:lblOffset val="100"/>
        <c:tickLblSkip val="1"/>
        <c:tickMarkSkip val="1"/>
      </c:catAx>
      <c:valAx>
        <c:axId val="1470799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99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54"/>
          <c:h val="0.3181826028414162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4851584"/>
        <c:axId val="154874240"/>
      </c:barChart>
      <c:catAx>
        <c:axId val="154851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2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874240"/>
        <c:crosses val="autoZero"/>
        <c:auto val="1"/>
        <c:lblAlgn val="ctr"/>
        <c:lblOffset val="100"/>
        <c:tickLblSkip val="2"/>
        <c:tickMarkSkip val="1"/>
      </c:catAx>
      <c:valAx>
        <c:axId val="15487424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88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85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7.9510822090653313E-2"/>
          <c:y val="0.30000039590425126"/>
          <c:w val="0.79052105809360973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4893696"/>
        <c:axId val="154912256"/>
      </c:barChart>
      <c:catAx>
        <c:axId val="154893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478"/>
              <c:y val="0.875676831288061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912256"/>
        <c:crosses val="autoZero"/>
        <c:auto val="1"/>
        <c:lblAlgn val="ctr"/>
        <c:lblOffset val="100"/>
        <c:tickLblSkip val="1"/>
        <c:tickMarkSkip val="1"/>
      </c:catAx>
      <c:valAx>
        <c:axId val="1549122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89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21" r="0.75000000000000921" t="1" header="0.5" footer="0.5"/>
    <c:pageSetup paperSize="9" orientation="landscape" horizontalDpi="300" verticalDpi="300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042682926829477"/>
          <c:y val="0.28535423905618457"/>
          <c:w val="0.85823170731707465"/>
          <c:h val="0.378788812906449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4686592"/>
        <c:axId val="154688512"/>
      </c:barChart>
      <c:catAx>
        <c:axId val="154686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841463414634148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688512"/>
        <c:crosses val="autoZero"/>
        <c:auto val="1"/>
        <c:lblAlgn val="ctr"/>
        <c:lblOffset val="100"/>
        <c:tickLblSkip val="1"/>
        <c:tickMarkSkip val="1"/>
      </c:catAx>
      <c:valAx>
        <c:axId val="1546885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686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197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4716416"/>
        <c:axId val="154927872"/>
      </c:lineChart>
      <c:catAx>
        <c:axId val="154716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2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927872"/>
        <c:crosses val="autoZero"/>
        <c:auto val="1"/>
        <c:lblAlgn val="ctr"/>
        <c:lblOffset val="100"/>
        <c:tickLblSkip val="1"/>
        <c:tickMarkSkip val="1"/>
      </c:catAx>
      <c:valAx>
        <c:axId val="154927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52E-2"/>
              <c:y val="0.426768729207928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71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60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4981120"/>
        <c:axId val="154983040"/>
      </c:barChart>
      <c:catAx>
        <c:axId val="154981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983040"/>
        <c:crosses val="autoZero"/>
        <c:auto val="1"/>
        <c:lblAlgn val="ctr"/>
        <c:lblOffset val="100"/>
        <c:tickLblSkip val="2"/>
        <c:tickMarkSkip val="1"/>
      </c:catAx>
      <c:valAx>
        <c:axId val="15498304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7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98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21" r="0.75000000000000921" t="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7.9510822090653313E-2"/>
          <c:y val="0.30000039590425109"/>
          <c:w val="0.79052105809360973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006848"/>
        <c:axId val="155013120"/>
      </c:barChart>
      <c:catAx>
        <c:axId val="155006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456"/>
              <c:y val="0.875676831288061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013120"/>
        <c:crosses val="autoZero"/>
        <c:auto val="1"/>
        <c:lblAlgn val="ctr"/>
        <c:lblOffset val="100"/>
        <c:tickLblSkip val="1"/>
        <c:tickMarkSkip val="1"/>
      </c:catAx>
      <c:valAx>
        <c:axId val="1550131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00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1" r="0.7500000000000091" t="1" header="0.5" footer="0.5"/>
    <c:pageSetup paperSize="9" orientation="landscape" horizontalDpi="300" verticalDpi="300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042682926829475"/>
          <c:y val="0.28535423905618457"/>
          <c:w val="0.85823170731707465"/>
          <c:h val="0.3787888129064492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032960"/>
        <c:axId val="155043328"/>
      </c:barChart>
      <c:catAx>
        <c:axId val="155032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841463414634148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043328"/>
        <c:crosses val="autoZero"/>
        <c:auto val="1"/>
        <c:lblAlgn val="ctr"/>
        <c:lblOffset val="100"/>
        <c:tickLblSkip val="1"/>
        <c:tickMarkSkip val="1"/>
      </c:catAx>
      <c:valAx>
        <c:axId val="1550433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03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1" r="0.7500000000000091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208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071232"/>
        <c:axId val="155073536"/>
      </c:lineChart>
      <c:catAx>
        <c:axId val="155071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2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073536"/>
        <c:crosses val="autoZero"/>
        <c:auto val="1"/>
        <c:lblAlgn val="ctr"/>
        <c:lblOffset val="100"/>
        <c:tickLblSkip val="1"/>
        <c:tickMarkSkip val="1"/>
      </c:catAx>
      <c:valAx>
        <c:axId val="1550735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41E-2"/>
              <c:y val="0.426768729207928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07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1" r="0.7500000000000091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59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036672"/>
        <c:axId val="155214976"/>
      </c:barChart>
      <c:catAx>
        <c:axId val="155036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214976"/>
        <c:crosses val="autoZero"/>
        <c:auto val="1"/>
        <c:lblAlgn val="ctr"/>
        <c:lblOffset val="100"/>
        <c:tickLblSkip val="2"/>
        <c:tickMarkSkip val="1"/>
      </c:catAx>
      <c:valAx>
        <c:axId val="15521497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6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03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1" r="0.7500000000000091" t="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02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251072"/>
        <c:axId val="155252992"/>
      </c:barChart>
      <c:catAx>
        <c:axId val="155251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252992"/>
        <c:crosses val="autoZero"/>
        <c:auto val="1"/>
        <c:lblAlgn val="ctr"/>
        <c:lblOffset val="100"/>
        <c:tickLblSkip val="1"/>
        <c:tickMarkSkip val="1"/>
      </c:catAx>
      <c:valAx>
        <c:axId val="1552529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25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55" r="0.75000000000000855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8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7107840"/>
        <c:axId val="147110144"/>
      </c:lineChart>
      <c:catAx>
        <c:axId val="1471078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110144"/>
        <c:crosses val="autoZero"/>
        <c:auto val="1"/>
        <c:lblAlgn val="ctr"/>
        <c:lblOffset val="100"/>
        <c:tickLblSkip val="1"/>
        <c:tickMarkSkip val="1"/>
      </c:catAx>
      <c:valAx>
        <c:axId val="1471101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6E-2"/>
              <c:y val="0.391415201887672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10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57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137920"/>
        <c:axId val="155164672"/>
      </c:barChart>
      <c:catAx>
        <c:axId val="155137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5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164672"/>
        <c:crosses val="autoZero"/>
        <c:auto val="1"/>
        <c:lblAlgn val="ctr"/>
        <c:lblOffset val="100"/>
        <c:tickLblSkip val="1"/>
        <c:tickMarkSkip val="1"/>
      </c:catAx>
      <c:valAx>
        <c:axId val="1551646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13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57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275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147264"/>
        <c:axId val="155264512"/>
      </c:lineChart>
      <c:catAx>
        <c:axId val="155147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264512"/>
        <c:crosses val="autoZero"/>
        <c:auto val="1"/>
        <c:lblAlgn val="ctr"/>
        <c:lblOffset val="100"/>
        <c:tickLblSkip val="1"/>
        <c:tickMarkSkip val="1"/>
      </c:catAx>
      <c:valAx>
        <c:axId val="155264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89E-2"/>
              <c:y val="0.426768729207927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14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57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55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293184"/>
        <c:axId val="155295104"/>
      </c:barChart>
      <c:catAx>
        <c:axId val="155293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295104"/>
        <c:crosses val="autoZero"/>
        <c:auto val="1"/>
        <c:lblAlgn val="ctr"/>
        <c:lblOffset val="100"/>
        <c:tickLblSkip val="2"/>
        <c:tickMarkSkip val="1"/>
      </c:catAx>
      <c:valAx>
        <c:axId val="15529510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22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29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55" r="0.75000000000000855" t="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99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5392640"/>
        <c:axId val="155423488"/>
      </c:barChart>
      <c:catAx>
        <c:axId val="155392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5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423488"/>
        <c:crosses val="autoZero"/>
        <c:auto val="1"/>
        <c:lblAlgn val="ctr"/>
        <c:lblOffset val="100"/>
        <c:tickLblSkip val="1"/>
        <c:tickMarkSkip val="1"/>
      </c:catAx>
      <c:valAx>
        <c:axId val="1554234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39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33" r="0.75000000000000833" t="1" header="0.5" footer="0.5"/>
    <c:pageSetup paperSize="9" orientation="landscape" horizontalDpi="300" verticalDpi="30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5320704"/>
        <c:axId val="155322624"/>
      </c:barChart>
      <c:catAx>
        <c:axId val="155320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4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322624"/>
        <c:crosses val="autoZero"/>
        <c:auto val="1"/>
        <c:lblAlgn val="ctr"/>
        <c:lblOffset val="100"/>
        <c:tickLblSkip val="1"/>
        <c:tickMarkSkip val="1"/>
      </c:catAx>
      <c:valAx>
        <c:axId val="15532262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32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56"/>
          <c:y val="3.28283637852255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97"/>
          <c:w val="0.861338369617242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5366912"/>
        <c:axId val="155381760"/>
      </c:lineChart>
      <c:catAx>
        <c:axId val="155366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381760"/>
        <c:crosses val="autoZero"/>
        <c:auto val="1"/>
        <c:lblAlgn val="ctr"/>
        <c:lblOffset val="100"/>
        <c:tickLblSkip val="1"/>
        <c:tickMarkSkip val="1"/>
      </c:catAx>
      <c:valAx>
        <c:axId val="1553817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72E-2"/>
              <c:y val="0.391415106669992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36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97"/>
          <c:w val="0.86790016351305543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5480064"/>
        <c:axId val="155481984"/>
      </c:barChart>
      <c:catAx>
        <c:axId val="155480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0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481984"/>
        <c:crosses val="autoZero"/>
        <c:auto val="1"/>
        <c:lblAlgn val="ctr"/>
        <c:lblOffset val="100"/>
        <c:tickLblSkip val="1"/>
        <c:tickMarkSkip val="1"/>
      </c:catAx>
      <c:valAx>
        <c:axId val="15548198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11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48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33" r="0.75000000000000833" t="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959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5510272"/>
        <c:axId val="155512192"/>
      </c:barChart>
      <c:catAx>
        <c:axId val="155510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512192"/>
        <c:crosses val="autoZero"/>
        <c:auto val="1"/>
        <c:lblAlgn val="ctr"/>
        <c:lblOffset val="100"/>
        <c:tickLblSkip val="1"/>
        <c:tickMarkSkip val="1"/>
      </c:catAx>
      <c:valAx>
        <c:axId val="1555121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51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 paperSize="9" orientation="landscape" horizontalDpi="300" verticalDpi="300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2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5601920"/>
        <c:axId val="155628672"/>
      </c:barChart>
      <c:catAx>
        <c:axId val="155601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3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628672"/>
        <c:crosses val="autoZero"/>
        <c:auto val="1"/>
        <c:lblAlgn val="ctr"/>
        <c:lblOffset val="100"/>
        <c:tickLblSkip val="1"/>
        <c:tickMarkSkip val="1"/>
      </c:catAx>
      <c:valAx>
        <c:axId val="1556286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60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45"/>
          <c:y val="3.28283637852255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92"/>
          <c:w val="0.861338369617243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5525504"/>
        <c:axId val="155527808"/>
      </c:lineChart>
      <c:catAx>
        <c:axId val="155525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527808"/>
        <c:crosses val="autoZero"/>
        <c:auto val="1"/>
        <c:lblAlgn val="ctr"/>
        <c:lblOffset val="100"/>
        <c:tickLblSkip val="1"/>
        <c:tickMarkSkip val="1"/>
      </c:catAx>
      <c:valAx>
        <c:axId val="1555278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55E-2"/>
              <c:y val="0.391415106669992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52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0873983739837398"/>
          <c:y val="2.94612794612800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axId val="145687296"/>
        <c:axId val="145689216"/>
      </c:barChart>
      <c:catAx>
        <c:axId val="145687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5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5689216"/>
        <c:crosses val="autoZero"/>
        <c:auto val="1"/>
        <c:lblAlgn val="ctr"/>
        <c:lblOffset val="100"/>
        <c:tickLblSkip val="1"/>
        <c:tickMarkSkip val="1"/>
      </c:catAx>
      <c:valAx>
        <c:axId val="1456892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568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7142912"/>
        <c:axId val="147165568"/>
      </c:barChart>
      <c:catAx>
        <c:axId val="147142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114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165568"/>
        <c:crosses val="autoZero"/>
        <c:auto val="1"/>
        <c:lblAlgn val="ctr"/>
        <c:lblOffset val="100"/>
        <c:tickLblSkip val="1"/>
        <c:tickMarkSkip val="1"/>
      </c:catAx>
      <c:valAx>
        <c:axId val="14716556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16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14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92"/>
          <c:w val="0.86790016351305521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5564672"/>
        <c:axId val="155603712"/>
      </c:barChart>
      <c:catAx>
        <c:axId val="155564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9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603712"/>
        <c:crosses val="autoZero"/>
        <c:auto val="1"/>
        <c:lblAlgn val="ctr"/>
        <c:lblOffset val="100"/>
        <c:tickLblSkip val="1"/>
        <c:tickMarkSkip val="1"/>
      </c:catAx>
      <c:valAx>
        <c:axId val="155603712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97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564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91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5680768"/>
        <c:axId val="155682688"/>
      </c:barChart>
      <c:catAx>
        <c:axId val="155680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9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682688"/>
        <c:crosses val="autoZero"/>
        <c:auto val="1"/>
        <c:lblAlgn val="ctr"/>
        <c:lblOffset val="100"/>
        <c:tickLblSkip val="1"/>
        <c:tickMarkSkip val="1"/>
      </c:catAx>
      <c:valAx>
        <c:axId val="1556826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68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77" r="0.75000000000000777" t="1" header="0.5" footer="0.5"/>
    <c:pageSetup paperSize="9" orientation="landscape" horizontalDpi="300" vertic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9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9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5981312"/>
        <c:axId val="155983232"/>
      </c:barChart>
      <c:catAx>
        <c:axId val="155981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1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983232"/>
        <c:crosses val="autoZero"/>
        <c:auto val="1"/>
        <c:lblAlgn val="ctr"/>
        <c:lblOffset val="100"/>
        <c:tickLblSkip val="1"/>
        <c:tickMarkSkip val="1"/>
      </c:catAx>
      <c:valAx>
        <c:axId val="15598323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98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23"/>
          <c:y val="3.282836378522549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84"/>
          <c:w val="0.861338369617243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6016000"/>
        <c:axId val="155911296"/>
      </c:lineChart>
      <c:catAx>
        <c:axId val="156016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0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911296"/>
        <c:crosses val="autoZero"/>
        <c:auto val="1"/>
        <c:lblAlgn val="ctr"/>
        <c:lblOffset val="100"/>
        <c:tickLblSkip val="1"/>
        <c:tickMarkSkip val="1"/>
      </c:catAx>
      <c:valAx>
        <c:axId val="1559112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23E-2"/>
              <c:y val="0.3914151066699925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01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9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84"/>
          <c:w val="0.86790016351305488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5944064"/>
        <c:axId val="155945984"/>
      </c:barChart>
      <c:catAx>
        <c:axId val="155944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88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945984"/>
        <c:crosses val="autoZero"/>
        <c:auto val="1"/>
        <c:lblAlgn val="ctr"/>
        <c:lblOffset val="100"/>
        <c:tickLblSkip val="1"/>
        <c:tickMarkSkip val="1"/>
      </c:catAx>
      <c:valAx>
        <c:axId val="15594598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94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77" r="0.75000000000000777" t="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89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5965696"/>
        <c:axId val="156123520"/>
      </c:barChart>
      <c:catAx>
        <c:axId val="155965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95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123520"/>
        <c:crosses val="autoZero"/>
        <c:auto val="1"/>
        <c:lblAlgn val="ctr"/>
        <c:lblOffset val="100"/>
        <c:tickLblSkip val="1"/>
        <c:tickMarkSkip val="1"/>
      </c:catAx>
      <c:valAx>
        <c:axId val="156123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96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66" r="0.75000000000000766" t="1" header="0.5" footer="0.5"/>
    <c:pageSetup paperSize="9" orientation="landscape" horizontalDpi="300" verticalDpi="30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8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6164096"/>
        <c:axId val="156166016"/>
      </c:barChart>
      <c:catAx>
        <c:axId val="156164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0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166016"/>
        <c:crosses val="autoZero"/>
        <c:auto val="1"/>
        <c:lblAlgn val="ctr"/>
        <c:lblOffset val="100"/>
        <c:tickLblSkip val="1"/>
        <c:tickMarkSkip val="1"/>
      </c:catAx>
      <c:valAx>
        <c:axId val="1561660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1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17"/>
          <c:y val="3.28283637852254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81"/>
          <c:w val="0.8613383696172437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6062848"/>
        <c:axId val="156065152"/>
      </c:lineChart>
      <c:catAx>
        <c:axId val="156062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0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065152"/>
        <c:crosses val="autoZero"/>
        <c:auto val="1"/>
        <c:lblAlgn val="ctr"/>
        <c:lblOffset val="100"/>
        <c:tickLblSkip val="1"/>
        <c:tickMarkSkip val="1"/>
      </c:catAx>
      <c:valAx>
        <c:axId val="1560651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16E-2"/>
              <c:y val="0.391415106669992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06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81"/>
          <c:w val="0.86790016351305477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6097920"/>
        <c:axId val="156182016"/>
      </c:barChart>
      <c:catAx>
        <c:axId val="156097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8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182016"/>
        <c:crosses val="autoZero"/>
        <c:auto val="1"/>
        <c:lblAlgn val="ctr"/>
        <c:lblOffset val="100"/>
        <c:tickLblSkip val="1"/>
        <c:tickMarkSkip val="1"/>
      </c:catAx>
      <c:valAx>
        <c:axId val="15618201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7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09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66" r="0.75000000000000766" t="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82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6209920"/>
        <c:axId val="156211840"/>
      </c:barChart>
      <c:catAx>
        <c:axId val="156209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8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211840"/>
        <c:crosses val="autoZero"/>
        <c:auto val="1"/>
        <c:lblAlgn val="ctr"/>
        <c:lblOffset val="100"/>
        <c:tickLblSkip val="1"/>
        <c:tickMarkSkip val="1"/>
      </c:catAx>
      <c:valAx>
        <c:axId val="1562118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20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22" r="0.75000000000000722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45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7180928"/>
        <c:axId val="147203584"/>
      </c:barChart>
      <c:catAx>
        <c:axId val="147180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10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203584"/>
        <c:crosses val="autoZero"/>
        <c:auto val="1"/>
        <c:lblAlgn val="ctr"/>
        <c:lblOffset val="100"/>
        <c:tickLblSkip val="1"/>
        <c:tickMarkSkip val="1"/>
      </c:catAx>
      <c:valAx>
        <c:axId val="1472035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7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18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6322048"/>
        <c:axId val="156340608"/>
      </c:barChart>
      <c:catAx>
        <c:axId val="156322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8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340608"/>
        <c:crosses val="autoZero"/>
        <c:auto val="1"/>
        <c:lblAlgn val="ctr"/>
        <c:lblOffset val="100"/>
        <c:tickLblSkip val="1"/>
        <c:tickMarkSkip val="1"/>
      </c:catAx>
      <c:valAx>
        <c:axId val="1563406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32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95"/>
          <c:y val="3.28283637852254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67"/>
          <c:w val="0.861338369617244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6364160"/>
        <c:axId val="156366720"/>
      </c:lineChart>
      <c:catAx>
        <c:axId val="1563641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366720"/>
        <c:crosses val="autoZero"/>
        <c:auto val="1"/>
        <c:lblAlgn val="ctr"/>
        <c:lblOffset val="100"/>
        <c:tickLblSkip val="1"/>
        <c:tickMarkSkip val="1"/>
      </c:catAx>
      <c:valAx>
        <c:axId val="1563667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78E-2"/>
              <c:y val="0.391415106669992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36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5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67"/>
          <c:w val="0.86790016351305432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6268416"/>
        <c:axId val="156372992"/>
      </c:barChart>
      <c:catAx>
        <c:axId val="156268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7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372992"/>
        <c:crosses val="autoZero"/>
        <c:auto val="1"/>
        <c:lblAlgn val="ctr"/>
        <c:lblOffset val="100"/>
        <c:tickLblSkip val="1"/>
        <c:tickMarkSkip val="1"/>
      </c:catAx>
      <c:valAx>
        <c:axId val="156372992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4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26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22" r="0.75000000000000722" t="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7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6384640"/>
        <c:axId val="156407296"/>
      </c:barChart>
      <c:catAx>
        <c:axId val="156384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8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407296"/>
        <c:crosses val="autoZero"/>
        <c:auto val="1"/>
        <c:lblAlgn val="ctr"/>
        <c:lblOffset val="100"/>
        <c:tickLblSkip val="1"/>
        <c:tickMarkSkip val="1"/>
      </c:catAx>
      <c:valAx>
        <c:axId val="1564072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38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77" r="0.75000000000000677" t="1" header="0.5" footer="0.5"/>
    <c:pageSetup paperSize="9" orientation="landscape" horizontalDpi="300" vertic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8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6443776"/>
        <c:axId val="156445696"/>
      </c:barChart>
      <c:catAx>
        <c:axId val="156443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5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445696"/>
        <c:crosses val="autoZero"/>
        <c:auto val="1"/>
        <c:lblAlgn val="ctr"/>
        <c:lblOffset val="100"/>
        <c:tickLblSkip val="1"/>
        <c:tickMarkSkip val="1"/>
      </c:catAx>
      <c:valAx>
        <c:axId val="1564456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4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44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67"/>
          <c:y val="3.28283637852254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56"/>
          <c:w val="0.8613383696172447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6432640"/>
        <c:axId val="156476160"/>
      </c:lineChart>
      <c:catAx>
        <c:axId val="156432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476160"/>
        <c:crosses val="autoZero"/>
        <c:auto val="1"/>
        <c:lblAlgn val="ctr"/>
        <c:lblOffset val="100"/>
        <c:tickLblSkip val="1"/>
        <c:tickMarkSkip val="1"/>
      </c:catAx>
      <c:valAx>
        <c:axId val="1564761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3E-2"/>
              <c:y val="0.391415106669991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43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56"/>
          <c:w val="0.86790016351305388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6599040"/>
        <c:axId val="156600960"/>
      </c:barChart>
      <c:catAx>
        <c:axId val="156599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6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600960"/>
        <c:crosses val="autoZero"/>
        <c:auto val="1"/>
        <c:lblAlgn val="ctr"/>
        <c:lblOffset val="100"/>
        <c:tickLblSkip val="1"/>
        <c:tickMarkSkip val="1"/>
      </c:catAx>
      <c:valAx>
        <c:axId val="156600960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3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59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77" r="0.75000000000000677" t="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72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6628480"/>
        <c:axId val="156630400"/>
      </c:barChart>
      <c:catAx>
        <c:axId val="156628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630400"/>
        <c:crosses val="autoZero"/>
        <c:auto val="1"/>
        <c:lblAlgn val="ctr"/>
        <c:lblOffset val="100"/>
        <c:tickLblSkip val="1"/>
        <c:tickMarkSkip val="1"/>
      </c:catAx>
      <c:valAx>
        <c:axId val="1566304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62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 paperSize="9" orientation="landscape" horizontalDpi="300" verticalDpi="30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6584960"/>
        <c:axId val="156685440"/>
      </c:barChart>
      <c:catAx>
        <c:axId val="156584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4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685440"/>
        <c:crosses val="autoZero"/>
        <c:auto val="1"/>
        <c:lblAlgn val="ctr"/>
        <c:lblOffset val="100"/>
        <c:tickLblSkip val="1"/>
        <c:tickMarkSkip val="1"/>
      </c:catAx>
      <c:valAx>
        <c:axId val="1566854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58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56"/>
          <c:y val="3.28283637852253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5"/>
          <c:w val="0.861338369617244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6500352"/>
        <c:axId val="156502656"/>
      </c:lineChart>
      <c:catAx>
        <c:axId val="156500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502656"/>
        <c:crosses val="autoZero"/>
        <c:auto val="1"/>
        <c:lblAlgn val="ctr"/>
        <c:lblOffset val="100"/>
        <c:tickLblSkip val="1"/>
        <c:tickMarkSkip val="1"/>
      </c:catAx>
      <c:valAx>
        <c:axId val="1565026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12E-2"/>
              <c:y val="0.391415106669991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50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93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7231872"/>
        <c:axId val="147233792"/>
      </c:barChart>
      <c:catAx>
        <c:axId val="147231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6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233792"/>
        <c:crosses val="autoZero"/>
        <c:auto val="1"/>
        <c:lblAlgn val="ctr"/>
        <c:lblOffset val="100"/>
        <c:tickLblSkip val="1"/>
        <c:tickMarkSkip val="1"/>
      </c:catAx>
      <c:valAx>
        <c:axId val="1472337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231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5"/>
          <c:w val="0.86790016351305366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6535424"/>
        <c:axId val="156701440"/>
      </c:barChart>
      <c:catAx>
        <c:axId val="156535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6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701440"/>
        <c:crosses val="autoZero"/>
        <c:auto val="1"/>
        <c:lblAlgn val="ctr"/>
        <c:lblOffset val="100"/>
        <c:tickLblSkip val="1"/>
        <c:tickMarkSkip val="1"/>
      </c:catAx>
      <c:valAx>
        <c:axId val="156701440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1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53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7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6729344"/>
        <c:axId val="156731264"/>
      </c:barChart>
      <c:catAx>
        <c:axId val="1567293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731264"/>
        <c:crosses val="autoZero"/>
        <c:auto val="1"/>
        <c:lblAlgn val="ctr"/>
        <c:lblOffset val="100"/>
        <c:tickLblSkip val="1"/>
        <c:tickMarkSkip val="1"/>
      </c:catAx>
      <c:valAx>
        <c:axId val="1567312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72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 paperSize="9" orientation="landscape" horizontalDpi="300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6755456"/>
        <c:axId val="156757376"/>
      </c:barChart>
      <c:catAx>
        <c:axId val="156755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2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757376"/>
        <c:crosses val="autoZero"/>
        <c:auto val="1"/>
        <c:lblAlgn val="ctr"/>
        <c:lblOffset val="100"/>
        <c:tickLblSkip val="1"/>
        <c:tickMarkSkip val="1"/>
      </c:catAx>
      <c:valAx>
        <c:axId val="1567573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7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39"/>
          <c:y val="3.28283637852253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42"/>
          <c:w val="0.86133836961724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6850816"/>
        <c:axId val="156882048"/>
      </c:lineChart>
      <c:catAx>
        <c:axId val="156850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882048"/>
        <c:crosses val="autoZero"/>
        <c:auto val="1"/>
        <c:lblAlgn val="ctr"/>
        <c:lblOffset val="100"/>
        <c:tickLblSkip val="1"/>
        <c:tickMarkSkip val="1"/>
      </c:catAx>
      <c:valAx>
        <c:axId val="156882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85E-2"/>
              <c:y val="0.3914151066699915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85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42"/>
          <c:w val="0.86790016351305332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6808320"/>
        <c:axId val="156810240"/>
      </c:barChart>
      <c:catAx>
        <c:axId val="156808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52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810240"/>
        <c:crosses val="autoZero"/>
        <c:auto val="1"/>
        <c:lblAlgn val="ctr"/>
        <c:lblOffset val="100"/>
        <c:tickLblSkip val="1"/>
        <c:tickMarkSkip val="1"/>
      </c:catAx>
      <c:valAx>
        <c:axId val="156810240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0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80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4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6862720"/>
        <c:axId val="156975488"/>
      </c:barChart>
      <c:catAx>
        <c:axId val="156862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975488"/>
        <c:crosses val="autoZero"/>
        <c:auto val="1"/>
        <c:lblAlgn val="ctr"/>
        <c:lblOffset val="100"/>
        <c:tickLblSkip val="1"/>
        <c:tickMarkSkip val="1"/>
      </c:catAx>
      <c:valAx>
        <c:axId val="1569754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86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 paperSize="9" orientation="landscape" horizontalDpi="300" vertic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3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7011968"/>
        <c:axId val="157013888"/>
      </c:barChart>
      <c:catAx>
        <c:axId val="157011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1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013888"/>
        <c:crosses val="autoZero"/>
        <c:auto val="1"/>
        <c:lblAlgn val="ctr"/>
        <c:lblOffset val="100"/>
        <c:tickLblSkip val="1"/>
        <c:tickMarkSkip val="1"/>
      </c:catAx>
      <c:valAx>
        <c:axId val="1570138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0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23"/>
          <c:y val="3.282836378522533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36"/>
          <c:w val="0.861338369617245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6906624"/>
        <c:axId val="156908928"/>
      </c:lineChart>
      <c:catAx>
        <c:axId val="156906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908928"/>
        <c:crosses val="autoZero"/>
        <c:auto val="1"/>
        <c:lblAlgn val="ctr"/>
        <c:lblOffset val="100"/>
        <c:tickLblSkip val="1"/>
        <c:tickMarkSkip val="1"/>
      </c:catAx>
      <c:valAx>
        <c:axId val="1569089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64E-2"/>
              <c:y val="0.391415106669991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90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3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36"/>
          <c:w val="0.8679001635130531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6949888"/>
        <c:axId val="157173248"/>
      </c:barChart>
      <c:catAx>
        <c:axId val="156949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8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173248"/>
        <c:crosses val="autoZero"/>
        <c:auto val="1"/>
        <c:lblAlgn val="ctr"/>
        <c:lblOffset val="100"/>
        <c:tickLblSkip val="1"/>
        <c:tickMarkSkip val="1"/>
      </c:catAx>
      <c:valAx>
        <c:axId val="15717324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9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94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2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7201152"/>
        <c:axId val="157203072"/>
      </c:barChart>
      <c:catAx>
        <c:axId val="1572011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203072"/>
        <c:crosses val="autoZero"/>
        <c:auto val="1"/>
        <c:lblAlgn val="ctr"/>
        <c:lblOffset val="100"/>
        <c:tickLblSkip val="1"/>
        <c:tickMarkSkip val="1"/>
      </c:catAx>
      <c:valAx>
        <c:axId val="1572030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20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88" r="0.75000000000000588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03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7237120"/>
        <c:axId val="147346176"/>
      </c:lineChart>
      <c:catAx>
        <c:axId val="147237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346176"/>
        <c:crosses val="autoZero"/>
        <c:auto val="1"/>
        <c:lblAlgn val="ctr"/>
        <c:lblOffset val="100"/>
        <c:tickLblSkip val="1"/>
        <c:tickMarkSkip val="1"/>
      </c:catAx>
      <c:valAx>
        <c:axId val="1473461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39E-2"/>
              <c:y val="0.391415201887671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23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8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7223168"/>
        <c:axId val="157237632"/>
      </c:barChart>
      <c:catAx>
        <c:axId val="157223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0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237632"/>
        <c:crosses val="autoZero"/>
        <c:auto val="1"/>
        <c:lblAlgn val="ctr"/>
        <c:lblOffset val="100"/>
        <c:tickLblSkip val="1"/>
        <c:tickMarkSkip val="1"/>
      </c:catAx>
      <c:valAx>
        <c:axId val="15723763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22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88" r="0.75000000000000588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17"/>
          <c:y val="3.28283637852253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34"/>
          <c:w val="0.8613383696172457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7257088"/>
        <c:axId val="157276032"/>
      </c:lineChart>
      <c:catAx>
        <c:axId val="157257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276032"/>
        <c:crosses val="autoZero"/>
        <c:auto val="1"/>
        <c:lblAlgn val="ctr"/>
        <c:lblOffset val="100"/>
        <c:tickLblSkip val="1"/>
        <c:tickMarkSkip val="1"/>
      </c:catAx>
      <c:valAx>
        <c:axId val="1572760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53E-2"/>
              <c:y val="0.391415106669991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25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88" r="0.75000000000000588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34"/>
          <c:w val="0.86790016351305299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7120384"/>
        <c:axId val="157143040"/>
      </c:barChart>
      <c:catAx>
        <c:axId val="157120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143040"/>
        <c:crosses val="autoZero"/>
        <c:auto val="1"/>
        <c:lblAlgn val="ctr"/>
        <c:lblOffset val="100"/>
        <c:tickLblSkip val="1"/>
        <c:tickMarkSkip val="1"/>
      </c:catAx>
      <c:valAx>
        <c:axId val="157143040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86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12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88" r="0.75000000000000588" t="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1"/>
          <c:w val="0.80122443799042864"/>
          <c:h val="0.5297304288038865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7154304"/>
        <c:axId val="157381760"/>
      </c:barChart>
      <c:catAx>
        <c:axId val="157154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381760"/>
        <c:crosses val="autoZero"/>
        <c:auto val="1"/>
        <c:lblAlgn val="ctr"/>
        <c:lblOffset val="100"/>
        <c:tickLblSkip val="1"/>
        <c:tickMarkSkip val="1"/>
      </c:catAx>
      <c:valAx>
        <c:axId val="1573817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15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77" r="0.75000000000000577" t="1" header="0.5" footer="0.5"/>
    <c:pageSetup paperSize="9" orientation="landscape" horizontalDpi="300" verticalDpi="300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0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7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7430528"/>
        <c:axId val="157432448"/>
      </c:barChart>
      <c:catAx>
        <c:axId val="157430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0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432448"/>
        <c:crosses val="autoZero"/>
        <c:auto val="1"/>
        <c:lblAlgn val="ctr"/>
        <c:lblOffset val="100"/>
        <c:tickLblSkip val="1"/>
        <c:tickMarkSkip val="1"/>
      </c:catAx>
      <c:valAx>
        <c:axId val="15743244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43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12"/>
          <c:y val="3.282836378522530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31"/>
          <c:w val="0.8613383696172458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7448064"/>
        <c:axId val="157462912"/>
      </c:lineChart>
      <c:catAx>
        <c:axId val="157448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462912"/>
        <c:crosses val="autoZero"/>
        <c:auto val="1"/>
        <c:lblAlgn val="ctr"/>
        <c:lblOffset val="100"/>
        <c:tickLblSkip val="1"/>
        <c:tickMarkSkip val="1"/>
      </c:catAx>
      <c:valAx>
        <c:axId val="157462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43E-2"/>
              <c:y val="0.391415106669991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44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0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31"/>
          <c:w val="0.86790016351305288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7512064"/>
        <c:axId val="157513984"/>
      </c:barChart>
      <c:catAx>
        <c:axId val="157512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2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513984"/>
        <c:crosses val="autoZero"/>
        <c:auto val="1"/>
        <c:lblAlgn val="ctr"/>
        <c:lblOffset val="100"/>
        <c:tickLblSkip val="1"/>
        <c:tickMarkSkip val="1"/>
      </c:catAx>
      <c:valAx>
        <c:axId val="15751398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51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77" r="0.75000000000000577" t="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593"/>
          <c:w val="0.80122443799042864"/>
          <c:h val="0.5297304288038864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7541888"/>
        <c:axId val="157543808"/>
      </c:barChart>
      <c:catAx>
        <c:axId val="157541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543808"/>
        <c:crosses val="autoZero"/>
        <c:auto val="1"/>
        <c:lblAlgn val="ctr"/>
        <c:lblOffset val="100"/>
        <c:tickLblSkip val="1"/>
        <c:tickMarkSkip val="1"/>
      </c:catAx>
      <c:valAx>
        <c:axId val="1575438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54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 paperSize="9" orientation="landscape" horizontalDpi="300" vertic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6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7305856"/>
        <c:axId val="157324416"/>
      </c:barChart>
      <c:catAx>
        <c:axId val="157305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9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324416"/>
        <c:crosses val="autoZero"/>
        <c:auto val="1"/>
        <c:lblAlgn val="ctr"/>
        <c:lblOffset val="100"/>
        <c:tickLblSkip val="1"/>
        <c:tickMarkSkip val="1"/>
      </c:catAx>
      <c:valAx>
        <c:axId val="1573244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30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06"/>
          <c:y val="3.28283637852253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28"/>
          <c:w val="0.861338369617245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7561216"/>
        <c:axId val="157563520"/>
      </c:lineChart>
      <c:catAx>
        <c:axId val="157561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563520"/>
        <c:crosses val="autoZero"/>
        <c:auto val="1"/>
        <c:lblAlgn val="ctr"/>
        <c:lblOffset val="100"/>
        <c:tickLblSkip val="1"/>
        <c:tickMarkSkip val="1"/>
      </c:catAx>
      <c:valAx>
        <c:axId val="157563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36E-2"/>
              <c:y val="0.391415106669991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56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7268352"/>
        <c:axId val="147270272"/>
      </c:barChart>
      <c:catAx>
        <c:axId val="147268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07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270272"/>
        <c:crosses val="autoZero"/>
        <c:auto val="1"/>
        <c:lblAlgn val="ctr"/>
        <c:lblOffset val="100"/>
        <c:tickLblSkip val="1"/>
        <c:tickMarkSkip val="1"/>
      </c:catAx>
      <c:valAx>
        <c:axId val="14727027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94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26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28"/>
          <c:w val="0.86790016351305277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7596288"/>
        <c:axId val="157614848"/>
      </c:barChart>
      <c:catAx>
        <c:axId val="157596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614848"/>
        <c:crosses val="autoZero"/>
        <c:auto val="1"/>
        <c:lblAlgn val="ctr"/>
        <c:lblOffset val="100"/>
        <c:tickLblSkip val="1"/>
        <c:tickMarkSkip val="1"/>
      </c:catAx>
      <c:valAx>
        <c:axId val="15761484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6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59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543"/>
          <c:w val="0.80122443799042864"/>
          <c:h val="0.52973042880388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7650944"/>
        <c:axId val="157652864"/>
      </c:barChart>
      <c:catAx>
        <c:axId val="157650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5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652864"/>
        <c:crosses val="autoZero"/>
        <c:auto val="1"/>
        <c:lblAlgn val="ctr"/>
        <c:lblOffset val="100"/>
        <c:tickLblSkip val="1"/>
        <c:tickMarkSkip val="1"/>
      </c:catAx>
      <c:valAx>
        <c:axId val="1576528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65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33" r="0.75000000000000533" t="1" header="0.5" footer="0.5"/>
    <c:pageSetup paperSize="9" orientation="landscape" horizontalDpi="300" verticalDpi="300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26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7746688"/>
        <c:axId val="157748608"/>
      </c:barChart>
      <c:catAx>
        <c:axId val="157746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7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748608"/>
        <c:crosses val="autoZero"/>
        <c:auto val="1"/>
        <c:lblAlgn val="ctr"/>
        <c:lblOffset val="100"/>
        <c:tickLblSkip val="1"/>
        <c:tickMarkSkip val="1"/>
      </c:catAx>
      <c:valAx>
        <c:axId val="1577486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4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74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89"/>
          <c:y val="3.282836378522526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17"/>
          <c:w val="0.861338369617246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7780608"/>
        <c:axId val="157787264"/>
      </c:lineChart>
      <c:catAx>
        <c:axId val="157780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787264"/>
        <c:crosses val="autoZero"/>
        <c:auto val="1"/>
        <c:lblAlgn val="ctr"/>
        <c:lblOffset val="100"/>
        <c:tickLblSkip val="1"/>
        <c:tickMarkSkip val="1"/>
      </c:catAx>
      <c:valAx>
        <c:axId val="1577872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08E-2"/>
              <c:y val="0.391415106669991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78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26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17"/>
          <c:w val="0.86790016351305244"/>
          <c:h val="0.4949507155310837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18.489999999999821</c:v>
                </c:pt>
                <c:pt idx="1">
                  <c:v>2.77</c:v>
                </c:pt>
                <c:pt idx="2">
                  <c:v>37.36</c:v>
                </c:pt>
                <c:pt idx="3">
                  <c:v>58.21</c:v>
                </c:pt>
                <c:pt idx="4">
                  <c:v>59.809999999999995</c:v>
                </c:pt>
                <c:pt idx="5">
                  <c:v>2.09</c:v>
                </c:pt>
                <c:pt idx="6">
                  <c:v>35.21</c:v>
                </c:pt>
                <c:pt idx="7">
                  <c:v>6.52</c:v>
                </c:pt>
                <c:pt idx="8">
                  <c:v>19.279999999999987</c:v>
                </c:pt>
                <c:pt idx="9">
                  <c:v>28.650000000000031</c:v>
                </c:pt>
                <c:pt idx="10">
                  <c:v>0</c:v>
                </c:pt>
                <c:pt idx="11">
                  <c:v>31.22</c:v>
                </c:pt>
                <c:pt idx="12">
                  <c:v>28.39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14.53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7844608"/>
        <c:axId val="157846528"/>
      </c:barChart>
      <c:catAx>
        <c:axId val="157844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31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846528"/>
        <c:crosses val="autoZero"/>
        <c:auto val="1"/>
        <c:lblAlgn val="ctr"/>
        <c:lblOffset val="100"/>
        <c:tickLblSkip val="1"/>
        <c:tickMarkSkip val="1"/>
      </c:catAx>
      <c:valAx>
        <c:axId val="15784652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5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84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33" r="0.75000000000000533" t="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46"/>
          <c:w val="0.80122443799042864"/>
          <c:h val="0.5297304288038855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7874432"/>
        <c:axId val="158024064"/>
      </c:barChart>
      <c:catAx>
        <c:axId val="157874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5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024064"/>
        <c:crosses val="autoZero"/>
        <c:auto val="1"/>
        <c:lblAlgn val="ctr"/>
        <c:lblOffset val="100"/>
        <c:tickLblSkip val="1"/>
        <c:tickMarkSkip val="1"/>
      </c:catAx>
      <c:valAx>
        <c:axId val="158024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87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 paperSize="9" orientation="landscape" horizontalDpi="300" verticalDpi="300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2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6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8064640"/>
        <c:axId val="158066560"/>
      </c:barChart>
      <c:catAx>
        <c:axId val="158064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4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066560"/>
        <c:crosses val="autoZero"/>
        <c:auto val="1"/>
        <c:lblAlgn val="ctr"/>
        <c:lblOffset val="100"/>
        <c:tickLblSkip val="1"/>
        <c:tickMarkSkip val="1"/>
      </c:catAx>
      <c:valAx>
        <c:axId val="1580665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06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56"/>
          <c:y val="3.28283637852252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03"/>
          <c:w val="0.861338369617246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7881472"/>
        <c:axId val="157883776"/>
      </c:lineChart>
      <c:catAx>
        <c:axId val="157881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883776"/>
        <c:crosses val="autoZero"/>
        <c:auto val="1"/>
        <c:lblAlgn val="ctr"/>
        <c:lblOffset val="100"/>
        <c:tickLblSkip val="1"/>
        <c:tickMarkSkip val="1"/>
      </c:catAx>
      <c:valAx>
        <c:axId val="1578837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53E-2"/>
              <c:y val="0.391415106669990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88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2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03"/>
          <c:w val="0.86790016351305188"/>
          <c:h val="0.494950715531083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24.650000000000031</c:v>
                </c:pt>
                <c:pt idx="1">
                  <c:v>2.77</c:v>
                </c:pt>
                <c:pt idx="2">
                  <c:v>39.33</c:v>
                </c:pt>
                <c:pt idx="3">
                  <c:v>57.2</c:v>
                </c:pt>
                <c:pt idx="4">
                  <c:v>64.52</c:v>
                </c:pt>
                <c:pt idx="5">
                  <c:v>2.09</c:v>
                </c:pt>
                <c:pt idx="6">
                  <c:v>38.14</c:v>
                </c:pt>
                <c:pt idx="7">
                  <c:v>6.52</c:v>
                </c:pt>
                <c:pt idx="8">
                  <c:v>22.89</c:v>
                </c:pt>
                <c:pt idx="9">
                  <c:v>33.130000000000003</c:v>
                </c:pt>
                <c:pt idx="10">
                  <c:v>0</c:v>
                </c:pt>
                <c:pt idx="11">
                  <c:v>28.82</c:v>
                </c:pt>
                <c:pt idx="12">
                  <c:v>28.39</c:v>
                </c:pt>
                <c:pt idx="13">
                  <c:v>47.720000000000013</c:v>
                </c:pt>
                <c:pt idx="14">
                  <c:v>16.829999999999988</c:v>
                </c:pt>
                <c:pt idx="15">
                  <c:v>22.05</c:v>
                </c:pt>
                <c:pt idx="16">
                  <c:v>16.610000000000031</c:v>
                </c:pt>
                <c:pt idx="17">
                  <c:v>5.55</c:v>
                </c:pt>
                <c:pt idx="18">
                  <c:v>2.73</c:v>
                </c:pt>
                <c:pt idx="19">
                  <c:v>13.1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57937024"/>
        <c:axId val="158160384"/>
      </c:barChart>
      <c:catAx>
        <c:axId val="157937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18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160384"/>
        <c:crosses val="autoZero"/>
        <c:auto val="1"/>
        <c:lblAlgn val="ctr"/>
        <c:lblOffset val="100"/>
        <c:tickLblSkip val="1"/>
        <c:tickMarkSkip val="1"/>
      </c:catAx>
      <c:valAx>
        <c:axId val="15816038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07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937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427"/>
          <c:w val="0.80122443799042864"/>
          <c:h val="0.5297304288038853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8200576"/>
        <c:axId val="158202496"/>
      </c:barChart>
      <c:catAx>
        <c:axId val="158200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202496"/>
        <c:crosses val="autoZero"/>
        <c:auto val="1"/>
        <c:lblAlgn val="ctr"/>
        <c:lblOffset val="100"/>
        <c:tickLblSkip val="1"/>
        <c:tickMarkSkip val="1"/>
      </c:catAx>
      <c:valAx>
        <c:axId val="1582024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20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40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7289984"/>
        <c:axId val="147308544"/>
      </c:barChart>
      <c:catAx>
        <c:axId val="147289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308544"/>
        <c:crosses val="autoZero"/>
        <c:auto val="1"/>
        <c:lblAlgn val="ctr"/>
        <c:lblOffset val="100"/>
        <c:tickLblSkip val="1"/>
        <c:tickMarkSkip val="1"/>
      </c:catAx>
      <c:valAx>
        <c:axId val="1473085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56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28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8095616"/>
        <c:axId val="158118272"/>
      </c:barChart>
      <c:catAx>
        <c:axId val="158095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3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118272"/>
        <c:crosses val="autoZero"/>
        <c:auto val="1"/>
        <c:lblAlgn val="ctr"/>
        <c:lblOffset val="100"/>
        <c:tickLblSkip val="1"/>
        <c:tickMarkSkip val="1"/>
      </c:catAx>
      <c:valAx>
        <c:axId val="1581182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8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09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45"/>
          <c:y val="3.28283637852251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97"/>
          <c:w val="0.861338369617247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8125440"/>
        <c:axId val="158271360"/>
      </c:lineChart>
      <c:catAx>
        <c:axId val="158125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271360"/>
        <c:crosses val="autoZero"/>
        <c:auto val="1"/>
        <c:lblAlgn val="ctr"/>
        <c:lblOffset val="100"/>
        <c:tickLblSkip val="1"/>
        <c:tickMarkSkip val="1"/>
      </c:catAx>
      <c:valAx>
        <c:axId val="158271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32E-2"/>
              <c:y val="0.391415106669990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12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97"/>
          <c:w val="0.86790016351305166"/>
          <c:h val="0.49495071553108339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29.439999999999987</c:v>
                </c:pt>
                <c:pt idx="1">
                  <c:v>5.53</c:v>
                </c:pt>
                <c:pt idx="2">
                  <c:v>46.21</c:v>
                </c:pt>
                <c:pt idx="3">
                  <c:v>74.410000000000025</c:v>
                </c:pt>
                <c:pt idx="4">
                  <c:v>90.73</c:v>
                </c:pt>
                <c:pt idx="5">
                  <c:v>14.62</c:v>
                </c:pt>
                <c:pt idx="6">
                  <c:v>51.34</c:v>
                </c:pt>
                <c:pt idx="7">
                  <c:v>7.45</c:v>
                </c:pt>
                <c:pt idx="8">
                  <c:v>57.83</c:v>
                </c:pt>
                <c:pt idx="9">
                  <c:v>30.439999999999987</c:v>
                </c:pt>
                <c:pt idx="10">
                  <c:v>0</c:v>
                </c:pt>
                <c:pt idx="11">
                  <c:v>45.63</c:v>
                </c:pt>
                <c:pt idx="12">
                  <c:v>33.550000000000004</c:v>
                </c:pt>
                <c:pt idx="13">
                  <c:v>49.63</c:v>
                </c:pt>
                <c:pt idx="14">
                  <c:v>19.239999999999988</c:v>
                </c:pt>
                <c:pt idx="15">
                  <c:v>28.66</c:v>
                </c:pt>
                <c:pt idx="16">
                  <c:v>22.830000000000005</c:v>
                </c:pt>
                <c:pt idx="17">
                  <c:v>5.55</c:v>
                </c:pt>
                <c:pt idx="18">
                  <c:v>2.73</c:v>
                </c:pt>
                <c:pt idx="19">
                  <c:v>13.1</c:v>
                </c:pt>
                <c:pt idx="20">
                  <c:v>4.17</c:v>
                </c:pt>
                <c:pt idx="21">
                  <c:v>19.010000000000005</c:v>
                </c:pt>
              </c:numCache>
            </c:numRef>
          </c:val>
        </c:ser>
        <c:axId val="158300032"/>
        <c:axId val="158326784"/>
      </c:barChart>
      <c:catAx>
        <c:axId val="158300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11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326784"/>
        <c:crosses val="autoZero"/>
        <c:auto val="1"/>
        <c:lblAlgn val="ctr"/>
        <c:lblOffset val="100"/>
        <c:tickLblSkip val="1"/>
        <c:tickMarkSkip val="1"/>
      </c:catAx>
      <c:valAx>
        <c:axId val="15832678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9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30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41"/>
          <c:w val="0.80122443799042864"/>
          <c:h val="0.5297304288038852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8350336"/>
        <c:axId val="158368896"/>
      </c:barChart>
      <c:catAx>
        <c:axId val="158350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368896"/>
        <c:crosses val="autoZero"/>
        <c:auto val="1"/>
        <c:lblAlgn val="ctr"/>
        <c:lblOffset val="100"/>
        <c:tickLblSkip val="1"/>
        <c:tickMarkSkip val="1"/>
      </c:catAx>
      <c:valAx>
        <c:axId val="158368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35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44" r="0.75000000000000444" t="1" header="0.5" footer="0.5"/>
    <c:pageSetup paperSize="9" orientation="landscape" horizontalDpi="300" verticalDpi="300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8397184"/>
        <c:axId val="158399104"/>
      </c:barChart>
      <c:catAx>
        <c:axId val="158397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2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399104"/>
        <c:crosses val="autoZero"/>
        <c:auto val="1"/>
        <c:lblAlgn val="ctr"/>
        <c:lblOffset val="100"/>
        <c:tickLblSkip val="1"/>
        <c:tickMarkSkip val="1"/>
      </c:catAx>
      <c:valAx>
        <c:axId val="15839910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39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39"/>
          <c:y val="3.2828363785225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95"/>
          <c:w val="0.861338369617247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8414720"/>
        <c:axId val="158437760"/>
      </c:lineChart>
      <c:catAx>
        <c:axId val="158414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437760"/>
        <c:crosses val="autoZero"/>
        <c:auto val="1"/>
        <c:lblAlgn val="ctr"/>
        <c:lblOffset val="100"/>
        <c:tickLblSkip val="1"/>
        <c:tickMarkSkip val="1"/>
      </c:catAx>
      <c:valAx>
        <c:axId val="1584377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22E-2"/>
              <c:y val="0.391415106669990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41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95"/>
          <c:w val="0.86790016351305155"/>
          <c:h val="0.4949507155310833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29.919999999999987</c:v>
                </c:pt>
                <c:pt idx="1">
                  <c:v>10.850000000000026</c:v>
                </c:pt>
                <c:pt idx="2">
                  <c:v>65.88</c:v>
                </c:pt>
                <c:pt idx="3">
                  <c:v>104.99000000000002</c:v>
                </c:pt>
                <c:pt idx="4">
                  <c:v>120.25</c:v>
                </c:pt>
                <c:pt idx="5">
                  <c:v>12.62</c:v>
                </c:pt>
                <c:pt idx="6">
                  <c:v>72.849999999999994</c:v>
                </c:pt>
                <c:pt idx="7">
                  <c:v>16.779999999999987</c:v>
                </c:pt>
                <c:pt idx="8">
                  <c:v>83.13</c:v>
                </c:pt>
                <c:pt idx="9">
                  <c:v>47.449999999999996</c:v>
                </c:pt>
                <c:pt idx="10">
                  <c:v>0</c:v>
                </c:pt>
                <c:pt idx="11">
                  <c:v>62.65</c:v>
                </c:pt>
                <c:pt idx="12">
                  <c:v>48.47</c:v>
                </c:pt>
                <c:pt idx="13">
                  <c:v>112.86</c:v>
                </c:pt>
                <c:pt idx="14">
                  <c:v>21.64</c:v>
                </c:pt>
                <c:pt idx="15">
                  <c:v>52.92</c:v>
                </c:pt>
                <c:pt idx="16">
                  <c:v>39.44</c:v>
                </c:pt>
                <c:pt idx="17">
                  <c:v>22.36</c:v>
                </c:pt>
                <c:pt idx="18">
                  <c:v>8.43</c:v>
                </c:pt>
                <c:pt idx="19">
                  <c:v>20.959999999999987</c:v>
                </c:pt>
                <c:pt idx="20">
                  <c:v>8.3500000000000068</c:v>
                </c:pt>
                <c:pt idx="21">
                  <c:v>28.51</c:v>
                </c:pt>
              </c:numCache>
            </c:numRef>
          </c:val>
        </c:ser>
        <c:axId val="158626176"/>
        <c:axId val="158628096"/>
      </c:barChart>
      <c:catAx>
        <c:axId val="158626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09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628096"/>
        <c:crosses val="autoZero"/>
        <c:auto val="1"/>
        <c:lblAlgn val="ctr"/>
        <c:lblOffset val="100"/>
        <c:tickLblSkip val="1"/>
        <c:tickMarkSkip val="1"/>
      </c:catAx>
      <c:valAx>
        <c:axId val="15862809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8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62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44" r="0.75000000000000444" t="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377"/>
          <c:w val="0.80122443799042864"/>
          <c:h val="0.5297304288038849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8643712"/>
        <c:axId val="158645632"/>
      </c:barChart>
      <c:catAx>
        <c:axId val="1586437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645632"/>
        <c:crosses val="autoZero"/>
        <c:auto val="1"/>
        <c:lblAlgn val="ctr"/>
        <c:lblOffset val="100"/>
        <c:tickLblSkip val="1"/>
        <c:tickMarkSkip val="1"/>
      </c:catAx>
      <c:valAx>
        <c:axId val="1586456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64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 paperSize="9" orientation="landscape" horizontalDpi="300" verticalDpi="30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0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8665728"/>
        <c:axId val="158684288"/>
      </c:barChart>
      <c:catAx>
        <c:axId val="158665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1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684288"/>
        <c:crosses val="autoZero"/>
        <c:auto val="1"/>
        <c:lblAlgn val="ctr"/>
        <c:lblOffset val="100"/>
        <c:tickLblSkip val="1"/>
        <c:tickMarkSkip val="1"/>
      </c:catAx>
      <c:valAx>
        <c:axId val="1586842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66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23"/>
          <c:y val="3.28283637852251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89"/>
          <c:w val="0.8613383696172475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8531968"/>
        <c:axId val="158534272"/>
      </c:lineChart>
      <c:catAx>
        <c:axId val="158531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534272"/>
        <c:crosses val="autoZero"/>
        <c:auto val="1"/>
        <c:lblAlgn val="ctr"/>
        <c:lblOffset val="100"/>
        <c:tickLblSkip val="1"/>
        <c:tickMarkSkip val="1"/>
      </c:catAx>
      <c:valAx>
        <c:axId val="158534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01E-2"/>
              <c:y val="0.391415106669990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53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7524992"/>
        <c:axId val="147535360"/>
      </c:barChart>
      <c:catAx>
        <c:axId val="147524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45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535360"/>
        <c:crosses val="autoZero"/>
        <c:auto val="1"/>
        <c:lblAlgn val="ctr"/>
        <c:lblOffset val="100"/>
        <c:tickLblSkip val="1"/>
        <c:tickMarkSkip val="1"/>
      </c:catAx>
      <c:valAx>
        <c:axId val="1475353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524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89"/>
          <c:w val="0.86790016351305133"/>
          <c:h val="0.4949507155310832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[3]!Area</c:f>
            </c:multiLvl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58574848"/>
        <c:axId val="158593408"/>
      </c:barChart>
      <c:catAx>
        <c:axId val="158574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039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593408"/>
        <c:crosses val="autoZero"/>
        <c:auto val="1"/>
        <c:lblAlgn val="ctr"/>
        <c:lblOffset val="100"/>
        <c:tickLblSkip val="1"/>
        <c:tickMarkSkip val="1"/>
      </c:catAx>
      <c:valAx>
        <c:axId val="15859340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8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57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327"/>
          <c:w val="0.80122443799042864"/>
          <c:h val="0.5297304288038846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8765056"/>
        <c:axId val="158766976"/>
      </c:barChart>
      <c:catAx>
        <c:axId val="158765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3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766976"/>
        <c:crosses val="autoZero"/>
        <c:auto val="1"/>
        <c:lblAlgn val="ctr"/>
        <c:lblOffset val="100"/>
        <c:tickLblSkip val="1"/>
        <c:tickMarkSkip val="1"/>
      </c:catAx>
      <c:valAx>
        <c:axId val="1587669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7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89" r="0.75000000000000389" t="1" header="0.5" footer="0.5"/>
    <c:pageSetup paperSize="9" orientation="landscape" horizontalDpi="300" vertic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2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6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8787072"/>
        <c:axId val="158788992"/>
      </c:barChart>
      <c:catAx>
        <c:axId val="158787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9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788992"/>
        <c:crosses val="autoZero"/>
        <c:auto val="1"/>
        <c:lblAlgn val="ctr"/>
        <c:lblOffset val="100"/>
        <c:tickLblSkip val="1"/>
        <c:tickMarkSkip val="1"/>
      </c:catAx>
      <c:valAx>
        <c:axId val="1587889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3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78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06"/>
          <c:y val="3.282836378522512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81"/>
          <c:w val="0.861338369617247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8890624"/>
        <c:axId val="158901376"/>
      </c:lineChart>
      <c:catAx>
        <c:axId val="158890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901376"/>
        <c:crosses val="autoZero"/>
        <c:auto val="1"/>
        <c:lblAlgn val="ctr"/>
        <c:lblOffset val="100"/>
        <c:tickLblSkip val="1"/>
        <c:tickMarkSkip val="1"/>
      </c:catAx>
      <c:valAx>
        <c:axId val="1589013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76E-2"/>
              <c:y val="0.391415106669990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89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2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81"/>
          <c:w val="0.86790016351305099"/>
          <c:h val="0.4949507155310830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36.49</c:v>
                </c:pt>
                <c:pt idx="1">
                  <c:v>48.81</c:v>
                </c:pt>
                <c:pt idx="2">
                  <c:v>74.73</c:v>
                </c:pt>
                <c:pt idx="3">
                  <c:v>125.47</c:v>
                </c:pt>
                <c:pt idx="4">
                  <c:v>165.60999999999999</c:v>
                </c:pt>
                <c:pt idx="5">
                  <c:v>14.73</c:v>
                </c:pt>
                <c:pt idx="6">
                  <c:v>89.990000000000023</c:v>
                </c:pt>
                <c:pt idx="7">
                  <c:v>22.7</c:v>
                </c:pt>
                <c:pt idx="8">
                  <c:v>102.41000000000012</c:v>
                </c:pt>
                <c:pt idx="9">
                  <c:v>62.67</c:v>
                </c:pt>
                <c:pt idx="10">
                  <c:v>0</c:v>
                </c:pt>
                <c:pt idx="11">
                  <c:v>70.16</c:v>
                </c:pt>
                <c:pt idx="12">
                  <c:v>53.86</c:v>
                </c:pt>
                <c:pt idx="13">
                  <c:v>110.91000000000012</c:v>
                </c:pt>
                <c:pt idx="14">
                  <c:v>21.64</c:v>
                </c:pt>
                <c:pt idx="15">
                  <c:v>85.990000000000023</c:v>
                </c:pt>
                <c:pt idx="16">
                  <c:v>76.8</c:v>
                </c:pt>
                <c:pt idx="17">
                  <c:v>33.53</c:v>
                </c:pt>
                <c:pt idx="18">
                  <c:v>11.24</c:v>
                </c:pt>
                <c:pt idx="19">
                  <c:v>49.78</c:v>
                </c:pt>
                <c:pt idx="20">
                  <c:v>20.88</c:v>
                </c:pt>
                <c:pt idx="21">
                  <c:v>28.51</c:v>
                </c:pt>
              </c:numCache>
            </c:numRef>
          </c:val>
        </c:ser>
        <c:axId val="158839936"/>
        <c:axId val="158841856"/>
      </c:barChart>
      <c:catAx>
        <c:axId val="158839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98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841856"/>
        <c:crosses val="autoZero"/>
        <c:auto val="1"/>
        <c:lblAlgn val="ctr"/>
        <c:lblOffset val="100"/>
        <c:tickLblSkip val="1"/>
        <c:tickMarkSkip val="1"/>
      </c:catAx>
      <c:valAx>
        <c:axId val="15884185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65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83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89" r="0.75000000000000389" t="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31"/>
          <c:w val="0.80122443799042864"/>
          <c:h val="0.529730428803884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8857472"/>
        <c:axId val="159019392"/>
      </c:barChart>
      <c:catAx>
        <c:axId val="158857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3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019392"/>
        <c:crosses val="autoZero"/>
        <c:auto val="1"/>
        <c:lblAlgn val="ctr"/>
        <c:lblOffset val="100"/>
        <c:tickLblSkip val="1"/>
        <c:tickMarkSkip val="1"/>
      </c:catAx>
      <c:valAx>
        <c:axId val="1590193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85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 paperSize="9" orientation="landscape" horizontalDpi="300" verticalDpi="300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5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9047680"/>
        <c:axId val="159049600"/>
      </c:barChart>
      <c:catAx>
        <c:axId val="159047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9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049600"/>
        <c:crosses val="autoZero"/>
        <c:auto val="1"/>
        <c:lblAlgn val="ctr"/>
        <c:lblOffset val="100"/>
        <c:tickLblSkip val="1"/>
        <c:tickMarkSkip val="1"/>
      </c:catAx>
      <c:valAx>
        <c:axId val="15904960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04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"/>
          <c:y val="3.28283637852251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78"/>
          <c:w val="0.8613383696172480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8934144"/>
        <c:axId val="158936448"/>
      </c:lineChart>
      <c:catAx>
        <c:axId val="158934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1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936448"/>
        <c:crosses val="autoZero"/>
        <c:auto val="1"/>
        <c:lblAlgn val="ctr"/>
        <c:lblOffset val="100"/>
        <c:tickLblSkip val="1"/>
        <c:tickMarkSkip val="1"/>
      </c:catAx>
      <c:valAx>
        <c:axId val="1589364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66E-2"/>
              <c:y val="0.391415106669990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93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78"/>
          <c:w val="0.86790016351305088"/>
          <c:h val="0.49495071553108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42.33</c:v>
                </c:pt>
                <c:pt idx="1">
                  <c:v>48.809999999999995</c:v>
                </c:pt>
                <c:pt idx="2">
                  <c:v>77.679999999999978</c:v>
                </c:pt>
                <c:pt idx="3">
                  <c:v>132.63999999999999</c:v>
                </c:pt>
                <c:pt idx="4">
                  <c:v>173.85000000000082</c:v>
                </c:pt>
                <c:pt idx="5">
                  <c:v>18.939999999999987</c:v>
                </c:pt>
                <c:pt idx="6">
                  <c:v>92.85</c:v>
                </c:pt>
                <c:pt idx="7">
                  <c:v>33.56</c:v>
                </c:pt>
                <c:pt idx="8">
                  <c:v>109.64</c:v>
                </c:pt>
                <c:pt idx="9">
                  <c:v>61.78</c:v>
                </c:pt>
                <c:pt idx="10">
                  <c:v>0</c:v>
                </c:pt>
                <c:pt idx="11">
                  <c:v>77.679999999999978</c:v>
                </c:pt>
                <c:pt idx="12">
                  <c:v>56.55</c:v>
                </c:pt>
                <c:pt idx="13">
                  <c:v>110.91000000000012</c:v>
                </c:pt>
                <c:pt idx="14">
                  <c:v>24.04</c:v>
                </c:pt>
                <c:pt idx="15">
                  <c:v>103.63</c:v>
                </c:pt>
                <c:pt idx="16">
                  <c:v>76.8</c:v>
                </c:pt>
                <c:pt idx="17">
                  <c:v>33.53</c:v>
                </c:pt>
                <c:pt idx="18">
                  <c:v>11.239999999999998</c:v>
                </c:pt>
                <c:pt idx="19">
                  <c:v>55.02</c:v>
                </c:pt>
                <c:pt idx="20">
                  <c:v>20.88</c:v>
                </c:pt>
                <c:pt idx="21">
                  <c:v>28.51</c:v>
                </c:pt>
              </c:numCache>
            </c:numRef>
          </c:val>
        </c:ser>
        <c:axId val="158940544"/>
        <c:axId val="158987776"/>
      </c:barChart>
      <c:catAx>
        <c:axId val="1589405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97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987776"/>
        <c:crosses val="autoZero"/>
        <c:auto val="1"/>
        <c:lblAlgn val="ctr"/>
        <c:lblOffset val="100"/>
        <c:tickLblSkip val="1"/>
        <c:tickMarkSkip val="1"/>
      </c:catAx>
      <c:valAx>
        <c:axId val="15898777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5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940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26"/>
          <c:w val="0.80122443799042864"/>
          <c:h val="0.5297304288038842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59163136"/>
        <c:axId val="159165056"/>
      </c:barChart>
      <c:catAx>
        <c:axId val="159163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3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165056"/>
        <c:crosses val="autoZero"/>
        <c:auto val="1"/>
        <c:lblAlgn val="ctr"/>
        <c:lblOffset val="100"/>
        <c:tickLblSkip val="1"/>
        <c:tickMarkSkip val="1"/>
      </c:catAx>
      <c:valAx>
        <c:axId val="1591650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16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08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7563264"/>
        <c:axId val="147565568"/>
      </c:lineChart>
      <c:catAx>
        <c:axId val="147563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565568"/>
        <c:crosses val="autoZero"/>
        <c:auto val="1"/>
        <c:lblAlgn val="ctr"/>
        <c:lblOffset val="100"/>
        <c:tickLblSkip val="1"/>
        <c:tickMarkSkip val="1"/>
      </c:catAx>
      <c:valAx>
        <c:axId val="1475655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19E-2"/>
              <c:y val="0.391415201887671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56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0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1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59254784"/>
        <c:axId val="159277440"/>
      </c:barChart>
      <c:catAx>
        <c:axId val="159254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6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277440"/>
        <c:crosses val="autoZero"/>
        <c:auto val="1"/>
        <c:lblAlgn val="ctr"/>
        <c:lblOffset val="100"/>
        <c:tickLblSkip val="1"/>
        <c:tickMarkSkip val="1"/>
      </c:catAx>
      <c:valAx>
        <c:axId val="1592774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25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384"/>
          <c:y val="3.28283637852250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67"/>
          <c:w val="0.8613383696172484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59288704"/>
        <c:axId val="159303552"/>
      </c:lineChart>
      <c:catAx>
        <c:axId val="159288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7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303552"/>
        <c:crosses val="autoZero"/>
        <c:auto val="1"/>
        <c:lblAlgn val="ctr"/>
        <c:lblOffset val="100"/>
        <c:tickLblSkip val="1"/>
        <c:tickMarkSkip val="1"/>
      </c:catAx>
      <c:valAx>
        <c:axId val="1593035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42E-2"/>
              <c:y val="0.391415106669989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2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0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67"/>
          <c:w val="0.86790016351305055"/>
          <c:h val="0.4949507155310828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45.98</c:v>
                </c:pt>
                <c:pt idx="1">
                  <c:v>51.52</c:v>
                </c:pt>
                <c:pt idx="2">
                  <c:v>77.679999999999978</c:v>
                </c:pt>
                <c:pt idx="3">
                  <c:v>136.73999999999998</c:v>
                </c:pt>
                <c:pt idx="4">
                  <c:v>158.05000000000001</c:v>
                </c:pt>
                <c:pt idx="5">
                  <c:v>21.04</c:v>
                </c:pt>
                <c:pt idx="6">
                  <c:v>97.14</c:v>
                </c:pt>
                <c:pt idx="7">
                  <c:v>44.42</c:v>
                </c:pt>
                <c:pt idx="8">
                  <c:v>114.46000000000002</c:v>
                </c:pt>
                <c:pt idx="9">
                  <c:v>68.040000000000006</c:v>
                </c:pt>
                <c:pt idx="10">
                  <c:v>0</c:v>
                </c:pt>
                <c:pt idx="11">
                  <c:v>100.23</c:v>
                </c:pt>
                <c:pt idx="12">
                  <c:v>56.55</c:v>
                </c:pt>
                <c:pt idx="13">
                  <c:v>116.75</c:v>
                </c:pt>
                <c:pt idx="14">
                  <c:v>24.04</c:v>
                </c:pt>
                <c:pt idx="15">
                  <c:v>116.86</c:v>
                </c:pt>
                <c:pt idx="16">
                  <c:v>85.11</c:v>
                </c:pt>
                <c:pt idx="17">
                  <c:v>33.53</c:v>
                </c:pt>
                <c:pt idx="18">
                  <c:v>11.24</c:v>
                </c:pt>
                <c:pt idx="19">
                  <c:v>57.64</c:v>
                </c:pt>
                <c:pt idx="20">
                  <c:v>25.05</c:v>
                </c:pt>
                <c:pt idx="21">
                  <c:v>33.270000000000003</c:v>
                </c:pt>
              </c:numCache>
            </c:numRef>
          </c:val>
        </c:ser>
        <c:axId val="159213440"/>
        <c:axId val="159236096"/>
      </c:barChart>
      <c:catAx>
        <c:axId val="159213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90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236096"/>
        <c:crosses val="autoZero"/>
        <c:auto val="1"/>
        <c:lblAlgn val="ctr"/>
        <c:lblOffset val="100"/>
        <c:tickLblSkip val="1"/>
        <c:tickMarkSkip val="1"/>
      </c:catAx>
      <c:valAx>
        <c:axId val="15923609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4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21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21"/>
          <c:w val="0.80122443799042864"/>
          <c:h val="0.529730428803883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71.180000000000007</c:v>
                </c:pt>
                <c:pt idx="1">
                  <c:v>6.7</c:v>
                </c:pt>
                <c:pt idx="2">
                  <c:v>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59390720"/>
        <c:axId val="159409280"/>
      </c:barChart>
      <c:catAx>
        <c:axId val="159390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409280"/>
        <c:crosses val="autoZero"/>
        <c:auto val="1"/>
        <c:lblAlgn val="ctr"/>
        <c:lblOffset val="100"/>
        <c:tickLblSkip val="1"/>
        <c:tickMarkSkip val="1"/>
      </c:catAx>
      <c:valAx>
        <c:axId val="1594092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39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 paperSize="9" orientation="landscape" horizontalDpi="300" vertic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19207317073170732"/>
          <c:y val="3.282836378522505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7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433472"/>
        <c:axId val="159435392"/>
      </c:barChart>
      <c:catAx>
        <c:axId val="159433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5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435392"/>
        <c:crosses val="autoZero"/>
        <c:auto val="1"/>
        <c:lblAlgn val="ctr"/>
        <c:lblOffset val="100"/>
        <c:tickLblSkip val="1"/>
        <c:tickMarkSkip val="1"/>
      </c:catAx>
      <c:valAx>
        <c:axId val="1594353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433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0456802209295362"/>
          <c:y val="3.282836378522505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59"/>
          <c:w val="0.8613383696172488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8</c:v>
                </c:pt>
              </c:numCache>
            </c:numRef>
          </c:val>
        </c:ser>
        <c:marker val="1"/>
        <c:axId val="159332224"/>
        <c:axId val="159359360"/>
      </c:lineChart>
      <c:catAx>
        <c:axId val="159332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359360"/>
        <c:crosses val="autoZero"/>
        <c:auto val="1"/>
        <c:lblAlgn val="ctr"/>
        <c:lblOffset val="100"/>
        <c:tickLblSkip val="1"/>
        <c:tickMarkSkip val="1"/>
      </c:catAx>
      <c:valAx>
        <c:axId val="159359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11E-2"/>
              <c:y val="0.391415106669989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33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5442565639039306"/>
          <c:y val="3.282836378522505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59"/>
          <c:w val="0.86790016351305022"/>
          <c:h val="0.4949507155310826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59531008"/>
        <c:axId val="159532928"/>
      </c:barChart>
      <c:catAx>
        <c:axId val="159531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7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532928"/>
        <c:crosses val="autoZero"/>
        <c:auto val="1"/>
        <c:lblAlgn val="ctr"/>
        <c:lblOffset val="100"/>
        <c:tickLblSkip val="1"/>
        <c:tickMarkSkip val="1"/>
      </c:catAx>
      <c:valAx>
        <c:axId val="159532928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53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177"/>
          <c:w val="0.80122443799042864"/>
          <c:h val="0.5297304288038836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71.180000000000007</c:v>
                </c:pt>
                <c:pt idx="1">
                  <c:v>6.7</c:v>
                </c:pt>
                <c:pt idx="2">
                  <c:v>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59553024"/>
        <c:axId val="159554944"/>
      </c:barChart>
      <c:catAx>
        <c:axId val="159553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554944"/>
        <c:crosses val="autoZero"/>
        <c:auto val="1"/>
        <c:lblAlgn val="ctr"/>
        <c:lblOffset val="100"/>
        <c:tickLblSkip val="1"/>
        <c:tickMarkSkip val="1"/>
      </c:catAx>
      <c:valAx>
        <c:axId val="1595549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55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89" r="0.75000000000000289" t="1" header="0.5" footer="0.5"/>
    <c:pageSetup paperSize="9" orientation="landscape" horizontalDpi="300" verticalDpi="300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19207317073170732"/>
          <c:y val="3.28283637852250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5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460352"/>
        <c:axId val="159491200"/>
      </c:barChart>
      <c:catAx>
        <c:axId val="159460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491200"/>
        <c:crosses val="autoZero"/>
        <c:auto val="1"/>
        <c:lblAlgn val="ctr"/>
        <c:lblOffset val="100"/>
        <c:tickLblSkip val="1"/>
        <c:tickMarkSkip val="1"/>
      </c:catAx>
      <c:valAx>
        <c:axId val="15949120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46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0456802209295351"/>
          <c:y val="3.28283637852250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53"/>
          <c:w val="0.8613383696172490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8</c:v>
                </c:pt>
              </c:numCache>
            </c:numRef>
          </c:val>
        </c:ser>
        <c:marker val="1"/>
        <c:axId val="159555968"/>
        <c:axId val="159558272"/>
      </c:lineChart>
      <c:catAx>
        <c:axId val="159555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1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558272"/>
        <c:crosses val="autoZero"/>
        <c:auto val="1"/>
        <c:lblAlgn val="ctr"/>
        <c:lblOffset val="100"/>
        <c:tickLblSkip val="1"/>
        <c:tickMarkSkip val="1"/>
      </c:catAx>
      <c:valAx>
        <c:axId val="159558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83E-2"/>
              <c:y val="0.39141510666998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555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7479552"/>
        <c:axId val="147506304"/>
      </c:barChart>
      <c:catAx>
        <c:axId val="147479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003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506304"/>
        <c:crosses val="autoZero"/>
        <c:auto val="1"/>
        <c:lblAlgn val="ctr"/>
        <c:lblOffset val="100"/>
        <c:tickLblSkip val="1"/>
        <c:tickMarkSkip val="1"/>
      </c:catAx>
      <c:valAx>
        <c:axId val="14750630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7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4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5442565639039306"/>
          <c:y val="3.28283637852250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53"/>
          <c:w val="0.86790016351304999"/>
          <c:h val="0.4949507155310825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59623424"/>
        <c:axId val="159646080"/>
      </c:barChart>
      <c:catAx>
        <c:axId val="159623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2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646080"/>
        <c:crosses val="autoZero"/>
        <c:auto val="1"/>
        <c:lblAlgn val="ctr"/>
        <c:lblOffset val="100"/>
        <c:tickLblSkip val="1"/>
        <c:tickMarkSkip val="1"/>
      </c:catAx>
      <c:valAx>
        <c:axId val="159646080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1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62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89" r="0.75000000000000289" t="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16"/>
          <c:w val="0.80122443799042864"/>
          <c:h val="0.529730428803883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71.180000000000007</c:v>
                </c:pt>
                <c:pt idx="1">
                  <c:v>6.7</c:v>
                </c:pt>
                <c:pt idx="2">
                  <c:v>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59678464"/>
        <c:axId val="159680384"/>
      </c:barChart>
      <c:catAx>
        <c:axId val="159678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680384"/>
        <c:crosses val="autoZero"/>
        <c:auto val="1"/>
        <c:lblAlgn val="ctr"/>
        <c:lblOffset val="100"/>
        <c:tickLblSkip val="1"/>
        <c:tickMarkSkip val="1"/>
      </c:catAx>
      <c:valAx>
        <c:axId val="1596803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67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78" r="0.75000000000000278" t="1" header="0.5" footer="0.5"/>
    <c:pageSetup paperSize="9" orientation="landscape" horizontalDpi="300" verticalDpi="300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19207317073170732"/>
          <c:y val="3.28283637852250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696384"/>
        <c:axId val="159698304"/>
      </c:barChart>
      <c:catAx>
        <c:axId val="159696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3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698304"/>
        <c:crosses val="autoZero"/>
        <c:auto val="1"/>
        <c:lblAlgn val="ctr"/>
        <c:lblOffset val="100"/>
        <c:tickLblSkip val="1"/>
        <c:tickMarkSkip val="1"/>
      </c:catAx>
      <c:valAx>
        <c:axId val="15969830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4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69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0456802209295345"/>
          <c:y val="3.28283637852250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5"/>
          <c:w val="0.861338369617249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8</c:v>
                </c:pt>
              </c:numCache>
            </c:numRef>
          </c:val>
        </c:ser>
        <c:marker val="1"/>
        <c:axId val="159705728"/>
        <c:axId val="159757440"/>
      </c:lineChart>
      <c:catAx>
        <c:axId val="159705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757440"/>
        <c:crosses val="autoZero"/>
        <c:auto val="1"/>
        <c:lblAlgn val="ctr"/>
        <c:lblOffset val="100"/>
        <c:tickLblSkip val="1"/>
        <c:tickMarkSkip val="1"/>
      </c:catAx>
      <c:valAx>
        <c:axId val="1597574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72E-2"/>
              <c:y val="0.391415106669989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7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5442565639039306"/>
          <c:y val="3.28283637852250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5"/>
          <c:w val="0.86790016351304988"/>
          <c:h val="0.494950715531082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59859456"/>
        <c:axId val="159861376"/>
      </c:barChart>
      <c:catAx>
        <c:axId val="159859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0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861376"/>
        <c:crosses val="autoZero"/>
        <c:auto val="1"/>
        <c:lblAlgn val="ctr"/>
        <c:lblOffset val="100"/>
        <c:tickLblSkip val="1"/>
        <c:tickMarkSkip val="1"/>
      </c:catAx>
      <c:valAx>
        <c:axId val="159861376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0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85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78" r="0.75000000000000278" t="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143"/>
          <c:w val="0.80122443799042864"/>
          <c:h val="0.529730428803883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71.180000000000007</c:v>
                </c:pt>
                <c:pt idx="1">
                  <c:v>6.7</c:v>
                </c:pt>
                <c:pt idx="2">
                  <c:v>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59881472"/>
        <c:axId val="159920512"/>
      </c:barChart>
      <c:catAx>
        <c:axId val="159881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920512"/>
        <c:crosses val="autoZero"/>
        <c:auto val="1"/>
        <c:lblAlgn val="ctr"/>
        <c:lblOffset val="100"/>
        <c:tickLblSkip val="1"/>
        <c:tickMarkSkip val="1"/>
      </c:catAx>
      <c:valAx>
        <c:axId val="159920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88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 paperSize="9" orientation="landscape" horizontalDpi="300" verticalDpi="300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19207317073170732"/>
          <c:y val="3.2828363785225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961088"/>
        <c:axId val="159963008"/>
      </c:barChart>
      <c:catAx>
        <c:axId val="159961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2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963008"/>
        <c:crosses val="autoZero"/>
        <c:auto val="1"/>
        <c:lblAlgn val="ctr"/>
        <c:lblOffset val="100"/>
        <c:tickLblSkip val="1"/>
        <c:tickMarkSkip val="1"/>
      </c:catAx>
      <c:valAx>
        <c:axId val="1599630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4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96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0456802209295339"/>
          <c:y val="3.2828363785225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48"/>
          <c:w val="0.861338369617249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8</c:v>
                </c:pt>
              </c:numCache>
            </c:numRef>
          </c:val>
        </c:ser>
        <c:marker val="1"/>
        <c:axId val="159974528"/>
        <c:axId val="159976832"/>
      </c:lineChart>
      <c:catAx>
        <c:axId val="159974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976832"/>
        <c:crosses val="autoZero"/>
        <c:auto val="1"/>
        <c:lblAlgn val="ctr"/>
        <c:lblOffset val="100"/>
        <c:tickLblSkip val="1"/>
        <c:tickMarkSkip val="1"/>
      </c:catAx>
      <c:valAx>
        <c:axId val="1599768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62E-2"/>
              <c:y val="0.391415106669989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97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5442565639039306"/>
          <c:y val="3.2828363785225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48"/>
          <c:w val="0.86790016351304977"/>
          <c:h val="0.49495071553108244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59955968"/>
        <c:axId val="160031872"/>
      </c:barChart>
      <c:catAx>
        <c:axId val="159955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9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031872"/>
        <c:crosses val="autoZero"/>
        <c:auto val="1"/>
        <c:lblAlgn val="ctr"/>
        <c:lblOffset val="100"/>
        <c:tickLblSkip val="1"/>
        <c:tickMarkSkip val="1"/>
      </c:catAx>
      <c:valAx>
        <c:axId val="160031872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96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955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94"/>
          <c:w val="0.80122443799042864"/>
          <c:h val="0.529730428803883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71.180000000000007</c:v>
                </c:pt>
                <c:pt idx="1">
                  <c:v>6.7</c:v>
                </c:pt>
                <c:pt idx="2">
                  <c:v>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59818496"/>
        <c:axId val="159820416"/>
      </c:barChart>
      <c:catAx>
        <c:axId val="159818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820416"/>
        <c:crosses val="autoZero"/>
        <c:auto val="1"/>
        <c:lblAlgn val="ctr"/>
        <c:lblOffset val="100"/>
        <c:tickLblSkip val="1"/>
        <c:tickMarkSkip val="1"/>
      </c:catAx>
      <c:valAx>
        <c:axId val="159820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81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8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7604224"/>
        <c:axId val="147606144"/>
      </c:barChart>
      <c:catAx>
        <c:axId val="147604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606144"/>
        <c:crosses val="autoZero"/>
        <c:auto val="1"/>
        <c:lblAlgn val="ctr"/>
        <c:lblOffset val="100"/>
        <c:tickLblSkip val="1"/>
        <c:tickMarkSkip val="1"/>
      </c:catAx>
      <c:valAx>
        <c:axId val="1476061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51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60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19207317073170732"/>
          <c:y val="3.2828363785224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836416"/>
        <c:axId val="160174464"/>
      </c:barChart>
      <c:catAx>
        <c:axId val="159836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07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174464"/>
        <c:crosses val="autoZero"/>
        <c:auto val="1"/>
        <c:lblAlgn val="ctr"/>
        <c:lblOffset val="100"/>
        <c:tickLblSkip val="1"/>
        <c:tickMarkSkip val="1"/>
      </c:catAx>
      <c:valAx>
        <c:axId val="1601744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83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0456802209295317"/>
          <c:y val="3.2828363785224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39"/>
          <c:w val="0.8613383696172498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8</c:v>
                </c:pt>
              </c:numCache>
            </c:numRef>
          </c:val>
        </c:ser>
        <c:marker val="1"/>
        <c:axId val="160193920"/>
        <c:axId val="160216960"/>
      </c:lineChart>
      <c:catAx>
        <c:axId val="160193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216960"/>
        <c:crosses val="autoZero"/>
        <c:auto val="1"/>
        <c:lblAlgn val="ctr"/>
        <c:lblOffset val="100"/>
        <c:tickLblSkip val="1"/>
        <c:tickMarkSkip val="1"/>
      </c:catAx>
      <c:valAx>
        <c:axId val="1602169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31E-2"/>
              <c:y val="0.391415106669989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19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5442565639039306"/>
          <c:y val="3.2828363785224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7"/>
          <c:y val="0.21464699398031639"/>
          <c:w val="0.86790016351304944"/>
          <c:h val="0.4949507155310822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0114176"/>
        <c:axId val="160116096"/>
      </c:barChart>
      <c:catAx>
        <c:axId val="160114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116096"/>
        <c:crosses val="autoZero"/>
        <c:auto val="1"/>
        <c:lblAlgn val="ctr"/>
        <c:lblOffset val="100"/>
        <c:tickLblSkip val="1"/>
        <c:tickMarkSkip val="1"/>
      </c:catAx>
      <c:valAx>
        <c:axId val="160116096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71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11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82"/>
          <c:w val="0.80122443799042864"/>
          <c:h val="0.5297304288038829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gapWidth val="80"/>
        <c:overlap val="100"/>
        <c:axId val="160124288"/>
        <c:axId val="160323072"/>
      </c:barChart>
      <c:catAx>
        <c:axId val="160124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323072"/>
        <c:crosses val="autoZero"/>
        <c:auto val="1"/>
        <c:lblAlgn val="ctr"/>
        <c:lblOffset val="100"/>
        <c:tickLblSkip val="1"/>
        <c:tickMarkSkip val="1"/>
      </c:catAx>
      <c:valAx>
        <c:axId val="1603230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12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22" r="0.75000000000000222" t="1" header="0.5" footer="0.5"/>
    <c:pageSetup paperSize="9" orientation="landscape" horizontalDpi="300" verticalDpi="300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8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7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axId val="160355456"/>
        <c:axId val="160357376"/>
      </c:barChart>
      <c:catAx>
        <c:axId val="160355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0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357376"/>
        <c:crosses val="autoZero"/>
        <c:auto val="1"/>
        <c:lblAlgn val="ctr"/>
        <c:lblOffset val="100"/>
        <c:tickLblSkip val="1"/>
        <c:tickMarkSkip val="1"/>
      </c:catAx>
      <c:valAx>
        <c:axId val="1603573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3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22" r="0.75000000000000222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312"/>
          <c:y val="3.282836378522498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36"/>
          <c:w val="0.861338369617249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</c:ser>
        <c:marker val="1"/>
        <c:axId val="160241920"/>
        <c:axId val="160269056"/>
      </c:lineChart>
      <c:catAx>
        <c:axId val="160241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269056"/>
        <c:crosses val="autoZero"/>
        <c:auto val="1"/>
        <c:lblAlgn val="ctr"/>
        <c:lblOffset val="100"/>
        <c:tickLblSkip val="1"/>
        <c:tickMarkSkip val="1"/>
      </c:catAx>
      <c:valAx>
        <c:axId val="1602690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17E-2"/>
              <c:y val="0.391415106669989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24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22" r="0.75000000000000222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8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9"/>
          <c:y val="0.21464699398031636"/>
          <c:w val="0.86790016351304933"/>
          <c:h val="0.4949507155310822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0444800"/>
        <c:axId val="160446720"/>
      </c:barChart>
      <c:catAx>
        <c:axId val="160444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2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446720"/>
        <c:crosses val="autoZero"/>
        <c:auto val="1"/>
        <c:lblAlgn val="ctr"/>
        <c:lblOffset val="100"/>
        <c:tickLblSkip val="1"/>
        <c:tickMarkSkip val="1"/>
      </c:catAx>
      <c:valAx>
        <c:axId val="160446720"/>
        <c:scaling>
          <c:orientation val="minMax"/>
        </c:scaling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61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44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22" r="0.75000000000000222" t="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66"/>
          <c:w val="0.80122443799042864"/>
          <c:h val="0.529730428803882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gapWidth val="80"/>
        <c:overlap val="100"/>
        <c:axId val="160474624"/>
        <c:axId val="160476544"/>
      </c:barChart>
      <c:catAx>
        <c:axId val="160474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476544"/>
        <c:crosses val="autoZero"/>
        <c:auto val="1"/>
        <c:lblAlgn val="ctr"/>
        <c:lblOffset val="100"/>
        <c:tickLblSkip val="1"/>
        <c:tickMarkSkip val="1"/>
      </c:catAx>
      <c:valAx>
        <c:axId val="1604765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47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 paperSize="9" orientation="landscape" horizontalDpi="300" verticalDpi="300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6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axId val="160263168"/>
        <c:axId val="160523392"/>
      </c:barChart>
      <c:catAx>
        <c:axId val="160263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9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523392"/>
        <c:crosses val="autoZero"/>
        <c:auto val="1"/>
        <c:lblAlgn val="ctr"/>
        <c:lblOffset val="100"/>
        <c:tickLblSkip val="1"/>
        <c:tickMarkSkip val="1"/>
      </c:catAx>
      <c:valAx>
        <c:axId val="1605233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26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306"/>
          <c:y val="3.28283637852249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34"/>
          <c:w val="0.8613383696172500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</c:ser>
        <c:marker val="1"/>
        <c:axId val="160555392"/>
        <c:axId val="160557696"/>
      </c:lineChart>
      <c:catAx>
        <c:axId val="160555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557696"/>
        <c:crosses val="autoZero"/>
        <c:auto val="1"/>
        <c:lblAlgn val="ctr"/>
        <c:lblOffset val="100"/>
        <c:tickLblSkip val="1"/>
        <c:tickMarkSkip val="1"/>
      </c:catAx>
      <c:valAx>
        <c:axId val="1605576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06E-2"/>
              <c:y val="0.391415106669988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55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0188139059304251"/>
          <c:y val="2.94612794612800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84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</c:ser>
        <c:marker val="1"/>
        <c:axId val="145704832"/>
        <c:axId val="145744256"/>
      </c:lineChart>
      <c:catAx>
        <c:axId val="145704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5744256"/>
        <c:crosses val="autoZero"/>
        <c:auto val="1"/>
        <c:lblAlgn val="ctr"/>
        <c:lblOffset val="100"/>
        <c:tickLblSkip val="1"/>
        <c:tickMarkSkip val="1"/>
      </c:catAx>
      <c:valAx>
        <c:axId val="1457442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533E-2"/>
              <c:y val="0.3914152018876743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570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7634432"/>
        <c:axId val="147657088"/>
      </c:barChart>
      <c:catAx>
        <c:axId val="147634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34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657088"/>
        <c:crosses val="autoZero"/>
        <c:auto val="1"/>
        <c:lblAlgn val="ctr"/>
        <c:lblOffset val="100"/>
        <c:tickLblSkip val="1"/>
        <c:tickMarkSkip val="1"/>
      </c:catAx>
      <c:valAx>
        <c:axId val="1476570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63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"/>
          <c:y val="0.21464699398031634"/>
          <c:w val="0.86790016351304922"/>
          <c:h val="0.4949507155310821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46565376"/>
        <c:axId val="146600320"/>
      </c:barChart>
      <c:catAx>
        <c:axId val="146565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0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600320"/>
        <c:crosses val="autoZero"/>
        <c:auto val="1"/>
        <c:lblAlgn val="ctr"/>
        <c:lblOffset val="100"/>
        <c:tickLblSkip val="1"/>
        <c:tickMarkSkip val="1"/>
      </c:catAx>
      <c:valAx>
        <c:axId val="146600320"/>
        <c:scaling>
          <c:orientation val="minMax"/>
        </c:scaling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5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56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49"/>
          <c:w val="0.80122443799042864"/>
          <c:h val="0.529730428803882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gapWidth val="80"/>
        <c:overlap val="100"/>
        <c:axId val="160587776"/>
        <c:axId val="160589696"/>
      </c:barChart>
      <c:catAx>
        <c:axId val="160587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589696"/>
        <c:crosses val="autoZero"/>
        <c:auto val="1"/>
        <c:lblAlgn val="ctr"/>
        <c:lblOffset val="100"/>
        <c:tickLblSkip val="1"/>
        <c:tickMarkSkip val="1"/>
      </c:catAx>
      <c:valAx>
        <c:axId val="1605896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58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 paperSize="9" orientation="landscape" horizontalDpi="300" verticalDpi="30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5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axId val="146568704"/>
        <c:axId val="146570624"/>
      </c:barChart>
      <c:catAx>
        <c:axId val="146568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9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570624"/>
        <c:crosses val="autoZero"/>
        <c:auto val="1"/>
        <c:lblAlgn val="ctr"/>
        <c:lblOffset val="100"/>
        <c:tickLblSkip val="1"/>
        <c:tickMarkSkip val="1"/>
      </c:catAx>
      <c:valAx>
        <c:axId val="14657062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56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301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31"/>
          <c:w val="0.861338369617250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</c:ser>
        <c:marker val="1"/>
        <c:axId val="160385664"/>
        <c:axId val="160408704"/>
      </c:lineChart>
      <c:catAx>
        <c:axId val="160385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1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408704"/>
        <c:crosses val="autoZero"/>
        <c:auto val="1"/>
        <c:lblAlgn val="ctr"/>
        <c:lblOffset val="100"/>
        <c:tickLblSkip val="1"/>
        <c:tickMarkSkip val="1"/>
      </c:catAx>
      <c:valAx>
        <c:axId val="1604087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99E-2"/>
              <c:y val="0.391415106669988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385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2"/>
          <c:y val="0.21464699398031631"/>
          <c:w val="0.86790016351304911"/>
          <c:h val="0.49495071553108211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0625408"/>
        <c:axId val="160627328"/>
      </c:barChart>
      <c:catAx>
        <c:axId val="160625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9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627328"/>
        <c:crosses val="autoZero"/>
        <c:auto val="1"/>
        <c:lblAlgn val="ctr"/>
        <c:lblOffset val="100"/>
        <c:tickLblSkip val="1"/>
        <c:tickMarkSkip val="1"/>
      </c:catAx>
      <c:valAx>
        <c:axId val="160627328"/>
        <c:scaling>
          <c:orientation val="minMax"/>
        </c:scaling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4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62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38"/>
          <c:w val="0.80122443799042864"/>
          <c:h val="0.5297304288038826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gapWidth val="80"/>
        <c:overlap val="100"/>
        <c:axId val="160659712"/>
        <c:axId val="160686464"/>
      </c:barChart>
      <c:catAx>
        <c:axId val="1606597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686464"/>
        <c:crosses val="autoZero"/>
        <c:auto val="1"/>
        <c:lblAlgn val="ctr"/>
        <c:lblOffset val="100"/>
        <c:tickLblSkip val="1"/>
        <c:tickMarkSkip val="1"/>
      </c:catAx>
      <c:valAx>
        <c:axId val="1606864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65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 paperSize="9" orientation="landscape" horizontalDpi="300" verticalDpi="300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axId val="160714752"/>
        <c:axId val="160716672"/>
      </c:barChart>
      <c:catAx>
        <c:axId val="160714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8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716672"/>
        <c:crosses val="autoZero"/>
        <c:auto val="1"/>
        <c:lblAlgn val="ctr"/>
        <c:lblOffset val="100"/>
        <c:tickLblSkip val="1"/>
        <c:tickMarkSkip val="1"/>
      </c:catAx>
      <c:valAx>
        <c:axId val="1607166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8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71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295"/>
          <c:y val="3.28283637852249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28"/>
          <c:w val="0.861338369617250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</c:ser>
        <c:marker val="1"/>
        <c:axId val="160736384"/>
        <c:axId val="160738688"/>
      </c:lineChart>
      <c:catAx>
        <c:axId val="160736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738688"/>
        <c:crosses val="autoZero"/>
        <c:auto val="1"/>
        <c:lblAlgn val="ctr"/>
        <c:lblOffset val="100"/>
        <c:tickLblSkip val="1"/>
        <c:tickMarkSkip val="1"/>
      </c:catAx>
      <c:valAx>
        <c:axId val="1607386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89E-2"/>
              <c:y val="0.391415106669988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73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3"/>
          <c:y val="0.21464699398031628"/>
          <c:w val="0.86790016351304899"/>
          <c:h val="0.4949507155310820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0865280"/>
        <c:axId val="160879744"/>
      </c:barChart>
      <c:catAx>
        <c:axId val="160865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8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879744"/>
        <c:crosses val="autoZero"/>
        <c:auto val="1"/>
        <c:lblAlgn val="ctr"/>
        <c:lblOffset val="100"/>
        <c:tickLblSkip val="1"/>
        <c:tickMarkSkip val="1"/>
      </c:catAx>
      <c:valAx>
        <c:axId val="160879744"/>
        <c:scaling>
          <c:orientation val="minMax"/>
        </c:scaling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3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86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21"/>
          <c:w val="0.80122443799042864"/>
          <c:h val="0.529730428803882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gapWidth val="80"/>
        <c:overlap val="100"/>
        <c:axId val="160789248"/>
        <c:axId val="160791168"/>
      </c:barChart>
      <c:catAx>
        <c:axId val="160789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791168"/>
        <c:crosses val="autoZero"/>
        <c:auto val="1"/>
        <c:lblAlgn val="ctr"/>
        <c:lblOffset val="100"/>
        <c:tickLblSkip val="1"/>
        <c:tickMarkSkip val="1"/>
      </c:catAx>
      <c:valAx>
        <c:axId val="1607911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78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78" r="0.75000000000000178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0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7668352"/>
        <c:axId val="147687296"/>
      </c:lineChart>
      <c:catAx>
        <c:axId val="147668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687296"/>
        <c:crosses val="autoZero"/>
        <c:auto val="1"/>
        <c:lblAlgn val="ctr"/>
        <c:lblOffset val="100"/>
        <c:tickLblSkip val="1"/>
        <c:tickMarkSkip val="1"/>
      </c:catAx>
      <c:valAx>
        <c:axId val="1476872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12E-2"/>
              <c:y val="0.391415201887670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66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axId val="160815360"/>
        <c:axId val="160973184"/>
      </c:barChart>
      <c:catAx>
        <c:axId val="160815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7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973184"/>
        <c:crosses val="autoZero"/>
        <c:auto val="1"/>
        <c:lblAlgn val="ctr"/>
        <c:lblOffset val="100"/>
        <c:tickLblSkip val="1"/>
        <c:tickMarkSkip val="1"/>
      </c:catAx>
      <c:valAx>
        <c:axId val="16097318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815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289"/>
          <c:y val="3.28283637852249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25"/>
          <c:w val="0.8613383696172504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</c:ser>
        <c:marker val="1"/>
        <c:axId val="160828800"/>
        <c:axId val="160991104"/>
      </c:lineChart>
      <c:catAx>
        <c:axId val="160828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3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991104"/>
        <c:crosses val="autoZero"/>
        <c:auto val="1"/>
        <c:lblAlgn val="ctr"/>
        <c:lblOffset val="100"/>
        <c:tickLblSkip val="1"/>
        <c:tickMarkSkip val="1"/>
      </c:catAx>
      <c:valAx>
        <c:axId val="1609911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79E-2"/>
              <c:y val="0.391415106669988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82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4"/>
          <c:y val="0.21464699398031625"/>
          <c:w val="0.86790016351304888"/>
          <c:h val="0.49495071553108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0900608"/>
        <c:axId val="160902528"/>
      </c:barChart>
      <c:catAx>
        <c:axId val="160900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7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902528"/>
        <c:crosses val="autoZero"/>
        <c:auto val="1"/>
        <c:lblAlgn val="ctr"/>
        <c:lblOffset val="100"/>
        <c:tickLblSkip val="1"/>
        <c:tickMarkSkip val="1"/>
      </c:catAx>
      <c:valAx>
        <c:axId val="160902528"/>
        <c:scaling>
          <c:orientation val="minMax"/>
        </c:scaling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2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90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78" r="0.75000000000000178" t="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05"/>
          <c:w val="0.80122443799042864"/>
          <c:h val="0.529730428803882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gapWidth val="80"/>
        <c:overlap val="100"/>
        <c:axId val="160906624"/>
        <c:axId val="161027584"/>
      </c:barChart>
      <c:catAx>
        <c:axId val="160906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027584"/>
        <c:crosses val="autoZero"/>
        <c:auto val="1"/>
        <c:lblAlgn val="ctr"/>
        <c:lblOffset val="100"/>
        <c:tickLblSkip val="1"/>
        <c:tickMarkSkip val="1"/>
      </c:catAx>
      <c:valAx>
        <c:axId val="1610275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90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 paperSize="9" orientation="landscape" horizontalDpi="300" verticalDpi="300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1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axId val="161076352"/>
        <c:axId val="161078272"/>
      </c:barChart>
      <c:catAx>
        <c:axId val="161076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6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078272"/>
        <c:crosses val="autoZero"/>
        <c:auto val="1"/>
        <c:lblAlgn val="ctr"/>
        <c:lblOffset val="100"/>
        <c:tickLblSkip val="1"/>
        <c:tickMarkSkip val="1"/>
      </c:catAx>
      <c:valAx>
        <c:axId val="1610782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07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284"/>
          <c:y val="3.28283637852249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23"/>
          <c:w val="0.8613383696172506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</c:ser>
        <c:marker val="1"/>
        <c:axId val="161085696"/>
        <c:axId val="161174272"/>
      </c:lineChart>
      <c:catAx>
        <c:axId val="161085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37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174272"/>
        <c:crosses val="autoZero"/>
        <c:auto val="1"/>
        <c:lblAlgn val="ctr"/>
        <c:lblOffset val="100"/>
        <c:tickLblSkip val="1"/>
        <c:tickMarkSkip val="1"/>
      </c:catAx>
      <c:valAx>
        <c:axId val="161174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68E-2"/>
              <c:y val="0.391415106669988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08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6"/>
          <c:y val="0.21464699398031623"/>
          <c:w val="0.86790016351304877"/>
          <c:h val="0.49495071553108194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[5]!Case</c:f>
              <c:numCache>
                <c:formatCode>General</c:formatCode>
                <c:ptCount val="22"/>
                <c:pt idx="0">
                  <c:v>33.690000000000012</c:v>
                </c:pt>
                <c:pt idx="1">
                  <c:v>24.4</c:v>
                </c:pt>
                <c:pt idx="2">
                  <c:v>39.33</c:v>
                </c:pt>
                <c:pt idx="3">
                  <c:v>48.03</c:v>
                </c:pt>
                <c:pt idx="4">
                  <c:v>13.88</c:v>
                </c:pt>
                <c:pt idx="5">
                  <c:v>95.14</c:v>
                </c:pt>
                <c:pt idx="6">
                  <c:v>11.76</c:v>
                </c:pt>
                <c:pt idx="7">
                  <c:v>47.230000000000011</c:v>
                </c:pt>
                <c:pt idx="8">
                  <c:v>25.3</c:v>
                </c:pt>
                <c:pt idx="9">
                  <c:v>83.93</c:v>
                </c:pt>
                <c:pt idx="10">
                  <c:v>18.45</c:v>
                </c:pt>
                <c:pt idx="11">
                  <c:v>18.87</c:v>
                </c:pt>
                <c:pt idx="12">
                  <c:v>73.430000000000007</c:v>
                </c:pt>
                <c:pt idx="13">
                  <c:v>54.48</c:v>
                </c:pt>
                <c:pt idx="14">
                  <c:v>42.8</c:v>
                </c:pt>
                <c:pt idx="15">
                  <c:v>35.980000000000004</c:v>
                </c:pt>
                <c:pt idx="16">
                  <c:v>22.16</c:v>
                </c:pt>
                <c:pt idx="17">
                  <c:v>33.28</c:v>
                </c:pt>
                <c:pt idx="18">
                  <c:v>51.190000000000012</c:v>
                </c:pt>
                <c:pt idx="19">
                  <c:v>23.58</c:v>
                </c:pt>
                <c:pt idx="20">
                  <c:v>20.919999999999987</c:v>
                </c:pt>
                <c:pt idx="21">
                  <c:v>14.26</c:v>
                </c:pt>
              </c:numCache>
            </c:numRef>
          </c:val>
        </c:ser>
        <c:axId val="161215232"/>
        <c:axId val="161217152"/>
      </c:barChart>
      <c:catAx>
        <c:axId val="161215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5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217152"/>
        <c:crosses val="autoZero"/>
        <c:auto val="1"/>
        <c:lblAlgn val="ctr"/>
        <c:lblOffset val="100"/>
        <c:tickLblSkip val="1"/>
        <c:tickMarkSkip val="1"/>
      </c:catAx>
      <c:valAx>
        <c:axId val="161217152"/>
        <c:scaling>
          <c:orientation val="minMax"/>
        </c:scaling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16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21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67" r="0.75000000000000167" t="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3994"/>
          <c:w val="0.80122443799042864"/>
          <c:h val="0.5297304288038823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gapWidth val="80"/>
        <c:overlap val="100"/>
        <c:axId val="161113600"/>
        <c:axId val="161115520"/>
      </c:barChart>
      <c:catAx>
        <c:axId val="161113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115520"/>
        <c:crosses val="autoZero"/>
        <c:auto val="1"/>
        <c:lblAlgn val="ctr"/>
        <c:lblOffset val="100"/>
        <c:tickLblSkip val="1"/>
        <c:tickMarkSkip val="1"/>
      </c:catAx>
      <c:valAx>
        <c:axId val="161115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11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55" r="0.75000000000000155" t="1" header="0.5" footer="0.5"/>
    <c:pageSetup paperSize="9" orientation="landscape" horizontalDpi="300" verticalDpi="300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0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axId val="161147904"/>
        <c:axId val="161371264"/>
      </c:barChart>
      <c:catAx>
        <c:axId val="161147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6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371264"/>
        <c:crosses val="autoZero"/>
        <c:auto val="1"/>
        <c:lblAlgn val="ctr"/>
        <c:lblOffset val="100"/>
        <c:tickLblSkip val="1"/>
        <c:tickMarkSkip val="1"/>
      </c:catAx>
      <c:valAx>
        <c:axId val="1613712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14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273"/>
          <c:y val="3.28283637852249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17"/>
          <c:w val="0.8613383696172508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</c:ser>
        <c:marker val="1"/>
        <c:axId val="161390976"/>
        <c:axId val="161393280"/>
      </c:lineChart>
      <c:catAx>
        <c:axId val="161390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3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393280"/>
        <c:crosses val="autoZero"/>
        <c:auto val="1"/>
        <c:lblAlgn val="ctr"/>
        <c:lblOffset val="100"/>
        <c:tickLblSkip val="1"/>
        <c:tickMarkSkip val="1"/>
      </c:catAx>
      <c:valAx>
        <c:axId val="1613932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58E-2"/>
              <c:y val="0.391415106669988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39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7785600"/>
        <c:axId val="147808256"/>
      </c:barChart>
      <c:catAx>
        <c:axId val="147785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81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808256"/>
        <c:crosses val="autoZero"/>
        <c:auto val="1"/>
        <c:lblAlgn val="ctr"/>
        <c:lblOffset val="100"/>
        <c:tickLblSkip val="1"/>
        <c:tickMarkSkip val="1"/>
      </c:catAx>
      <c:valAx>
        <c:axId val="14780825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6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78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7"/>
          <c:y val="0.21464699398031617"/>
          <c:w val="0.86790016351304866"/>
          <c:h val="0.49495071553108189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[5]!Case</c:f>
              <c:numCache>
                <c:formatCode>General</c:formatCode>
                <c:ptCount val="22"/>
                <c:pt idx="0">
                  <c:v>40.86</c:v>
                </c:pt>
                <c:pt idx="1">
                  <c:v>37.96</c:v>
                </c:pt>
                <c:pt idx="2">
                  <c:v>39.33</c:v>
                </c:pt>
                <c:pt idx="3">
                  <c:v>52.48</c:v>
                </c:pt>
                <c:pt idx="4">
                  <c:v>17.84</c:v>
                </c:pt>
                <c:pt idx="5">
                  <c:v>105.48</c:v>
                </c:pt>
                <c:pt idx="6">
                  <c:v>19.110000000000031</c:v>
                </c:pt>
                <c:pt idx="7">
                  <c:v>55.56</c:v>
                </c:pt>
                <c:pt idx="8">
                  <c:v>27.71</c:v>
                </c:pt>
                <c:pt idx="9">
                  <c:v>85.8</c:v>
                </c:pt>
                <c:pt idx="10">
                  <c:v>27.68</c:v>
                </c:pt>
                <c:pt idx="11">
                  <c:v>18.87</c:v>
                </c:pt>
                <c:pt idx="12">
                  <c:v>78.5</c:v>
                </c:pt>
                <c:pt idx="13">
                  <c:v>70.05</c:v>
                </c:pt>
                <c:pt idx="14">
                  <c:v>49.56</c:v>
                </c:pt>
                <c:pt idx="15">
                  <c:v>41.98</c:v>
                </c:pt>
                <c:pt idx="16">
                  <c:v>25.85</c:v>
                </c:pt>
                <c:pt idx="17">
                  <c:v>33.28</c:v>
                </c:pt>
                <c:pt idx="18">
                  <c:v>61.97</c:v>
                </c:pt>
                <c:pt idx="19">
                  <c:v>26.2</c:v>
                </c:pt>
                <c:pt idx="20">
                  <c:v>33.480000000000004</c:v>
                </c:pt>
                <c:pt idx="21">
                  <c:v>14.26</c:v>
                </c:pt>
              </c:numCache>
            </c:numRef>
          </c:val>
        </c:ser>
        <c:axId val="161229440"/>
        <c:axId val="161256192"/>
      </c:barChart>
      <c:catAx>
        <c:axId val="161229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2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256192"/>
        <c:crosses val="autoZero"/>
        <c:auto val="1"/>
        <c:lblAlgn val="ctr"/>
        <c:lblOffset val="100"/>
        <c:tickLblSkip val="1"/>
        <c:tickMarkSkip val="1"/>
      </c:catAx>
      <c:valAx>
        <c:axId val="161256192"/>
        <c:scaling>
          <c:orientation val="minMax"/>
        </c:scaling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0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22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55" r="0.75000000000000155" t="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7"/>
          <c:y val="0.28535423905618457"/>
          <c:w val="0.83689024390243905"/>
          <c:h val="0.378788812906450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1673600"/>
        <c:axId val="161675520"/>
      </c:barChart>
      <c:catAx>
        <c:axId val="161673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675520"/>
        <c:crosses val="autoZero"/>
        <c:auto val="1"/>
        <c:lblAlgn val="ctr"/>
        <c:lblOffset val="100"/>
        <c:tickLblSkip val="1"/>
        <c:tickMarkSkip val="1"/>
      </c:catAx>
      <c:valAx>
        <c:axId val="1616755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67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1764864"/>
        <c:axId val="161783808"/>
      </c:lineChart>
      <c:catAx>
        <c:axId val="161764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3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783808"/>
        <c:crosses val="autoZero"/>
        <c:auto val="1"/>
        <c:lblAlgn val="ctr"/>
        <c:lblOffset val="100"/>
        <c:tickLblSkip val="1"/>
        <c:tickMarkSkip val="1"/>
      </c:catAx>
      <c:valAx>
        <c:axId val="1617838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77E-2"/>
              <c:y val="0.426768729207929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76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0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1943552"/>
        <c:axId val="161945472"/>
      </c:barChart>
      <c:catAx>
        <c:axId val="161943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945472"/>
        <c:crosses val="autoZero"/>
        <c:auto val="1"/>
        <c:lblAlgn val="ctr"/>
        <c:lblOffset val="100"/>
        <c:tickLblSkip val="2"/>
        <c:tickMarkSkip val="1"/>
      </c:catAx>
      <c:valAx>
        <c:axId val="16194547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47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94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60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#REF!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2039296"/>
        <c:axId val="162041216"/>
      </c:barChart>
      <c:catAx>
        <c:axId val="162039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842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041216"/>
        <c:crosses val="autoZero"/>
        <c:auto val="1"/>
        <c:lblAlgn val="ctr"/>
        <c:lblOffset val="100"/>
        <c:tickLblSkip val="1"/>
        <c:tickMarkSkip val="1"/>
      </c:catAx>
      <c:valAx>
        <c:axId val="162041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03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661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2061312"/>
        <c:axId val="143594624"/>
      </c:barChart>
      <c:catAx>
        <c:axId val="162061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3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3594624"/>
        <c:crosses val="autoZero"/>
        <c:auto val="1"/>
        <c:lblAlgn val="ctr"/>
        <c:lblOffset val="100"/>
        <c:tickLblSkip val="1"/>
        <c:tickMarkSkip val="1"/>
      </c:catAx>
      <c:valAx>
        <c:axId val="14359462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7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06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6289"/>
          <c:y val="3.282836378522661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88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#REF!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marker val="1"/>
        <c:axId val="143634816"/>
        <c:axId val="143637120"/>
      </c:lineChart>
      <c:catAx>
        <c:axId val="143634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142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3637120"/>
        <c:crosses val="autoZero"/>
        <c:auto val="1"/>
        <c:lblAlgn val="ctr"/>
        <c:lblOffset val="100"/>
        <c:tickLblSkip val="1"/>
        <c:tickMarkSkip val="1"/>
      </c:catAx>
      <c:valAx>
        <c:axId val="1436371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6175E-2"/>
              <c:y val="0.391415106670000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363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661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16075136"/>
        <c:axId val="116093696"/>
      </c:barChart>
      <c:catAx>
        <c:axId val="116075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2049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16093696"/>
        <c:crosses val="autoZero"/>
        <c:auto val="1"/>
        <c:lblAlgn val="ctr"/>
        <c:lblOffset val="100"/>
        <c:tickLblSkip val="1"/>
        <c:tickMarkSkip val="1"/>
      </c:catAx>
      <c:valAx>
        <c:axId val="116093696"/>
        <c:scaling>
          <c:orientation val="minMax"/>
        </c:scaling>
        <c:axPos val="l"/>
        <c:title>
          <c:tx>
            <c:strRef>
              <c:f>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81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1607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/>
            </a:pPr>
            <a:r>
              <a:rPr lang="th-TH" sz="2000"/>
              <a:t>เปรียบเทียบอัตราป่วยด้วยโรคไข้เลือดออกระดับประเทศสูงสุด 10 อันดับแรก</a:t>
            </a:r>
          </a:p>
        </c:rich>
      </c:tx>
      <c:layout>
        <c:manualLayout>
          <c:xMode val="edge"/>
          <c:yMode val="edge"/>
          <c:x val="0.1518718984381747"/>
          <c:y val="2.8673827033040659E-2"/>
        </c:manualLayout>
      </c:layout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09957"/>
          <c:h val="0.48094457998736639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Val val="1"/>
          </c:dLbls>
          <c:cat>
            <c:strRef>
              <c:f>รอวางลำดับอัตราป่วยระดับประเทศ!$G$2:$G$11</c:f>
              <c:strCache>
                <c:ptCount val="10"/>
                <c:pt idx="0">
                  <c:v>นครปฐม</c:v>
                </c:pt>
                <c:pt idx="1">
                  <c:v>พิจิตร</c:v>
                </c:pt>
                <c:pt idx="2">
                  <c:v>แม่ฮ่องสอน</c:v>
                </c:pt>
                <c:pt idx="3">
                  <c:v>ภูเก็ต</c:v>
                </c:pt>
                <c:pt idx="4">
                  <c:v>กระบี่</c:v>
                </c:pt>
                <c:pt idx="5">
                  <c:v>นครสวรรค์</c:v>
                </c:pt>
                <c:pt idx="6">
                  <c:v>อุทัยธานี</c:v>
                </c:pt>
                <c:pt idx="7">
                  <c:v>นครศรีธรรมราช</c:v>
                </c:pt>
                <c:pt idx="8">
                  <c:v>ระยอง</c:v>
                </c:pt>
                <c:pt idx="9">
                  <c:v>ตาก</c:v>
                </c:pt>
              </c:strCache>
            </c:strRef>
          </c:cat>
          <c:val>
            <c:numRef>
              <c:f>รอวางลำดับอัตราป่วยระดับประเทศ!$C$2:$C$11</c:f>
              <c:numCache>
                <c:formatCode>General</c:formatCode>
                <c:ptCount val="10"/>
                <c:pt idx="0">
                  <c:v>170.92</c:v>
                </c:pt>
                <c:pt idx="1">
                  <c:v>168.34</c:v>
                </c:pt>
                <c:pt idx="2">
                  <c:v>152.1</c:v>
                </c:pt>
                <c:pt idx="3">
                  <c:v>149.6</c:v>
                </c:pt>
                <c:pt idx="4">
                  <c:v>143.53</c:v>
                </c:pt>
                <c:pt idx="5">
                  <c:v>140.57</c:v>
                </c:pt>
                <c:pt idx="6">
                  <c:v>136.72</c:v>
                </c:pt>
                <c:pt idx="7">
                  <c:v>134.72999999999999</c:v>
                </c:pt>
                <c:pt idx="8">
                  <c:v>128.99</c:v>
                </c:pt>
                <c:pt idx="9">
                  <c:v>128.28</c:v>
                </c:pt>
              </c:numCache>
            </c:numRef>
          </c:val>
        </c:ser>
        <c:dLbls>
          <c:showVal val="1"/>
        </c:dLbls>
        <c:overlap val="-25"/>
        <c:axId val="116193536"/>
        <c:axId val="117669888"/>
      </c:barChart>
      <c:catAx>
        <c:axId val="1161935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600"/>
            </a:pPr>
            <a:endParaRPr lang="th-TH"/>
          </a:p>
        </c:txPr>
        <c:crossAx val="117669888"/>
        <c:crosses val="autoZero"/>
        <c:auto val="1"/>
        <c:lblAlgn val="ctr"/>
        <c:lblOffset val="100"/>
      </c:catAx>
      <c:valAx>
        <c:axId val="117669888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16193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6937448218331298"/>
          <c:y val="0.13111446078106381"/>
          <c:w val="0.38604811898512686"/>
          <c:h val="9.4181840551181228E-2"/>
        </c:manualLayout>
      </c:layout>
      <c:txPr>
        <a:bodyPr/>
        <a:lstStyle/>
        <a:p>
          <a:pPr>
            <a:defRPr sz="1400"/>
          </a:pPr>
          <a:endParaRPr lang="th-TH"/>
        </a:p>
      </c:txPr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/>
            </a:pPr>
            <a:r>
              <a:rPr lang="th-TH"/>
              <a:t>เปรียบเทียบอัตราป่วยด้วยโรคไข้เลือดออกภาคตะวันออกเฉียงเหนือ  สูงสุด 10 อันดับแรก</a:t>
            </a:r>
          </a:p>
        </c:rich>
      </c:tx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09913"/>
          <c:h val="0.48094457998736612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Val val="1"/>
          </c:dLbls>
          <c:cat>
            <c:strRef>
              <c:f>รอวางลำดับป่วยภาค!$A$2:$A$11</c:f>
              <c:strCache>
                <c:ptCount val="10"/>
                <c:pt idx="0">
                  <c:v>สุรินทร์</c:v>
                </c:pt>
                <c:pt idx="1">
                  <c:v>ศรีสะเกษ</c:v>
                </c:pt>
                <c:pt idx="2">
                  <c:v>อุบลราชธานี</c:v>
                </c:pt>
                <c:pt idx="3">
                  <c:v>นครราชสีมา</c:v>
                </c:pt>
                <c:pt idx="4">
                  <c:v>ร้อยเอ็ด</c:v>
                </c:pt>
                <c:pt idx="5">
                  <c:v>บุรีรัมย์</c:v>
                </c:pt>
                <c:pt idx="6">
                  <c:v>ยโสธร</c:v>
                </c:pt>
                <c:pt idx="7">
                  <c:v>เลย</c:v>
                </c:pt>
                <c:pt idx="8">
                  <c:v>มหาสารคาม</c:v>
                </c:pt>
                <c:pt idx="9">
                  <c:v>กาฬสินธุ์</c:v>
                </c:pt>
              </c:strCache>
            </c:strRef>
          </c:cat>
          <c:val>
            <c:numRef>
              <c:f>รอวางลำดับป่วยภาค!$Q$2:$Q$11</c:f>
              <c:numCache>
                <c:formatCode>General</c:formatCode>
                <c:ptCount val="10"/>
                <c:pt idx="0">
                  <c:v>127.83</c:v>
                </c:pt>
                <c:pt idx="1">
                  <c:v>118.54</c:v>
                </c:pt>
                <c:pt idx="2">
                  <c:v>99.66</c:v>
                </c:pt>
                <c:pt idx="3">
                  <c:v>98.39</c:v>
                </c:pt>
                <c:pt idx="4">
                  <c:v>94.27</c:v>
                </c:pt>
                <c:pt idx="5">
                  <c:v>70.319999999999993</c:v>
                </c:pt>
                <c:pt idx="6">
                  <c:v>69.12</c:v>
                </c:pt>
                <c:pt idx="7">
                  <c:v>66.02</c:v>
                </c:pt>
                <c:pt idx="8">
                  <c:v>59.07</c:v>
                </c:pt>
                <c:pt idx="9">
                  <c:v>57.43</c:v>
                </c:pt>
              </c:numCache>
            </c:numRef>
          </c:val>
        </c:ser>
        <c:dLbls>
          <c:showVal val="1"/>
        </c:dLbls>
        <c:overlap val="-25"/>
        <c:axId val="118223232"/>
        <c:axId val="118224768"/>
      </c:barChart>
      <c:catAx>
        <c:axId val="1182232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118224768"/>
        <c:crosses val="autoZero"/>
        <c:auto val="1"/>
        <c:lblAlgn val="ctr"/>
        <c:lblOffset val="100"/>
      </c:catAx>
      <c:valAx>
        <c:axId val="118224768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18223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293384274085673"/>
          <c:y val="0.24222546854717181"/>
          <c:w val="0.34762487626971"/>
          <c:h val="7.6651110832314767E-2"/>
        </c:manualLayout>
      </c:layout>
      <c:txPr>
        <a:bodyPr/>
        <a:lstStyle/>
        <a:p>
          <a:pPr>
            <a:defRPr sz="1800"/>
          </a:pPr>
          <a:endParaRPr lang="th-TH"/>
        </a:p>
      </c:txPr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5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7823232"/>
        <c:axId val="147845888"/>
      </c:barChart>
      <c:catAx>
        <c:axId val="147823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845888"/>
        <c:crosses val="autoZero"/>
        <c:auto val="1"/>
        <c:lblAlgn val="ctr"/>
        <c:lblOffset val="100"/>
        <c:tickLblSkip val="1"/>
        <c:tickMarkSkip val="1"/>
      </c:catAx>
      <c:valAx>
        <c:axId val="147845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45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82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 sz="2800"/>
            </a:pPr>
            <a:r>
              <a:rPr lang="th-TH" sz="2800"/>
              <a:t>เปรียบเทียบอัตราป่วยด้วยโรคไข้เลือดออกระดับประเทศ</a:t>
            </a:r>
            <a:r>
              <a:rPr lang="th-TH" sz="2800" baseline="0"/>
              <a:t>        จังหวัดในเขตตรวจราชการกระทรวงสาธารณสุขที่ </a:t>
            </a:r>
            <a:r>
              <a:rPr lang="en-US" sz="2800" baseline="0"/>
              <a:t>10</a:t>
            </a:r>
            <a:endParaRPr lang="th-TH" sz="2800"/>
          </a:p>
        </c:rich>
      </c:tx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6137463342798961"/>
          <c:w val="0.87652549604410013"/>
          <c:h val="0.44868640852131925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Val val="1"/>
          </c:dLbls>
          <c:cat>
            <c:strRef>
              <c:f>รอวางลำดับป่วยเขต!$A$2:$A$6</c:f>
              <c:strCache>
                <c:ptCount val="5"/>
                <c:pt idx="0">
                  <c:v>ศรีสะเกษ</c:v>
                </c:pt>
                <c:pt idx="1">
                  <c:v>อุบลราชธานี</c:v>
                </c:pt>
                <c:pt idx="2">
                  <c:v>ยโสธร</c:v>
                </c:pt>
                <c:pt idx="3">
                  <c:v>มุกดาหาร</c:v>
                </c:pt>
                <c:pt idx="4">
                  <c:v>อำนาจเจริญ</c:v>
                </c:pt>
              </c:strCache>
            </c:strRef>
          </c:cat>
          <c:val>
            <c:numRef>
              <c:f>รอวางลำดับป่วยเขต!$D$2:$D$6</c:f>
              <c:numCache>
                <c:formatCode>General</c:formatCode>
                <c:ptCount val="5"/>
                <c:pt idx="0">
                  <c:v>118.54</c:v>
                </c:pt>
                <c:pt idx="1">
                  <c:v>99.66</c:v>
                </c:pt>
                <c:pt idx="2">
                  <c:v>69.12</c:v>
                </c:pt>
                <c:pt idx="3">
                  <c:v>42.9</c:v>
                </c:pt>
                <c:pt idx="4">
                  <c:v>36.270000000000003</c:v>
                </c:pt>
              </c:numCache>
            </c:numRef>
          </c:val>
        </c:ser>
        <c:dLbls>
          <c:showVal val="1"/>
        </c:dLbls>
        <c:overlap val="-25"/>
        <c:axId val="118241536"/>
        <c:axId val="118263808"/>
      </c:barChart>
      <c:catAx>
        <c:axId val="1182415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118263808"/>
        <c:crosses val="autoZero"/>
        <c:auto val="1"/>
        <c:lblAlgn val="ctr"/>
        <c:lblOffset val="100"/>
      </c:catAx>
      <c:valAx>
        <c:axId val="118263808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18241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54715228105072489"/>
          <c:y val="0.29150673414283607"/>
          <c:w val="0.38604811898512686"/>
          <c:h val="9.4181840551181228E-2"/>
        </c:manualLayout>
      </c:layout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th-TH"/>
              <a:t>อัตราป่วยโรคมือเท้าปาก ปี </a:t>
            </a:r>
            <a:r>
              <a:rPr lang="en-US"/>
              <a:t>2561  </a:t>
            </a:r>
            <a:r>
              <a:rPr lang="th-TH"/>
              <a:t>ในพื้นที่</a:t>
            </a:r>
            <a:r>
              <a:rPr lang="th-TH" baseline="0"/>
              <a:t>จังหวัดศรีสะเกษ  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th-TH" baseline="0"/>
              <a:t>จำแนกรายอำเภอ</a:t>
            </a:r>
            <a:endParaRPr lang="th-TH"/>
          </a:p>
        </c:rich>
      </c:tx>
      <c:layout>
        <c:manualLayout>
          <c:xMode val="edge"/>
          <c:yMode val="edge"/>
          <c:x val="0.14667415770857617"/>
          <c:y val="6.4400703468284956E-2"/>
        </c:manualLayout>
      </c:layout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10057"/>
          <c:h val="0.48094457998736689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100"/>
                </a:pPr>
                <a:endParaRPr lang="th-TH"/>
              </a:p>
            </c:txPr>
            <c:showVal val="1"/>
          </c:dLbls>
          <c:cat>
            <c:strRef>
              <c:f>กราฟอัตราป่วยจังหวัด!$A$1:$A$22</c:f>
              <c:strCache>
                <c:ptCount val="22"/>
                <c:pt idx="0">
                  <c:v>ไพรบึง</c:v>
                </c:pt>
                <c:pt idx="1">
                  <c:v>อุทุมพรพิสัย</c:v>
                </c:pt>
                <c:pt idx="2">
                  <c:v>เบญจลักษ์</c:v>
                </c:pt>
                <c:pt idx="3">
                  <c:v>บึงบูรพ์</c:v>
                </c:pt>
                <c:pt idx="4">
                  <c:v>โนนคูณ</c:v>
                </c:pt>
                <c:pt idx="5">
                  <c:v>ศรีรัตนะ</c:v>
                </c:pt>
                <c:pt idx="6">
                  <c:v>วังหิน</c:v>
                </c:pt>
                <c:pt idx="7">
                  <c:v>กันทรลักษ์</c:v>
                </c:pt>
                <c:pt idx="8">
                  <c:v>ภูสิงห์</c:v>
                </c:pt>
                <c:pt idx="9">
                  <c:v>เมือง</c:v>
                </c:pt>
                <c:pt idx="10">
                  <c:v>ขุนหาญ</c:v>
                </c:pt>
                <c:pt idx="11">
                  <c:v>เมืองจันทร์</c:v>
                </c:pt>
                <c:pt idx="12">
                  <c:v>ราษีไศล</c:v>
                </c:pt>
                <c:pt idx="13">
                  <c:v>กันทรารมย์</c:v>
                </c:pt>
                <c:pt idx="14">
                  <c:v>ปรางค์กู่</c:v>
                </c:pt>
                <c:pt idx="15">
                  <c:v>พยุห์</c:v>
                </c:pt>
                <c:pt idx="16">
                  <c:v>ห้วยทับทัน</c:v>
                </c:pt>
                <c:pt idx="17">
                  <c:v>น้ำเกลี้ยง</c:v>
                </c:pt>
                <c:pt idx="18">
                  <c:v>โพธิ์ศรีสุวรรณ</c:v>
                </c:pt>
                <c:pt idx="19">
                  <c:v>ขุขันธ์</c:v>
                </c:pt>
                <c:pt idx="20">
                  <c:v>ยางชุมน้อย</c:v>
                </c:pt>
                <c:pt idx="21">
                  <c:v>ศิลาลาด</c:v>
                </c:pt>
              </c:strCache>
            </c:strRef>
          </c:cat>
          <c:val>
            <c:numRef>
              <c:f>กราฟอัตราป่วยจังหวัด!$B$1:$B$22</c:f>
              <c:numCache>
                <c:formatCode>0.00</c:formatCode>
                <c:ptCount val="22"/>
                <c:pt idx="0">
                  <c:v>26.894511450855454</c:v>
                </c:pt>
                <c:pt idx="1">
                  <c:v>126.09398204795308</c:v>
                </c:pt>
                <c:pt idx="2">
                  <c:v>51.002603817142244</c:v>
                </c:pt>
                <c:pt idx="3">
                  <c:v>28.216704288939052</c:v>
                </c:pt>
                <c:pt idx="4">
                  <c:v>73.302664172690967</c:v>
                </c:pt>
                <c:pt idx="5">
                  <c:v>31.831629404935775</c:v>
                </c:pt>
                <c:pt idx="6">
                  <c:v>85.660783298139364</c:v>
                </c:pt>
                <c:pt idx="7">
                  <c:v>17.782080602219796</c:v>
                </c:pt>
                <c:pt idx="8">
                  <c:v>42.297294812144841</c:v>
                </c:pt>
                <c:pt idx="9">
                  <c:v>32.924402708389998</c:v>
                </c:pt>
                <c:pt idx="10">
                  <c:v>39.797495534350794</c:v>
                </c:pt>
                <c:pt idx="11">
                  <c:v>94.287298946200778</c:v>
                </c:pt>
                <c:pt idx="12">
                  <c:v>17.37058911112214</c:v>
                </c:pt>
                <c:pt idx="13">
                  <c:v>82.903003485921474</c:v>
                </c:pt>
                <c:pt idx="14">
                  <c:v>53.076991124347593</c:v>
                </c:pt>
                <c:pt idx="15">
                  <c:v>52.627205495388196</c:v>
                </c:pt>
                <c:pt idx="16">
                  <c:v>80.073479192670916</c:v>
                </c:pt>
                <c:pt idx="17">
                  <c:v>206.5327197216298</c:v>
                </c:pt>
                <c:pt idx="18">
                  <c:v>58.759338537731892</c:v>
                </c:pt>
                <c:pt idx="19">
                  <c:v>13.85014146930215</c:v>
                </c:pt>
                <c:pt idx="20">
                  <c:v>29.945010072412479</c:v>
                </c:pt>
                <c:pt idx="21">
                  <c:v>24.863252113376429</c:v>
                </c:pt>
              </c:numCache>
            </c:numRef>
          </c:val>
        </c:ser>
        <c:dLbls>
          <c:showVal val="1"/>
        </c:dLbls>
        <c:overlap val="-25"/>
        <c:axId val="118695040"/>
        <c:axId val="118696576"/>
      </c:barChart>
      <c:catAx>
        <c:axId val="1186950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118696576"/>
        <c:crosses val="autoZero"/>
        <c:auto val="1"/>
        <c:lblAlgn val="ctr"/>
        <c:lblOffset val="100"/>
      </c:catAx>
      <c:valAx>
        <c:axId val="118696576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118695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293384274085712"/>
          <c:y val="0.24222546854717214"/>
          <c:w val="0.34762487626971073"/>
          <c:h val="7.6651110832314767E-2"/>
        </c:manualLayout>
      </c:layout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50"/>
              <a:t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</a:t>
            </a:r>
            <a:r>
              <a:rPr lang="en-US" sz="1050"/>
              <a:t>23</a:t>
            </a:r>
            <a:r>
              <a:rPr lang="th-TH" sz="1050"/>
              <a:t> สิงหาคม 2561</a:t>
            </a:r>
          </a:p>
        </c:rich>
      </c:tx>
      <c:layout>
        <c:manualLayout>
          <c:xMode val="edge"/>
          <c:yMode val="edge"/>
          <c:x val="5.9959225280326191E-2"/>
          <c:y val="2.16216216216216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88074421938345E-2"/>
          <c:y val="0.30000039590426669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dLbls>
            <c:txPr>
              <a:bodyPr/>
              <a:lstStyle/>
              <a:p>
                <a:pPr>
                  <a:defRPr sz="900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Val val="1"/>
          </c:dLbls>
          <c:cat>
            <c:strRef>
              <c:f>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gapWidth val="80"/>
        <c:overlap val="100"/>
        <c:axId val="118811264"/>
        <c:axId val="118813440"/>
      </c:barChart>
      <c:catAx>
        <c:axId val="118811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5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18813440"/>
        <c:crosses val="autoZero"/>
        <c:auto val="1"/>
        <c:lblAlgn val="ctr"/>
        <c:lblOffset val="100"/>
        <c:tickLblSkip val="1"/>
        <c:tickMarkSkip val="1"/>
      </c:catAx>
      <c:valAx>
        <c:axId val="1188134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28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1881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00"/>
              <a:t>จำนวนผู้ป่วยด้วยโรค ไข้เลือดออกรวม(26,27,66)  จำแนกตามอาชีพ   จังหวัด ศรีสะเกษ </a:t>
            </a:r>
            <a:endParaRPr lang="en-US" sz="1000"/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00"/>
              <a:t> ระหว่างวันที่  1 มกราคม 2561  ถึงวันที่</a:t>
            </a:r>
            <a:r>
              <a:rPr lang="en-US" sz="1000"/>
              <a:t> </a:t>
            </a:r>
            <a:r>
              <a:rPr lang="th-TH" sz="1000"/>
              <a:t> </a:t>
            </a:r>
            <a:r>
              <a:rPr lang="en-US" sz="1000"/>
              <a:t>23 </a:t>
            </a:r>
            <a:r>
              <a:rPr lang="th-TH" sz="1000"/>
              <a:t> สิงหาคม 2561</a:t>
            </a:r>
          </a:p>
        </c:rich>
      </c:tx>
      <c:layout>
        <c:manualLayout>
          <c:xMode val="edge"/>
          <c:yMode val="edge"/>
          <c:x val="0.25393048192025214"/>
          <c:y val="8.518778084676549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1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dLbls>
            <c:txPr>
              <a:bodyPr/>
              <a:lstStyle/>
              <a:p>
                <a:pPr>
                  <a:defRPr sz="800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Val val="1"/>
          </c:dLbls>
          <c:cat>
            <c:strRef>
              <c:f>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axId val="118637696"/>
        <c:axId val="118639616"/>
      </c:barChart>
      <c:catAx>
        <c:axId val="118637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46678346694866607"/>
              <c:y val="0.873011699808710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18639616"/>
        <c:crosses val="autoZero"/>
        <c:auto val="1"/>
        <c:lblAlgn val="ctr"/>
        <c:lblOffset val="100"/>
        <c:tickLblSkip val="1"/>
        <c:tickMarkSkip val="1"/>
      </c:catAx>
      <c:valAx>
        <c:axId val="1186396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1863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chemeClr val="tx2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10113"/>
          <c:h val="0.48094457998736712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700"/>
                </a:pPr>
                <a:endParaRPr lang="th-TH"/>
              </a:p>
            </c:txPr>
            <c:showVal val="1"/>
          </c:dLbls>
          <c:cat>
            <c:strRef>
              <c:f>กราฟอัตราป่วยจังหวัด!$A$1:$A$22</c:f>
              <c:strCache>
                <c:ptCount val="22"/>
                <c:pt idx="0">
                  <c:v>ไพรบึง</c:v>
                </c:pt>
                <c:pt idx="1">
                  <c:v>อุทุมพรพิสัย</c:v>
                </c:pt>
                <c:pt idx="2">
                  <c:v>เบญจลักษ์</c:v>
                </c:pt>
                <c:pt idx="3">
                  <c:v>บึงบูรพ์</c:v>
                </c:pt>
                <c:pt idx="4">
                  <c:v>โนนคูณ</c:v>
                </c:pt>
                <c:pt idx="5">
                  <c:v>ศรีรัตนะ</c:v>
                </c:pt>
                <c:pt idx="6">
                  <c:v>วังหิน</c:v>
                </c:pt>
                <c:pt idx="7">
                  <c:v>กันทรลักษ์</c:v>
                </c:pt>
                <c:pt idx="8">
                  <c:v>ภูสิงห์</c:v>
                </c:pt>
                <c:pt idx="9">
                  <c:v>เมือง</c:v>
                </c:pt>
                <c:pt idx="10">
                  <c:v>ขุนหาญ</c:v>
                </c:pt>
                <c:pt idx="11">
                  <c:v>เมืองจันทร์</c:v>
                </c:pt>
                <c:pt idx="12">
                  <c:v>ราษีไศล</c:v>
                </c:pt>
                <c:pt idx="13">
                  <c:v>กันทรารมย์</c:v>
                </c:pt>
                <c:pt idx="14">
                  <c:v>ปรางค์กู่</c:v>
                </c:pt>
                <c:pt idx="15">
                  <c:v>พยุห์</c:v>
                </c:pt>
                <c:pt idx="16">
                  <c:v>ห้วยทับทัน</c:v>
                </c:pt>
                <c:pt idx="17">
                  <c:v>น้ำเกลี้ยง</c:v>
                </c:pt>
                <c:pt idx="18">
                  <c:v>โพธิ์ศรีสุวรรณ</c:v>
                </c:pt>
                <c:pt idx="19">
                  <c:v>ขุขันธ์</c:v>
                </c:pt>
                <c:pt idx="20">
                  <c:v>ยางชุมน้อย</c:v>
                </c:pt>
                <c:pt idx="21">
                  <c:v>ศิลาลาด</c:v>
                </c:pt>
              </c:strCache>
            </c:strRef>
          </c:cat>
          <c:val>
            <c:numRef>
              <c:f>กราฟอัตราป่วยจังหวัด!$B$1:$B$22</c:f>
              <c:numCache>
                <c:formatCode>0.00</c:formatCode>
                <c:ptCount val="22"/>
                <c:pt idx="0">
                  <c:v>26.894511450855454</c:v>
                </c:pt>
                <c:pt idx="1">
                  <c:v>126.09398204795308</c:v>
                </c:pt>
                <c:pt idx="2">
                  <c:v>51.002603817142244</c:v>
                </c:pt>
                <c:pt idx="3">
                  <c:v>28.216704288939052</c:v>
                </c:pt>
                <c:pt idx="4">
                  <c:v>73.302664172690967</c:v>
                </c:pt>
                <c:pt idx="5">
                  <c:v>31.831629404935775</c:v>
                </c:pt>
                <c:pt idx="6">
                  <c:v>85.660783298139364</c:v>
                </c:pt>
                <c:pt idx="7">
                  <c:v>17.782080602219796</c:v>
                </c:pt>
                <c:pt idx="8">
                  <c:v>42.297294812144841</c:v>
                </c:pt>
                <c:pt idx="9">
                  <c:v>32.924402708389998</c:v>
                </c:pt>
                <c:pt idx="10">
                  <c:v>39.797495534350794</c:v>
                </c:pt>
                <c:pt idx="11">
                  <c:v>94.287298946200778</c:v>
                </c:pt>
                <c:pt idx="12">
                  <c:v>17.37058911112214</c:v>
                </c:pt>
                <c:pt idx="13">
                  <c:v>82.903003485921474</c:v>
                </c:pt>
                <c:pt idx="14">
                  <c:v>53.076991124347593</c:v>
                </c:pt>
                <c:pt idx="15">
                  <c:v>52.627205495388196</c:v>
                </c:pt>
                <c:pt idx="16">
                  <c:v>80.073479192670916</c:v>
                </c:pt>
                <c:pt idx="17">
                  <c:v>206.5327197216298</c:v>
                </c:pt>
                <c:pt idx="18">
                  <c:v>58.759338537731892</c:v>
                </c:pt>
                <c:pt idx="19">
                  <c:v>13.85014146930215</c:v>
                </c:pt>
                <c:pt idx="20">
                  <c:v>29.945010072412479</c:v>
                </c:pt>
                <c:pt idx="21">
                  <c:v>24.863252113376429</c:v>
                </c:pt>
              </c:numCache>
            </c:numRef>
          </c:val>
        </c:ser>
        <c:dLbls>
          <c:showVal val="1"/>
        </c:dLbls>
        <c:overlap val="-25"/>
        <c:axId val="118824320"/>
        <c:axId val="118826112"/>
      </c:barChart>
      <c:catAx>
        <c:axId val="1188243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050"/>
            </a:pPr>
            <a:endParaRPr lang="th-TH"/>
          </a:p>
        </c:txPr>
        <c:crossAx val="118826112"/>
        <c:crosses val="autoZero"/>
        <c:auto val="1"/>
        <c:lblAlgn val="ctr"/>
        <c:lblOffset val="100"/>
      </c:catAx>
      <c:valAx>
        <c:axId val="118826112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118824320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200"/>
            </a:pPr>
            <a:endParaRPr lang="th-TH"/>
          </a:p>
        </c:txPr>
      </c:legendEntry>
      <c:layout>
        <c:manualLayout>
          <c:xMode val="edge"/>
          <c:yMode val="edge"/>
          <c:x val="0.38293384274085723"/>
          <c:y val="0.24222546854717225"/>
          <c:w val="0.61706611628663111"/>
          <c:h val="0.2018211144373615"/>
        </c:manualLayout>
      </c:layout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7755392"/>
        <c:axId val="147757312"/>
      </c:barChart>
      <c:catAx>
        <c:axId val="147755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22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757312"/>
        <c:crosses val="autoZero"/>
        <c:auto val="1"/>
        <c:lblAlgn val="ctr"/>
        <c:lblOffset val="100"/>
        <c:tickLblSkip val="1"/>
        <c:tickMarkSkip val="1"/>
      </c:catAx>
      <c:valAx>
        <c:axId val="1477573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75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7781120"/>
        <c:axId val="147935232"/>
      </c:lineChart>
      <c:catAx>
        <c:axId val="147781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935232"/>
        <c:crosses val="autoZero"/>
        <c:auto val="1"/>
        <c:lblAlgn val="ctr"/>
        <c:lblOffset val="100"/>
        <c:tickLblSkip val="1"/>
        <c:tickMarkSkip val="1"/>
      </c:catAx>
      <c:valAx>
        <c:axId val="1479352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98E-2"/>
              <c:y val="0.391415201887670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78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7853312"/>
        <c:axId val="147855232"/>
      </c:barChart>
      <c:catAx>
        <c:axId val="147853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855232"/>
        <c:crosses val="autoZero"/>
        <c:auto val="1"/>
        <c:lblAlgn val="ctr"/>
        <c:lblOffset val="100"/>
        <c:tickLblSkip val="1"/>
        <c:tickMarkSkip val="1"/>
      </c:catAx>
      <c:valAx>
        <c:axId val="1478552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5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85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7874944"/>
        <c:axId val="147876864"/>
      </c:barChart>
      <c:catAx>
        <c:axId val="147874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8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876864"/>
        <c:crosses val="autoZero"/>
        <c:auto val="1"/>
        <c:lblAlgn val="ctr"/>
        <c:lblOffset val="100"/>
        <c:tickLblSkip val="1"/>
        <c:tickMarkSkip val="1"/>
      </c:catAx>
      <c:valAx>
        <c:axId val="1478768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3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787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2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7913344"/>
        <c:axId val="148062976"/>
      </c:barChart>
      <c:catAx>
        <c:axId val="1479133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06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062976"/>
        <c:crosses val="autoZero"/>
        <c:auto val="1"/>
        <c:lblAlgn val="ctr"/>
        <c:lblOffset val="100"/>
        <c:tickLblSkip val="1"/>
        <c:tickMarkSkip val="1"/>
      </c:catAx>
      <c:valAx>
        <c:axId val="1480629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91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7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8086784"/>
        <c:axId val="148089088"/>
      </c:lineChart>
      <c:catAx>
        <c:axId val="148086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089088"/>
        <c:crosses val="autoZero"/>
        <c:auto val="1"/>
        <c:lblAlgn val="ctr"/>
        <c:lblOffset val="100"/>
        <c:tickLblSkip val="1"/>
        <c:tickMarkSkip val="1"/>
      </c:catAx>
      <c:valAx>
        <c:axId val="1480890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7E-2"/>
              <c:y val="0.3914152018876700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08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7.7897046942643308E-2"/>
          <c:y val="2.272727272727488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TblAgeBar!$R$2:$R$23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TblAgeBar!$S$2:$S$23</c:f>
              <c:numCache>
                <c:formatCode>General</c:formatCode>
                <c:ptCount val="22"/>
                <c:pt idx="0">
                  <c:v>40.86</c:v>
                </c:pt>
                <c:pt idx="1">
                  <c:v>37.96</c:v>
                </c:pt>
                <c:pt idx="2">
                  <c:v>39.33</c:v>
                </c:pt>
                <c:pt idx="3">
                  <c:v>52.48</c:v>
                </c:pt>
                <c:pt idx="4">
                  <c:v>17.84</c:v>
                </c:pt>
                <c:pt idx="5">
                  <c:v>105.48</c:v>
                </c:pt>
                <c:pt idx="6">
                  <c:v>19.11</c:v>
                </c:pt>
                <c:pt idx="7">
                  <c:v>55.56</c:v>
                </c:pt>
                <c:pt idx="8">
                  <c:v>27.71</c:v>
                </c:pt>
                <c:pt idx="9">
                  <c:v>85.8</c:v>
                </c:pt>
                <c:pt idx="10">
                  <c:v>27.68</c:v>
                </c:pt>
                <c:pt idx="11">
                  <c:v>18.87</c:v>
                </c:pt>
                <c:pt idx="12">
                  <c:v>78.5</c:v>
                </c:pt>
                <c:pt idx="13">
                  <c:v>70.05</c:v>
                </c:pt>
                <c:pt idx="14">
                  <c:v>49.56</c:v>
                </c:pt>
                <c:pt idx="15">
                  <c:v>41.98</c:v>
                </c:pt>
                <c:pt idx="16">
                  <c:v>25.85</c:v>
                </c:pt>
                <c:pt idx="17">
                  <c:v>33.28</c:v>
                </c:pt>
                <c:pt idx="18">
                  <c:v>61.97</c:v>
                </c:pt>
                <c:pt idx="19">
                  <c:v>26.2</c:v>
                </c:pt>
                <c:pt idx="20">
                  <c:v>33.479999999999997</c:v>
                </c:pt>
                <c:pt idx="21">
                  <c:v>14.26</c:v>
                </c:pt>
              </c:numCache>
            </c:numRef>
          </c:val>
        </c:ser>
        <c:axId val="146043264"/>
        <c:axId val="146045184"/>
      </c:barChart>
      <c:catAx>
        <c:axId val="146043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281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045184"/>
        <c:crosses val="autoZero"/>
        <c:auto val="1"/>
        <c:lblAlgn val="ctr"/>
        <c:lblOffset val="100"/>
        <c:tickLblSkip val="1"/>
        <c:tickMarkSkip val="1"/>
      </c:catAx>
      <c:valAx>
        <c:axId val="146045184"/>
        <c:scaling>
          <c:orientation val="minMax"/>
        </c:scaling>
        <c:axPos val="l"/>
        <c:title>
          <c:tx>
            <c:strRef>
              <c:f>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04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7986688"/>
        <c:axId val="148013440"/>
      </c:barChart>
      <c:catAx>
        <c:axId val="147986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03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013440"/>
        <c:crosses val="autoZero"/>
        <c:auto val="1"/>
        <c:lblAlgn val="ctr"/>
        <c:lblOffset val="100"/>
        <c:tickLblSkip val="1"/>
        <c:tickMarkSkip val="1"/>
      </c:catAx>
      <c:valAx>
        <c:axId val="14801344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33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798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0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8032896"/>
        <c:axId val="148116992"/>
      </c:barChart>
      <c:catAx>
        <c:axId val="148032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8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116992"/>
        <c:crosses val="autoZero"/>
        <c:auto val="1"/>
        <c:lblAlgn val="ctr"/>
        <c:lblOffset val="100"/>
        <c:tickLblSkip val="1"/>
        <c:tickMarkSkip val="1"/>
      </c:catAx>
      <c:valAx>
        <c:axId val="1481169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31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03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8145280"/>
        <c:axId val="148147200"/>
      </c:barChart>
      <c:catAx>
        <c:axId val="148145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147200"/>
        <c:crosses val="autoZero"/>
        <c:auto val="1"/>
        <c:lblAlgn val="ctr"/>
        <c:lblOffset val="100"/>
        <c:tickLblSkip val="1"/>
        <c:tickMarkSkip val="1"/>
      </c:catAx>
      <c:valAx>
        <c:axId val="14814720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14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8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8175104"/>
        <c:axId val="148263680"/>
      </c:lineChart>
      <c:catAx>
        <c:axId val="148175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263680"/>
        <c:crosses val="autoZero"/>
        <c:auto val="1"/>
        <c:lblAlgn val="ctr"/>
        <c:lblOffset val="100"/>
        <c:tickLblSkip val="1"/>
        <c:tickMarkSkip val="1"/>
      </c:catAx>
      <c:valAx>
        <c:axId val="148263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6E-2"/>
              <c:y val="0.391415201887669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17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8185856"/>
        <c:axId val="148187776"/>
      </c:barChart>
      <c:catAx>
        <c:axId val="148185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892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187776"/>
        <c:crosses val="autoZero"/>
        <c:auto val="1"/>
        <c:lblAlgn val="ctr"/>
        <c:lblOffset val="100"/>
        <c:tickLblSkip val="1"/>
        <c:tickMarkSkip val="1"/>
      </c:catAx>
      <c:valAx>
        <c:axId val="14818777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27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18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2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8211968"/>
        <c:axId val="148226432"/>
      </c:barChart>
      <c:catAx>
        <c:axId val="148211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81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226432"/>
        <c:crosses val="autoZero"/>
        <c:auto val="1"/>
        <c:lblAlgn val="ctr"/>
        <c:lblOffset val="100"/>
        <c:tickLblSkip val="1"/>
        <c:tickMarkSkip val="1"/>
      </c:catAx>
      <c:valAx>
        <c:axId val="148226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2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2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8389888"/>
        <c:axId val="148391808"/>
      </c:barChart>
      <c:catAx>
        <c:axId val="148389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84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391808"/>
        <c:crosses val="autoZero"/>
        <c:auto val="1"/>
        <c:lblAlgn val="ctr"/>
        <c:lblOffset val="100"/>
        <c:tickLblSkip val="1"/>
        <c:tickMarkSkip val="1"/>
      </c:catAx>
      <c:valAx>
        <c:axId val="1483918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38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8415616"/>
        <c:axId val="148417920"/>
      </c:lineChart>
      <c:catAx>
        <c:axId val="148415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417920"/>
        <c:crosses val="autoZero"/>
        <c:auto val="1"/>
        <c:lblAlgn val="ctr"/>
        <c:lblOffset val="100"/>
        <c:tickLblSkip val="1"/>
        <c:tickMarkSkip val="1"/>
      </c:catAx>
      <c:valAx>
        <c:axId val="148417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42E-2"/>
              <c:y val="0.391415201887669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41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8467072"/>
        <c:axId val="148477440"/>
      </c:barChart>
      <c:catAx>
        <c:axId val="148467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8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477440"/>
        <c:crosses val="autoZero"/>
        <c:auto val="1"/>
        <c:lblAlgn val="ctr"/>
        <c:lblOffset val="100"/>
        <c:tickLblSkip val="1"/>
        <c:tickMarkSkip val="1"/>
      </c:catAx>
      <c:valAx>
        <c:axId val="14847744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1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46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2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8591360"/>
        <c:axId val="148593280"/>
      </c:barChart>
      <c:catAx>
        <c:axId val="148591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7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593280"/>
        <c:crosses val="autoZero"/>
        <c:auto val="1"/>
        <c:lblAlgn val="ctr"/>
        <c:lblOffset val="100"/>
        <c:tickLblSkip val="1"/>
        <c:tickMarkSkip val="1"/>
      </c:catAx>
      <c:valAx>
        <c:axId val="1485932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12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59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Sheet1!$A$1</c:f>
          <c:strCache>
            <c:ptCount val="1"/>
            <c:pt idx="0">
              <c:v>จำนวนผู้ป่วยด้วยโรค  Chickenpox  จำแนกรายเดือน   จ.ศรีสะเกษ_x000d_   เปรียบเทียบข้อมูลปี  2562  กับค่ามัธยฐาน 5 ปี ย้อนหลัง </c:v>
            </c:pt>
          </c:strCache>
        </c:strRef>
      </c:tx>
      <c:layout>
        <c:manualLayout>
          <c:xMode val="edge"/>
          <c:yMode val="edge"/>
          <c:x val="0.23325635103926823"/>
          <c:y val="3.35195530726256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0392609699769056"/>
          <c:y val="0.2318438916341487"/>
          <c:w val="0.82563510392609762"/>
          <c:h val="0.53352028074846247"/>
        </c:manualLayout>
      </c:layout>
      <c:lineChart>
        <c:grouping val="standard"/>
        <c:ser>
          <c:idx val="0"/>
          <c:order val="0"/>
          <c:tx>
            <c:strRef>
              <c:f>Sheet1!$B$9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Sheet1!$C$9:$N$9</c:f>
              <c:numCache>
                <c:formatCode>General</c:formatCode>
                <c:ptCount val="12"/>
                <c:pt idx="0">
                  <c:v>166</c:v>
                </c:pt>
                <c:pt idx="1">
                  <c:v>227</c:v>
                </c:pt>
                <c:pt idx="2">
                  <c:v>309</c:v>
                </c:pt>
                <c:pt idx="3">
                  <c:v>156</c:v>
                </c:pt>
                <c:pt idx="4">
                  <c:v>81</c:v>
                </c:pt>
                <c:pt idx="5">
                  <c:v>65</c:v>
                </c:pt>
                <c:pt idx="6">
                  <c:v>69</c:v>
                </c:pt>
                <c:pt idx="7">
                  <c:v>60</c:v>
                </c:pt>
                <c:pt idx="8">
                  <c:v>43</c:v>
                </c:pt>
                <c:pt idx="9">
                  <c:v>56</c:v>
                </c:pt>
                <c:pt idx="10">
                  <c:v>47</c:v>
                </c:pt>
                <c:pt idx="11">
                  <c:v>51</c:v>
                </c:pt>
              </c:numCache>
            </c:numRef>
          </c:val>
        </c:ser>
        <c:ser>
          <c:idx val="1"/>
          <c:order val="1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122</c:v>
                </c:pt>
                <c:pt idx="1">
                  <c:v>171</c:v>
                </c:pt>
                <c:pt idx="2">
                  <c:v>94</c:v>
                </c:pt>
              </c:numCache>
            </c:numRef>
          </c:val>
        </c:ser>
        <c:marker val="1"/>
        <c:axId val="145984896"/>
        <c:axId val="145991168"/>
      </c:lineChart>
      <c:catAx>
        <c:axId val="145984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"/>
              <c:y val="0.818436927227671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5991168"/>
        <c:crosses val="autoZero"/>
        <c:auto val="1"/>
        <c:lblAlgn val="ctr"/>
        <c:lblOffset val="100"/>
        <c:tickLblSkip val="1"/>
        <c:tickMarkSkip val="1"/>
      </c:catAx>
      <c:valAx>
        <c:axId val="1459911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5.1963048498845282E-2"/>
              <c:y val="0.111732136834850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5984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226327944572724"/>
          <c:y val="0.90223580990923558"/>
          <c:w val="0.1535796766743652"/>
          <c:h val="6.145251396648069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6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8576512"/>
        <c:axId val="148627840"/>
      </c:barChart>
      <c:catAx>
        <c:axId val="1485765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6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627840"/>
        <c:crosses val="autoZero"/>
        <c:auto val="1"/>
        <c:lblAlgn val="ctr"/>
        <c:lblOffset val="100"/>
        <c:tickLblSkip val="1"/>
        <c:tickMarkSkip val="1"/>
      </c:catAx>
      <c:valAx>
        <c:axId val="1486278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57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4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8520320"/>
        <c:axId val="148543360"/>
      </c:lineChart>
      <c:catAx>
        <c:axId val="148520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543360"/>
        <c:crosses val="autoZero"/>
        <c:auto val="1"/>
        <c:lblAlgn val="ctr"/>
        <c:lblOffset val="100"/>
        <c:tickLblSkip val="1"/>
        <c:tickMarkSkip val="1"/>
      </c:catAx>
      <c:valAx>
        <c:axId val="148543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25E-2"/>
              <c:y val="0.39141520188766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52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8703104"/>
        <c:axId val="148721664"/>
      </c:barChart>
      <c:catAx>
        <c:axId val="148703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815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721664"/>
        <c:crosses val="autoZero"/>
        <c:auto val="1"/>
        <c:lblAlgn val="ctr"/>
        <c:lblOffset val="100"/>
        <c:tickLblSkip val="1"/>
        <c:tickMarkSkip val="1"/>
      </c:catAx>
      <c:valAx>
        <c:axId val="14872166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70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2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8732928"/>
        <c:axId val="148755584"/>
      </c:barChart>
      <c:catAx>
        <c:axId val="148732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76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755584"/>
        <c:crosses val="autoZero"/>
        <c:auto val="1"/>
        <c:lblAlgn val="ctr"/>
        <c:lblOffset val="100"/>
        <c:tickLblSkip val="1"/>
        <c:tickMarkSkip val="1"/>
      </c:catAx>
      <c:valAx>
        <c:axId val="1487555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73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30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8865792"/>
        <c:axId val="148867712"/>
      </c:barChart>
      <c:catAx>
        <c:axId val="148865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5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867712"/>
        <c:crosses val="autoZero"/>
        <c:auto val="1"/>
        <c:lblAlgn val="ctr"/>
        <c:lblOffset val="100"/>
        <c:tickLblSkip val="1"/>
        <c:tickMarkSkip val="1"/>
      </c:catAx>
      <c:valAx>
        <c:axId val="1488677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5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86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6117"/>
          <c:y val="3.282836378522630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7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8891136"/>
        <c:axId val="148910080"/>
      </c:lineChart>
      <c:catAx>
        <c:axId val="148891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10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910080"/>
        <c:crosses val="autoZero"/>
        <c:auto val="1"/>
        <c:lblAlgn val="ctr"/>
        <c:lblOffset val="100"/>
        <c:tickLblSkip val="1"/>
        <c:tickMarkSkip val="1"/>
      </c:catAx>
      <c:valAx>
        <c:axId val="148910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873E-2"/>
              <c:y val="0.391415106669998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89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30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8951040"/>
        <c:axId val="148952960"/>
      </c:barChart>
      <c:catAx>
        <c:axId val="148951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2004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952960"/>
        <c:crosses val="autoZero"/>
        <c:auto val="1"/>
        <c:lblAlgn val="ctr"/>
        <c:lblOffset val="100"/>
        <c:tickLblSkip val="1"/>
        <c:tickMarkSkip val="1"/>
      </c:catAx>
      <c:valAx>
        <c:axId val="14895296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64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95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75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8780160"/>
        <c:axId val="148782080"/>
      </c:barChart>
      <c:catAx>
        <c:axId val="1487801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782080"/>
        <c:crosses val="autoZero"/>
        <c:auto val="1"/>
        <c:lblAlgn val="ctr"/>
        <c:lblOffset val="100"/>
        <c:tickLblSkip val="1"/>
        <c:tickMarkSkip val="1"/>
      </c:catAx>
      <c:valAx>
        <c:axId val="148782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98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78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8810368"/>
        <c:axId val="148964096"/>
      </c:barChart>
      <c:catAx>
        <c:axId val="148810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39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8964096"/>
        <c:crosses val="autoZero"/>
        <c:auto val="1"/>
        <c:lblAlgn val="ctr"/>
        <c:lblOffset val="100"/>
        <c:tickLblSkip val="1"/>
        <c:tickMarkSkip val="1"/>
      </c:catAx>
      <c:valAx>
        <c:axId val="1489640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881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0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9004288"/>
        <c:axId val="149006592"/>
      </c:lineChart>
      <c:catAx>
        <c:axId val="149004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006592"/>
        <c:crosses val="autoZero"/>
        <c:auto val="1"/>
        <c:lblAlgn val="ctr"/>
        <c:lblOffset val="100"/>
        <c:tickLblSkip val="1"/>
        <c:tickMarkSkip val="1"/>
      </c:catAx>
      <c:valAx>
        <c:axId val="1490065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87E-2"/>
              <c:y val="0.391415201887668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00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Sheet1!$A$36</c:f>
          <c:strCache>
            <c:ptCount val="1"/>
            <c:pt idx="0">
              <c:v>จำนวนผู้ป่วยด้วยโรค   Hand,foot and mouth disease  จำแนกรายเดือน   จ.ศรีสะเกษ_x000d_   เปรียบเทียบข้อมูลปี  2562  กับข้อมูลปีที่แล้ว </c:v>
            </c:pt>
          </c:strCache>
        </c:strRef>
      </c:tx>
      <c:layout>
        <c:manualLayout>
          <c:xMode val="edge"/>
          <c:yMode val="edge"/>
          <c:x val="0.19675950228443664"/>
          <c:y val="3.324808184143218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0069455825756174"/>
          <c:y val="0.23273686353208894"/>
          <c:w val="0.82754723165693678"/>
          <c:h val="0.49616430247500232"/>
        </c:manualLayout>
      </c:layout>
      <c:lineChart>
        <c:grouping val="standard"/>
        <c:ser>
          <c:idx val="0"/>
          <c:order val="0"/>
          <c:tx>
            <c:strRef>
              <c:f>Sheet1!$B$8</c:f>
              <c:strCache>
                <c:ptCount val="1"/>
                <c:pt idx="0">
                  <c:v>2561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Sheet1!$C$8:$N$8</c:f>
              <c:numCache>
                <c:formatCode>General</c:formatCode>
                <c:ptCount val="12"/>
                <c:pt idx="0">
                  <c:v>166</c:v>
                </c:pt>
                <c:pt idx="1">
                  <c:v>227</c:v>
                </c:pt>
                <c:pt idx="2">
                  <c:v>297</c:v>
                </c:pt>
                <c:pt idx="3">
                  <c:v>180</c:v>
                </c:pt>
                <c:pt idx="4">
                  <c:v>80</c:v>
                </c:pt>
                <c:pt idx="5">
                  <c:v>53</c:v>
                </c:pt>
                <c:pt idx="6">
                  <c:v>72</c:v>
                </c:pt>
                <c:pt idx="7">
                  <c:v>60</c:v>
                </c:pt>
                <c:pt idx="8">
                  <c:v>90</c:v>
                </c:pt>
                <c:pt idx="9">
                  <c:v>61</c:v>
                </c:pt>
                <c:pt idx="10">
                  <c:v>65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122</c:v>
                </c:pt>
                <c:pt idx="1">
                  <c:v>171</c:v>
                </c:pt>
                <c:pt idx="2">
                  <c:v>94</c:v>
                </c:pt>
              </c:numCache>
            </c:numRef>
          </c:val>
        </c:ser>
        <c:marker val="1"/>
        <c:axId val="146168832"/>
        <c:axId val="146216064"/>
      </c:lineChart>
      <c:catAx>
        <c:axId val="146168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48611171867406588"/>
              <c:y val="0.805627672500055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216064"/>
        <c:crosses val="autoZero"/>
        <c:auto val="1"/>
        <c:lblAlgn val="ctr"/>
        <c:lblOffset val="100"/>
        <c:tickLblSkip val="1"/>
        <c:tickMarkSkip val="1"/>
      </c:catAx>
      <c:valAx>
        <c:axId val="146216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3.7037037037037056E-2"/>
              <c:y val="0.135550140631400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168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625"/>
          <c:y val="0.89258312020459996"/>
          <c:w val="0.15393518518520072"/>
          <c:h val="6.13810741687982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9039360"/>
        <c:axId val="149053824"/>
      </c:barChart>
      <c:catAx>
        <c:axId val="149039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053824"/>
        <c:crosses val="autoZero"/>
        <c:auto val="1"/>
        <c:lblAlgn val="ctr"/>
        <c:lblOffset val="100"/>
        <c:tickLblSkip val="1"/>
        <c:tickMarkSkip val="1"/>
      </c:catAx>
      <c:valAx>
        <c:axId val="14905382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7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03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9081472"/>
        <c:axId val="149100032"/>
      </c:barChart>
      <c:catAx>
        <c:axId val="149081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100032"/>
        <c:crosses val="autoZero"/>
        <c:auto val="1"/>
        <c:lblAlgn val="ctr"/>
        <c:lblOffset val="100"/>
        <c:tickLblSkip val="1"/>
        <c:tickMarkSkip val="1"/>
      </c:catAx>
      <c:valAx>
        <c:axId val="1491000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92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08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9120128"/>
        <c:axId val="149122048"/>
      </c:barChart>
      <c:catAx>
        <c:axId val="149120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23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122048"/>
        <c:crosses val="autoZero"/>
        <c:auto val="1"/>
        <c:lblAlgn val="ctr"/>
        <c:lblOffset val="100"/>
        <c:tickLblSkip val="1"/>
        <c:tickMarkSkip val="1"/>
      </c:catAx>
      <c:valAx>
        <c:axId val="14912204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120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9125376"/>
        <c:axId val="149168896"/>
      </c:lineChart>
      <c:catAx>
        <c:axId val="149125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168896"/>
        <c:crosses val="autoZero"/>
        <c:auto val="1"/>
        <c:lblAlgn val="ctr"/>
        <c:lblOffset val="100"/>
        <c:tickLblSkip val="1"/>
        <c:tickMarkSkip val="1"/>
      </c:catAx>
      <c:valAx>
        <c:axId val="149168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76E-2"/>
              <c:y val="0.391415201887667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12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9218048"/>
        <c:axId val="149219968"/>
      </c:barChart>
      <c:catAx>
        <c:axId val="149218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15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219968"/>
        <c:crosses val="autoZero"/>
        <c:auto val="1"/>
        <c:lblAlgn val="ctr"/>
        <c:lblOffset val="100"/>
        <c:tickLblSkip val="1"/>
        <c:tickMarkSkip val="1"/>
      </c:catAx>
      <c:valAx>
        <c:axId val="14921996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6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21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3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9243776"/>
        <c:axId val="149266432"/>
      </c:barChart>
      <c:catAx>
        <c:axId val="149243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266432"/>
        <c:crosses val="autoZero"/>
        <c:auto val="1"/>
        <c:lblAlgn val="ctr"/>
        <c:lblOffset val="100"/>
        <c:tickLblSkip val="1"/>
        <c:tickMarkSkip val="1"/>
      </c:catAx>
      <c:valAx>
        <c:axId val="149266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87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24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9433728"/>
        <c:axId val="149444096"/>
      </c:barChart>
      <c:catAx>
        <c:axId val="149433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1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444096"/>
        <c:crosses val="autoZero"/>
        <c:auto val="1"/>
        <c:lblAlgn val="ctr"/>
        <c:lblOffset val="100"/>
        <c:tickLblSkip val="1"/>
        <c:tickMarkSkip val="1"/>
      </c:catAx>
      <c:valAx>
        <c:axId val="1494440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43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4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9472000"/>
        <c:axId val="149474304"/>
      </c:lineChart>
      <c:catAx>
        <c:axId val="149472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474304"/>
        <c:crosses val="autoZero"/>
        <c:auto val="1"/>
        <c:lblAlgn val="ctr"/>
        <c:lblOffset val="100"/>
        <c:tickLblSkip val="1"/>
        <c:tickMarkSkip val="1"/>
      </c:catAx>
      <c:valAx>
        <c:axId val="1494743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69E-2"/>
              <c:y val="0.391415201887667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472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9515264"/>
        <c:axId val="149533824"/>
      </c:barChart>
      <c:catAx>
        <c:axId val="149515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04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533824"/>
        <c:crosses val="autoZero"/>
        <c:auto val="1"/>
        <c:lblAlgn val="ctr"/>
        <c:lblOffset val="100"/>
        <c:tickLblSkip val="1"/>
        <c:tickMarkSkip val="1"/>
      </c:catAx>
      <c:valAx>
        <c:axId val="14953382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55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51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9643648"/>
        <c:axId val="149645568"/>
      </c:barChart>
      <c:catAx>
        <c:axId val="1496436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645568"/>
        <c:crosses val="autoZero"/>
        <c:auto val="1"/>
        <c:lblAlgn val="ctr"/>
        <c:lblOffset val="100"/>
        <c:tickLblSkip val="1"/>
        <c:tickMarkSkip val="1"/>
      </c:catAx>
      <c:valAx>
        <c:axId val="1496455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8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64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Sheet1!$A$61</c:f>
          <c:strCache>
            <c:ptCount val="1"/>
            <c:pt idx="0">
              <c:v>จำนวนผู้ป่วยด้วยโรค   Hand,foot and mouth disease  จำแนกรายเดือน   จ.ศรีสะเกษ</c:v>
            </c:pt>
          </c:strCache>
        </c:strRef>
      </c:tx>
      <c:layout>
        <c:manualLayout>
          <c:xMode val="edge"/>
          <c:yMode val="edge"/>
          <c:x val="0.17970660146700193"/>
          <c:y val="3.209876543209878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9193154034228"/>
          <c:y val="0.18765477347312276"/>
          <c:w val="0.80929095354523262"/>
          <c:h val="0.5876557379816213"/>
        </c:manualLayout>
      </c:layout>
      <c:lineChart>
        <c:grouping val="standard"/>
        <c:ser>
          <c:idx val="0"/>
          <c:order val="0"/>
          <c:tx>
            <c:strRef>
              <c:f>Sheet1!$B$5</c:f>
              <c:strCache>
                <c:ptCount val="1"/>
                <c:pt idx="0">
                  <c:v>2558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Sheet1!$C$5:$N$5</c:f>
              <c:numCache>
                <c:formatCode>General</c:formatCode>
                <c:ptCount val="12"/>
                <c:pt idx="0">
                  <c:v>173</c:v>
                </c:pt>
                <c:pt idx="1">
                  <c:v>329</c:v>
                </c:pt>
                <c:pt idx="2">
                  <c:v>309</c:v>
                </c:pt>
                <c:pt idx="3">
                  <c:v>144</c:v>
                </c:pt>
                <c:pt idx="4">
                  <c:v>74</c:v>
                </c:pt>
                <c:pt idx="5">
                  <c:v>56</c:v>
                </c:pt>
                <c:pt idx="6">
                  <c:v>54</c:v>
                </c:pt>
                <c:pt idx="7">
                  <c:v>41</c:v>
                </c:pt>
                <c:pt idx="8">
                  <c:v>41</c:v>
                </c:pt>
                <c:pt idx="9">
                  <c:v>56</c:v>
                </c:pt>
                <c:pt idx="10">
                  <c:v>40</c:v>
                </c:pt>
                <c:pt idx="11">
                  <c:v>51</c:v>
                </c:pt>
              </c:numCache>
            </c:numRef>
          </c:val>
        </c:ser>
        <c:ser>
          <c:idx val="1"/>
          <c:order val="1"/>
          <c:tx>
            <c:strRef>
              <c:f>Sheet1!$B$6</c:f>
              <c:strCache>
                <c:ptCount val="1"/>
                <c:pt idx="0">
                  <c:v>2559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Sheet1!$C$6:$N$6</c:f>
              <c:numCache>
                <c:formatCode>General</c:formatCode>
                <c:ptCount val="12"/>
                <c:pt idx="0">
                  <c:v>109</c:v>
                </c:pt>
                <c:pt idx="1">
                  <c:v>137</c:v>
                </c:pt>
                <c:pt idx="2">
                  <c:v>243</c:v>
                </c:pt>
                <c:pt idx="3">
                  <c:v>156</c:v>
                </c:pt>
                <c:pt idx="4">
                  <c:v>87</c:v>
                </c:pt>
                <c:pt idx="5">
                  <c:v>88</c:v>
                </c:pt>
                <c:pt idx="6">
                  <c:v>106</c:v>
                </c:pt>
                <c:pt idx="7">
                  <c:v>80</c:v>
                </c:pt>
                <c:pt idx="8">
                  <c:v>63</c:v>
                </c:pt>
                <c:pt idx="9">
                  <c:v>59</c:v>
                </c:pt>
                <c:pt idx="10">
                  <c:v>59</c:v>
                </c:pt>
                <c:pt idx="11">
                  <c:v>75</c:v>
                </c:pt>
              </c:numCache>
            </c:numRef>
          </c:val>
        </c:ser>
        <c:ser>
          <c:idx val="2"/>
          <c:order val="2"/>
          <c:tx>
            <c:strRef>
              <c:f>Sheet1!$B$7</c:f>
              <c:strCache>
                <c:ptCount val="1"/>
                <c:pt idx="0">
                  <c:v>2560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Sheet1!$C$7:$N$7</c:f>
              <c:numCache>
                <c:formatCode>General</c:formatCode>
                <c:ptCount val="12"/>
                <c:pt idx="0">
                  <c:v>152</c:v>
                </c:pt>
                <c:pt idx="1">
                  <c:v>227</c:v>
                </c:pt>
                <c:pt idx="2">
                  <c:v>345</c:v>
                </c:pt>
                <c:pt idx="3">
                  <c:v>193</c:v>
                </c:pt>
                <c:pt idx="4">
                  <c:v>100</c:v>
                </c:pt>
                <c:pt idx="5">
                  <c:v>65</c:v>
                </c:pt>
                <c:pt idx="6">
                  <c:v>57</c:v>
                </c:pt>
                <c:pt idx="7">
                  <c:v>42</c:v>
                </c:pt>
                <c:pt idx="8">
                  <c:v>41</c:v>
                </c:pt>
                <c:pt idx="9">
                  <c:v>44</c:v>
                </c:pt>
                <c:pt idx="10">
                  <c:v>47</c:v>
                </c:pt>
                <c:pt idx="11">
                  <c:v>47</c:v>
                </c:pt>
              </c:numCache>
            </c:numRef>
          </c:val>
        </c:ser>
        <c:ser>
          <c:idx val="3"/>
          <c:order val="3"/>
          <c:tx>
            <c:strRef>
              <c:f>Sheet1!$B$8</c:f>
              <c:strCache>
                <c:ptCount val="1"/>
                <c:pt idx="0">
                  <c:v>2561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Sheet1!$C$8:$N$8</c:f>
              <c:numCache>
                <c:formatCode>General</c:formatCode>
                <c:ptCount val="12"/>
                <c:pt idx="0">
                  <c:v>166</c:v>
                </c:pt>
                <c:pt idx="1">
                  <c:v>227</c:v>
                </c:pt>
                <c:pt idx="2">
                  <c:v>297</c:v>
                </c:pt>
                <c:pt idx="3">
                  <c:v>180</c:v>
                </c:pt>
                <c:pt idx="4">
                  <c:v>80</c:v>
                </c:pt>
                <c:pt idx="5">
                  <c:v>53</c:v>
                </c:pt>
                <c:pt idx="6">
                  <c:v>72</c:v>
                </c:pt>
                <c:pt idx="7">
                  <c:v>60</c:v>
                </c:pt>
                <c:pt idx="8">
                  <c:v>90</c:v>
                </c:pt>
                <c:pt idx="9">
                  <c:v>61</c:v>
                </c:pt>
                <c:pt idx="10">
                  <c:v>65</c:v>
                </c:pt>
                <c:pt idx="11">
                  <c:v>50</c:v>
                </c:pt>
              </c:numCache>
            </c:numRef>
          </c:val>
        </c:ser>
        <c:ser>
          <c:idx val="4"/>
          <c:order val="4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122</c:v>
                </c:pt>
                <c:pt idx="1">
                  <c:v>171</c:v>
                </c:pt>
                <c:pt idx="2">
                  <c:v>94</c:v>
                </c:pt>
              </c:numCache>
            </c:numRef>
          </c:val>
        </c:ser>
        <c:marker val="1"/>
        <c:axId val="146255872"/>
        <c:axId val="146258176"/>
      </c:lineChart>
      <c:catAx>
        <c:axId val="146255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0244498777503555"/>
              <c:y val="0.85185392566669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258176"/>
        <c:crosses val="autoZero"/>
        <c:auto val="1"/>
        <c:lblAlgn val="ctr"/>
        <c:lblOffset val="100"/>
        <c:tickLblSkip val="1"/>
        <c:tickMarkSkip val="1"/>
      </c:catAx>
      <c:valAx>
        <c:axId val="1462581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4.2787286063569713E-2"/>
              <c:y val="6.9136061695992013E-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6255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89731051344995"/>
          <c:y val="0.92345679012345649"/>
          <c:w val="0.39731051344746443"/>
          <c:h val="5.925925925925922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9661568"/>
        <c:axId val="149680128"/>
      </c:barChart>
      <c:catAx>
        <c:axId val="149661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11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680128"/>
        <c:crosses val="autoZero"/>
        <c:auto val="1"/>
        <c:lblAlgn val="ctr"/>
        <c:lblOffset val="100"/>
        <c:tickLblSkip val="1"/>
        <c:tickMarkSkip val="1"/>
      </c:catAx>
      <c:valAx>
        <c:axId val="1496801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66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6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9568512"/>
        <c:axId val="149583360"/>
      </c:lineChart>
      <c:catAx>
        <c:axId val="1495685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583360"/>
        <c:crosses val="autoZero"/>
        <c:auto val="1"/>
        <c:lblAlgn val="ctr"/>
        <c:lblOffset val="100"/>
        <c:tickLblSkip val="1"/>
        <c:tickMarkSkip val="1"/>
      </c:catAx>
      <c:valAx>
        <c:axId val="149583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62E-2"/>
              <c:y val="0.39141520188766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56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9616128"/>
        <c:axId val="149618048"/>
      </c:barChart>
      <c:catAx>
        <c:axId val="149616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692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618048"/>
        <c:crosses val="autoZero"/>
        <c:auto val="1"/>
        <c:lblAlgn val="ctr"/>
        <c:lblOffset val="100"/>
        <c:tickLblSkip val="1"/>
        <c:tickMarkSkip val="1"/>
      </c:catAx>
      <c:valAx>
        <c:axId val="14961804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5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61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09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9719680"/>
        <c:axId val="149738240"/>
      </c:barChart>
      <c:catAx>
        <c:axId val="149719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74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738240"/>
        <c:crosses val="autoZero"/>
        <c:auto val="1"/>
        <c:lblAlgn val="ctr"/>
        <c:lblOffset val="100"/>
        <c:tickLblSkip val="1"/>
        <c:tickMarkSkip val="1"/>
      </c:catAx>
      <c:valAx>
        <c:axId val="1497382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71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2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49848448"/>
        <c:axId val="149850368"/>
      </c:barChart>
      <c:catAx>
        <c:axId val="149848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850368"/>
        <c:crosses val="autoZero"/>
        <c:auto val="1"/>
        <c:lblAlgn val="ctr"/>
        <c:lblOffset val="100"/>
        <c:tickLblSkip val="1"/>
        <c:tickMarkSkip val="1"/>
      </c:catAx>
      <c:valAx>
        <c:axId val="14985036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4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84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6067"/>
          <c:y val="3.28283637852262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8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9829120"/>
        <c:axId val="149876736"/>
      </c:lineChart>
      <c:catAx>
        <c:axId val="149829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9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876736"/>
        <c:crosses val="autoZero"/>
        <c:auto val="1"/>
        <c:lblAlgn val="ctr"/>
        <c:lblOffset val="100"/>
        <c:tickLblSkip val="1"/>
        <c:tickMarkSkip val="1"/>
      </c:catAx>
      <c:valAx>
        <c:axId val="1498767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804E-2"/>
              <c:y val="0.391415106669998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82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2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49925888"/>
        <c:axId val="149927808"/>
      </c:barChart>
      <c:catAx>
        <c:axId val="149925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83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927808"/>
        <c:crosses val="autoZero"/>
        <c:auto val="1"/>
        <c:lblAlgn val="ctr"/>
        <c:lblOffset val="100"/>
        <c:tickLblSkip val="1"/>
        <c:tickMarkSkip val="1"/>
      </c:catAx>
      <c:valAx>
        <c:axId val="14992780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5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92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075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0013056"/>
        <c:axId val="150014976"/>
      </c:barChart>
      <c:catAx>
        <c:axId val="150013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5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014976"/>
        <c:crosses val="autoZero"/>
        <c:auto val="1"/>
        <c:lblAlgn val="ctr"/>
        <c:lblOffset val="100"/>
        <c:tickLblSkip val="1"/>
        <c:tickMarkSkip val="1"/>
      </c:catAx>
      <c:valAx>
        <c:axId val="1500149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76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01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0051456"/>
        <c:axId val="150070016"/>
      </c:barChart>
      <c:catAx>
        <c:axId val="150051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95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070016"/>
        <c:crosses val="autoZero"/>
        <c:auto val="1"/>
        <c:lblAlgn val="ctr"/>
        <c:lblOffset val="100"/>
        <c:tickLblSkip val="1"/>
        <c:tickMarkSkip val="1"/>
      </c:catAx>
      <c:valAx>
        <c:axId val="1500700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05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9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49975040"/>
        <c:axId val="149977344"/>
      </c:lineChart>
      <c:catAx>
        <c:axId val="149975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9977344"/>
        <c:crosses val="autoZero"/>
        <c:auto val="1"/>
        <c:lblAlgn val="ctr"/>
        <c:lblOffset val="100"/>
        <c:tickLblSkip val="1"/>
        <c:tickMarkSkip val="1"/>
      </c:catAx>
      <c:valAx>
        <c:axId val="1499773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49E-2"/>
              <c:y val="0.391415201887667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997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Sheet1!$A$89</c:f>
          <c:strCache>
            <c:ptCount val="1"/>
            <c:pt idx="0">
              <c:v>จำนวนผู้ป่วยด้วยโรค   Hand,foot and mouth disease  จำแนกรายเดือน   จ.ศรีสะเกษ</c:v>
            </c:pt>
          </c:strCache>
        </c:strRef>
      </c:tx>
      <c:layout>
        <c:manualLayout>
          <c:xMode val="edge"/>
          <c:yMode val="edge"/>
          <c:x val="0.22805353529282121"/>
          <c:y val="3.07328605200959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9.3511493950300228E-2"/>
          <c:y val="0.19385387543835667"/>
          <c:w val="0.83492405312763385"/>
          <c:h val="0.61938677274205856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Sheet1!$S$3:$S$74</c:f>
              <c:strCache>
                <c:ptCount val="7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</c:strCache>
            </c:strRef>
          </c:cat>
          <c:val>
            <c:numRef>
              <c:f>Sheet1!$T$3:$T$74</c:f>
              <c:numCache>
                <c:formatCode>General</c:formatCode>
                <c:ptCount val="72"/>
                <c:pt idx="0">
                  <c:v>247</c:v>
                </c:pt>
                <c:pt idx="1">
                  <c:v>478</c:v>
                </c:pt>
                <c:pt idx="2">
                  <c:v>573</c:v>
                </c:pt>
                <c:pt idx="3">
                  <c:v>150</c:v>
                </c:pt>
                <c:pt idx="4">
                  <c:v>81</c:v>
                </c:pt>
                <c:pt idx="5">
                  <c:v>71</c:v>
                </c:pt>
                <c:pt idx="6">
                  <c:v>69</c:v>
                </c:pt>
                <c:pt idx="7">
                  <c:v>81</c:v>
                </c:pt>
                <c:pt idx="8">
                  <c:v>43</c:v>
                </c:pt>
                <c:pt idx="9">
                  <c:v>28</c:v>
                </c:pt>
                <c:pt idx="10">
                  <c:v>35</c:v>
                </c:pt>
                <c:pt idx="11">
                  <c:v>72</c:v>
                </c:pt>
                <c:pt idx="12">
                  <c:v>173</c:v>
                </c:pt>
                <c:pt idx="13">
                  <c:v>329</c:v>
                </c:pt>
                <c:pt idx="14">
                  <c:v>309</c:v>
                </c:pt>
                <c:pt idx="15">
                  <c:v>144</c:v>
                </c:pt>
                <c:pt idx="16">
                  <c:v>74</c:v>
                </c:pt>
                <c:pt idx="17">
                  <c:v>56</c:v>
                </c:pt>
                <c:pt idx="18">
                  <c:v>54</c:v>
                </c:pt>
                <c:pt idx="19">
                  <c:v>41</c:v>
                </c:pt>
                <c:pt idx="20">
                  <c:v>41</c:v>
                </c:pt>
                <c:pt idx="21">
                  <c:v>56</c:v>
                </c:pt>
                <c:pt idx="22">
                  <c:v>40</c:v>
                </c:pt>
                <c:pt idx="23">
                  <c:v>51</c:v>
                </c:pt>
                <c:pt idx="24">
                  <c:v>109</c:v>
                </c:pt>
                <c:pt idx="25">
                  <c:v>137</c:v>
                </c:pt>
                <c:pt idx="26">
                  <c:v>243</c:v>
                </c:pt>
                <c:pt idx="27">
                  <c:v>156</c:v>
                </c:pt>
                <c:pt idx="28">
                  <c:v>87</c:v>
                </c:pt>
                <c:pt idx="29">
                  <c:v>88</c:v>
                </c:pt>
                <c:pt idx="30">
                  <c:v>106</c:v>
                </c:pt>
                <c:pt idx="31">
                  <c:v>80</c:v>
                </c:pt>
                <c:pt idx="32">
                  <c:v>63</c:v>
                </c:pt>
                <c:pt idx="33">
                  <c:v>59</c:v>
                </c:pt>
                <c:pt idx="34">
                  <c:v>59</c:v>
                </c:pt>
                <c:pt idx="35">
                  <c:v>75</c:v>
                </c:pt>
                <c:pt idx="36">
                  <c:v>152</c:v>
                </c:pt>
                <c:pt idx="37">
                  <c:v>227</c:v>
                </c:pt>
                <c:pt idx="38">
                  <c:v>345</c:v>
                </c:pt>
                <c:pt idx="39">
                  <c:v>193</c:v>
                </c:pt>
                <c:pt idx="40">
                  <c:v>100</c:v>
                </c:pt>
                <c:pt idx="41">
                  <c:v>65</c:v>
                </c:pt>
                <c:pt idx="42">
                  <c:v>57</c:v>
                </c:pt>
                <c:pt idx="43">
                  <c:v>42</c:v>
                </c:pt>
                <c:pt idx="44">
                  <c:v>41</c:v>
                </c:pt>
                <c:pt idx="45">
                  <c:v>44</c:v>
                </c:pt>
                <c:pt idx="46">
                  <c:v>47</c:v>
                </c:pt>
                <c:pt idx="47">
                  <c:v>47</c:v>
                </c:pt>
                <c:pt idx="48">
                  <c:v>166</c:v>
                </c:pt>
                <c:pt idx="49">
                  <c:v>227</c:v>
                </c:pt>
                <c:pt idx="50">
                  <c:v>297</c:v>
                </c:pt>
                <c:pt idx="51">
                  <c:v>180</c:v>
                </c:pt>
                <c:pt idx="52">
                  <c:v>80</c:v>
                </c:pt>
                <c:pt idx="53">
                  <c:v>53</c:v>
                </c:pt>
                <c:pt idx="54">
                  <c:v>72</c:v>
                </c:pt>
                <c:pt idx="55">
                  <c:v>60</c:v>
                </c:pt>
                <c:pt idx="56">
                  <c:v>90</c:v>
                </c:pt>
                <c:pt idx="57">
                  <c:v>61</c:v>
                </c:pt>
                <c:pt idx="58">
                  <c:v>65</c:v>
                </c:pt>
                <c:pt idx="59">
                  <c:v>50</c:v>
                </c:pt>
                <c:pt idx="60">
                  <c:v>122</c:v>
                </c:pt>
                <c:pt idx="61">
                  <c:v>171</c:v>
                </c:pt>
                <c:pt idx="62">
                  <c:v>94</c:v>
                </c:pt>
              </c:numCache>
            </c:numRef>
          </c:val>
        </c:ser>
        <c:marker val="1"/>
        <c:axId val="146286464"/>
        <c:axId val="146309504"/>
      </c:lineChart>
      <c:catAx>
        <c:axId val="146286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46755745226503176"/>
              <c:y val="0.9007112054255628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309504"/>
        <c:crosses val="autoZero"/>
        <c:auto val="1"/>
        <c:lblAlgn val="ctr"/>
        <c:lblOffset val="100"/>
        <c:tickLblSkip val="3"/>
        <c:tickMarkSkip val="1"/>
      </c:catAx>
      <c:valAx>
        <c:axId val="1463095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6.0114503816793924E-2"/>
              <c:y val="9.4562895950071862E-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2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0026496"/>
        <c:axId val="150163840"/>
      </c:barChart>
      <c:catAx>
        <c:axId val="150026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6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163840"/>
        <c:crosses val="autoZero"/>
        <c:auto val="1"/>
        <c:lblAlgn val="ctr"/>
        <c:lblOffset val="100"/>
        <c:tickLblSkip val="1"/>
        <c:tickMarkSkip val="1"/>
      </c:catAx>
      <c:valAx>
        <c:axId val="15016384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33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02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0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0187392"/>
        <c:axId val="150205952"/>
      </c:barChart>
      <c:catAx>
        <c:axId val="150187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5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205952"/>
        <c:crosses val="autoZero"/>
        <c:auto val="1"/>
        <c:lblAlgn val="ctr"/>
        <c:lblOffset val="100"/>
        <c:tickLblSkip val="1"/>
        <c:tickMarkSkip val="1"/>
      </c:catAx>
      <c:valAx>
        <c:axId val="1502059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59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18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0115456"/>
        <c:axId val="150117376"/>
      </c:barChart>
      <c:catAx>
        <c:axId val="150115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6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117376"/>
        <c:crosses val="autoZero"/>
        <c:auto val="1"/>
        <c:lblAlgn val="ctr"/>
        <c:lblOffset val="100"/>
        <c:tickLblSkip val="1"/>
        <c:tickMarkSkip val="1"/>
      </c:catAx>
      <c:valAx>
        <c:axId val="1501173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11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44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0132992"/>
        <c:axId val="150356736"/>
      </c:lineChart>
      <c:catAx>
        <c:axId val="150132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356736"/>
        <c:crosses val="autoZero"/>
        <c:auto val="1"/>
        <c:lblAlgn val="ctr"/>
        <c:lblOffset val="100"/>
        <c:tickLblSkip val="1"/>
        <c:tickMarkSkip val="1"/>
      </c:catAx>
      <c:valAx>
        <c:axId val="1503567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24E-2"/>
              <c:y val="0.391415201887666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132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0213376"/>
        <c:axId val="150215296"/>
      </c:barChart>
      <c:catAx>
        <c:axId val="150213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593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215296"/>
        <c:crosses val="autoZero"/>
        <c:auto val="1"/>
        <c:lblAlgn val="ctr"/>
        <c:lblOffset val="100"/>
        <c:tickLblSkip val="1"/>
        <c:tickMarkSkip val="1"/>
      </c:catAx>
      <c:valAx>
        <c:axId val="15021529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1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21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99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0243200"/>
        <c:axId val="150253568"/>
      </c:barChart>
      <c:catAx>
        <c:axId val="150243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4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253568"/>
        <c:crosses val="autoZero"/>
        <c:auto val="1"/>
        <c:lblAlgn val="ctr"/>
        <c:lblOffset val="100"/>
        <c:tickLblSkip val="1"/>
        <c:tickMarkSkip val="1"/>
      </c:catAx>
      <c:valAx>
        <c:axId val="1502535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5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24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58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0269312"/>
        <c:axId val="150414848"/>
      </c:barChart>
      <c:catAx>
        <c:axId val="150269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56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414848"/>
        <c:crosses val="autoZero"/>
        <c:auto val="1"/>
        <c:lblAlgn val="ctr"/>
        <c:lblOffset val="100"/>
        <c:tickLblSkip val="1"/>
        <c:tickMarkSkip val="1"/>
      </c:catAx>
      <c:valAx>
        <c:axId val="15041484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26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47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0442752"/>
        <c:axId val="150445056"/>
      </c:lineChart>
      <c:catAx>
        <c:axId val="150442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445056"/>
        <c:crosses val="autoZero"/>
        <c:auto val="1"/>
        <c:lblAlgn val="ctr"/>
        <c:lblOffset val="100"/>
        <c:tickLblSkip val="1"/>
        <c:tickMarkSkip val="1"/>
      </c:catAx>
      <c:valAx>
        <c:axId val="1504450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14E-2"/>
              <c:y val="0.39141520188766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44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0469632"/>
        <c:axId val="150570112"/>
      </c:barChart>
      <c:catAx>
        <c:axId val="150469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57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570112"/>
        <c:crosses val="autoZero"/>
        <c:auto val="1"/>
        <c:lblAlgn val="ctr"/>
        <c:lblOffset val="100"/>
        <c:tickLblSkip val="1"/>
        <c:tickMarkSkip val="1"/>
      </c:catAx>
      <c:valAx>
        <c:axId val="15057011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46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9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0618496"/>
        <c:axId val="150620416"/>
      </c:barChart>
      <c:catAx>
        <c:axId val="150618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3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620416"/>
        <c:crosses val="autoZero"/>
        <c:auto val="1"/>
        <c:lblAlgn val="ctr"/>
        <c:lblOffset val="100"/>
        <c:tickLblSkip val="1"/>
        <c:tickMarkSkip val="1"/>
      </c:catAx>
      <c:valAx>
        <c:axId val="150620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37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61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55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46751872"/>
        <c:axId val="146753792"/>
      </c:barChart>
      <c:catAx>
        <c:axId val="146751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753792"/>
        <c:crosses val="autoZero"/>
        <c:auto val="1"/>
        <c:lblAlgn val="ctr"/>
        <c:lblOffset val="100"/>
        <c:tickLblSkip val="1"/>
        <c:tickMarkSkip val="1"/>
      </c:catAx>
      <c:valAx>
        <c:axId val="1467537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98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6751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52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0583168"/>
        <c:axId val="150654976"/>
      </c:barChart>
      <c:catAx>
        <c:axId val="150583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23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654976"/>
        <c:crosses val="autoZero"/>
        <c:auto val="1"/>
        <c:lblAlgn val="ctr"/>
        <c:lblOffset val="100"/>
        <c:tickLblSkip val="1"/>
        <c:tickMarkSkip val="1"/>
      </c:catAx>
      <c:valAx>
        <c:axId val="1506549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58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0641664"/>
        <c:axId val="150685184"/>
      </c:lineChart>
      <c:catAx>
        <c:axId val="150641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685184"/>
        <c:crosses val="autoZero"/>
        <c:auto val="1"/>
        <c:lblAlgn val="ctr"/>
        <c:lblOffset val="100"/>
        <c:tickLblSkip val="1"/>
        <c:tickMarkSkip val="1"/>
      </c:catAx>
      <c:valAx>
        <c:axId val="150685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76E-2"/>
              <c:y val="0.3914152018876652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64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0668800"/>
        <c:axId val="150670720"/>
      </c:barChart>
      <c:catAx>
        <c:axId val="150668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493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670720"/>
        <c:crosses val="autoZero"/>
        <c:auto val="1"/>
        <c:lblAlgn val="ctr"/>
        <c:lblOffset val="100"/>
        <c:tickLblSkip val="1"/>
        <c:tickMarkSkip val="1"/>
      </c:catAx>
      <c:valAx>
        <c:axId val="15067072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7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66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9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0510208"/>
        <c:axId val="150708992"/>
      </c:barChart>
      <c:catAx>
        <c:axId val="150510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708992"/>
        <c:crosses val="autoZero"/>
        <c:auto val="1"/>
        <c:lblAlgn val="ctr"/>
        <c:lblOffset val="100"/>
        <c:tickLblSkip val="1"/>
        <c:tickMarkSkip val="1"/>
      </c:catAx>
      <c:valAx>
        <c:axId val="1507089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31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51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5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0749568"/>
        <c:axId val="150751488"/>
      </c:barChart>
      <c:catAx>
        <c:axId val="150749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12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751488"/>
        <c:crosses val="autoZero"/>
        <c:auto val="1"/>
        <c:lblAlgn val="ctr"/>
        <c:lblOffset val="100"/>
        <c:tickLblSkip val="1"/>
        <c:tickMarkSkip val="1"/>
      </c:catAx>
      <c:valAx>
        <c:axId val="1507514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74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64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0513152"/>
        <c:axId val="150802432"/>
      </c:lineChart>
      <c:catAx>
        <c:axId val="1505131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802432"/>
        <c:crosses val="autoZero"/>
        <c:auto val="1"/>
        <c:lblAlgn val="ctr"/>
        <c:lblOffset val="100"/>
        <c:tickLblSkip val="1"/>
        <c:tickMarkSkip val="1"/>
      </c:catAx>
      <c:valAx>
        <c:axId val="150802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58E-2"/>
              <c:y val="0.391415201887664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51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0843392"/>
        <c:axId val="150845312"/>
      </c:barChart>
      <c:catAx>
        <c:axId val="150843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47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845312"/>
        <c:crosses val="autoZero"/>
        <c:auto val="1"/>
        <c:lblAlgn val="ctr"/>
        <c:lblOffset val="100"/>
        <c:tickLblSkip val="1"/>
        <c:tickMarkSkip val="1"/>
      </c:catAx>
      <c:valAx>
        <c:axId val="15084531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6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84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3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0881408"/>
        <c:axId val="150883328"/>
      </c:barChart>
      <c:catAx>
        <c:axId val="150881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2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883328"/>
        <c:crosses val="autoZero"/>
        <c:auto val="1"/>
        <c:lblAlgn val="ctr"/>
        <c:lblOffset val="100"/>
        <c:tickLblSkip val="1"/>
        <c:tickMarkSkip val="1"/>
      </c:catAx>
      <c:valAx>
        <c:axId val="1508833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17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088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43" r="0.75000000000001443" t="1" header="0.5" footer="0.5"/>
    <c:pageSetup paperSize="9" orientation="landscape" horizontalDpi="300" verticalDpi="30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0928000"/>
        <c:axId val="151012096"/>
      </c:barChart>
      <c:catAx>
        <c:axId val="150928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89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012096"/>
        <c:crosses val="autoZero"/>
        <c:auto val="1"/>
        <c:lblAlgn val="ctr"/>
        <c:lblOffset val="100"/>
        <c:tickLblSkip val="1"/>
        <c:tickMarkSkip val="1"/>
      </c:catAx>
      <c:valAx>
        <c:axId val="1510120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092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43" r="0.75000000000001443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60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1044096"/>
        <c:axId val="151046400"/>
      </c:lineChart>
      <c:catAx>
        <c:axId val="151044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1046400"/>
        <c:crosses val="autoZero"/>
        <c:auto val="1"/>
        <c:lblAlgn val="ctr"/>
        <c:lblOffset val="100"/>
        <c:tickLblSkip val="1"/>
        <c:tickMarkSkip val="1"/>
      </c:catAx>
      <c:valAx>
        <c:axId val="1510464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2E-2"/>
              <c:y val="0.3914152018876642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104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43" r="0.75000000000001443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4.xml"/><Relationship Id="rId2" Type="http://schemas.openxmlformats.org/officeDocument/2006/relationships/chart" Target="../charts/chart333.xml"/><Relationship Id="rId1" Type="http://schemas.openxmlformats.org/officeDocument/2006/relationships/chart" Target="../charts/chart3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25.xml"/><Relationship Id="rId299" Type="http://schemas.openxmlformats.org/officeDocument/2006/relationships/chart" Target="../charts/chart307.xml"/><Relationship Id="rId303" Type="http://schemas.openxmlformats.org/officeDocument/2006/relationships/chart" Target="../charts/chart311.xml"/><Relationship Id="rId21" Type="http://schemas.openxmlformats.org/officeDocument/2006/relationships/chart" Target="../charts/chart29.xml"/><Relationship Id="rId42" Type="http://schemas.openxmlformats.org/officeDocument/2006/relationships/chart" Target="../charts/chart50.xml"/><Relationship Id="rId63" Type="http://schemas.openxmlformats.org/officeDocument/2006/relationships/chart" Target="../charts/chart71.xml"/><Relationship Id="rId84" Type="http://schemas.openxmlformats.org/officeDocument/2006/relationships/chart" Target="../charts/chart92.xml"/><Relationship Id="rId138" Type="http://schemas.openxmlformats.org/officeDocument/2006/relationships/chart" Target="../charts/chart146.xml"/><Relationship Id="rId159" Type="http://schemas.openxmlformats.org/officeDocument/2006/relationships/chart" Target="../charts/chart167.xml"/><Relationship Id="rId170" Type="http://schemas.openxmlformats.org/officeDocument/2006/relationships/chart" Target="../charts/chart178.xml"/><Relationship Id="rId191" Type="http://schemas.openxmlformats.org/officeDocument/2006/relationships/chart" Target="../charts/chart199.xml"/><Relationship Id="rId205" Type="http://schemas.openxmlformats.org/officeDocument/2006/relationships/chart" Target="../charts/chart213.xml"/><Relationship Id="rId226" Type="http://schemas.openxmlformats.org/officeDocument/2006/relationships/chart" Target="../charts/chart234.xml"/><Relationship Id="rId247" Type="http://schemas.openxmlformats.org/officeDocument/2006/relationships/chart" Target="../charts/chart255.xml"/><Relationship Id="rId107" Type="http://schemas.openxmlformats.org/officeDocument/2006/relationships/chart" Target="../charts/chart115.xml"/><Relationship Id="rId268" Type="http://schemas.openxmlformats.org/officeDocument/2006/relationships/chart" Target="../charts/chart276.xml"/><Relationship Id="rId289" Type="http://schemas.openxmlformats.org/officeDocument/2006/relationships/chart" Target="../charts/chart297.xml"/><Relationship Id="rId11" Type="http://schemas.openxmlformats.org/officeDocument/2006/relationships/chart" Target="../charts/chart19.xml"/><Relationship Id="rId32" Type="http://schemas.openxmlformats.org/officeDocument/2006/relationships/chart" Target="../charts/chart40.xml"/><Relationship Id="rId53" Type="http://schemas.openxmlformats.org/officeDocument/2006/relationships/chart" Target="../charts/chart61.xml"/><Relationship Id="rId74" Type="http://schemas.openxmlformats.org/officeDocument/2006/relationships/chart" Target="../charts/chart82.xml"/><Relationship Id="rId128" Type="http://schemas.openxmlformats.org/officeDocument/2006/relationships/chart" Target="../charts/chart136.xml"/><Relationship Id="rId149" Type="http://schemas.openxmlformats.org/officeDocument/2006/relationships/chart" Target="../charts/chart157.xml"/><Relationship Id="rId5" Type="http://schemas.openxmlformats.org/officeDocument/2006/relationships/chart" Target="../charts/chart13.xml"/><Relationship Id="rId95" Type="http://schemas.openxmlformats.org/officeDocument/2006/relationships/chart" Target="../charts/chart103.xml"/><Relationship Id="rId160" Type="http://schemas.openxmlformats.org/officeDocument/2006/relationships/chart" Target="../charts/chart168.xml"/><Relationship Id="rId181" Type="http://schemas.openxmlformats.org/officeDocument/2006/relationships/chart" Target="../charts/chart189.xml"/><Relationship Id="rId216" Type="http://schemas.openxmlformats.org/officeDocument/2006/relationships/chart" Target="../charts/chart224.xml"/><Relationship Id="rId237" Type="http://schemas.openxmlformats.org/officeDocument/2006/relationships/chart" Target="../charts/chart245.xml"/><Relationship Id="rId258" Type="http://schemas.openxmlformats.org/officeDocument/2006/relationships/chart" Target="../charts/chart266.xml"/><Relationship Id="rId279" Type="http://schemas.openxmlformats.org/officeDocument/2006/relationships/chart" Target="../charts/chart287.xml"/><Relationship Id="rId22" Type="http://schemas.openxmlformats.org/officeDocument/2006/relationships/chart" Target="../charts/chart30.xml"/><Relationship Id="rId43" Type="http://schemas.openxmlformats.org/officeDocument/2006/relationships/chart" Target="../charts/chart51.xml"/><Relationship Id="rId64" Type="http://schemas.openxmlformats.org/officeDocument/2006/relationships/chart" Target="../charts/chart72.xml"/><Relationship Id="rId118" Type="http://schemas.openxmlformats.org/officeDocument/2006/relationships/chart" Target="../charts/chart126.xml"/><Relationship Id="rId139" Type="http://schemas.openxmlformats.org/officeDocument/2006/relationships/chart" Target="../charts/chart147.xml"/><Relationship Id="rId290" Type="http://schemas.openxmlformats.org/officeDocument/2006/relationships/chart" Target="../charts/chart298.xml"/><Relationship Id="rId304" Type="http://schemas.openxmlformats.org/officeDocument/2006/relationships/chart" Target="../charts/chart312.xml"/><Relationship Id="rId85" Type="http://schemas.openxmlformats.org/officeDocument/2006/relationships/chart" Target="../charts/chart93.xml"/><Relationship Id="rId150" Type="http://schemas.openxmlformats.org/officeDocument/2006/relationships/chart" Target="../charts/chart158.xml"/><Relationship Id="rId171" Type="http://schemas.openxmlformats.org/officeDocument/2006/relationships/chart" Target="../charts/chart179.xml"/><Relationship Id="rId192" Type="http://schemas.openxmlformats.org/officeDocument/2006/relationships/chart" Target="../charts/chart200.xml"/><Relationship Id="rId206" Type="http://schemas.openxmlformats.org/officeDocument/2006/relationships/chart" Target="../charts/chart214.xml"/><Relationship Id="rId227" Type="http://schemas.openxmlformats.org/officeDocument/2006/relationships/chart" Target="../charts/chart235.xml"/><Relationship Id="rId248" Type="http://schemas.openxmlformats.org/officeDocument/2006/relationships/chart" Target="../charts/chart256.xml"/><Relationship Id="rId269" Type="http://schemas.openxmlformats.org/officeDocument/2006/relationships/chart" Target="../charts/chart277.xml"/><Relationship Id="rId12" Type="http://schemas.openxmlformats.org/officeDocument/2006/relationships/chart" Target="../charts/chart20.xml"/><Relationship Id="rId33" Type="http://schemas.openxmlformats.org/officeDocument/2006/relationships/chart" Target="../charts/chart41.xml"/><Relationship Id="rId108" Type="http://schemas.openxmlformats.org/officeDocument/2006/relationships/chart" Target="../charts/chart116.xml"/><Relationship Id="rId129" Type="http://schemas.openxmlformats.org/officeDocument/2006/relationships/chart" Target="../charts/chart137.xml"/><Relationship Id="rId280" Type="http://schemas.openxmlformats.org/officeDocument/2006/relationships/chart" Target="../charts/chart288.xml"/><Relationship Id="rId54" Type="http://schemas.openxmlformats.org/officeDocument/2006/relationships/chart" Target="../charts/chart62.xml"/><Relationship Id="rId75" Type="http://schemas.openxmlformats.org/officeDocument/2006/relationships/chart" Target="../charts/chart83.xml"/><Relationship Id="rId96" Type="http://schemas.openxmlformats.org/officeDocument/2006/relationships/chart" Target="../charts/chart104.xml"/><Relationship Id="rId140" Type="http://schemas.openxmlformats.org/officeDocument/2006/relationships/chart" Target="../charts/chart148.xml"/><Relationship Id="rId161" Type="http://schemas.openxmlformats.org/officeDocument/2006/relationships/chart" Target="../charts/chart169.xml"/><Relationship Id="rId182" Type="http://schemas.openxmlformats.org/officeDocument/2006/relationships/chart" Target="../charts/chart190.xml"/><Relationship Id="rId217" Type="http://schemas.openxmlformats.org/officeDocument/2006/relationships/chart" Target="../charts/chart225.xml"/><Relationship Id="rId6" Type="http://schemas.openxmlformats.org/officeDocument/2006/relationships/chart" Target="../charts/chart14.xml"/><Relationship Id="rId238" Type="http://schemas.openxmlformats.org/officeDocument/2006/relationships/chart" Target="../charts/chart246.xml"/><Relationship Id="rId259" Type="http://schemas.openxmlformats.org/officeDocument/2006/relationships/chart" Target="../charts/chart267.xml"/><Relationship Id="rId23" Type="http://schemas.openxmlformats.org/officeDocument/2006/relationships/chart" Target="../charts/chart31.xml"/><Relationship Id="rId119" Type="http://schemas.openxmlformats.org/officeDocument/2006/relationships/chart" Target="../charts/chart127.xml"/><Relationship Id="rId270" Type="http://schemas.openxmlformats.org/officeDocument/2006/relationships/chart" Target="../charts/chart278.xml"/><Relationship Id="rId291" Type="http://schemas.openxmlformats.org/officeDocument/2006/relationships/chart" Target="../charts/chart299.xml"/><Relationship Id="rId305" Type="http://schemas.openxmlformats.org/officeDocument/2006/relationships/chart" Target="../charts/chart313.xml"/><Relationship Id="rId44" Type="http://schemas.openxmlformats.org/officeDocument/2006/relationships/chart" Target="../charts/chart52.xml"/><Relationship Id="rId65" Type="http://schemas.openxmlformats.org/officeDocument/2006/relationships/chart" Target="../charts/chart73.xml"/><Relationship Id="rId86" Type="http://schemas.openxmlformats.org/officeDocument/2006/relationships/chart" Target="../charts/chart94.xml"/><Relationship Id="rId130" Type="http://schemas.openxmlformats.org/officeDocument/2006/relationships/chart" Target="../charts/chart138.xml"/><Relationship Id="rId151" Type="http://schemas.openxmlformats.org/officeDocument/2006/relationships/chart" Target="../charts/chart159.xml"/><Relationship Id="rId172" Type="http://schemas.openxmlformats.org/officeDocument/2006/relationships/chart" Target="../charts/chart180.xml"/><Relationship Id="rId193" Type="http://schemas.openxmlformats.org/officeDocument/2006/relationships/chart" Target="../charts/chart201.xml"/><Relationship Id="rId207" Type="http://schemas.openxmlformats.org/officeDocument/2006/relationships/chart" Target="../charts/chart215.xml"/><Relationship Id="rId228" Type="http://schemas.openxmlformats.org/officeDocument/2006/relationships/chart" Target="../charts/chart236.xml"/><Relationship Id="rId249" Type="http://schemas.openxmlformats.org/officeDocument/2006/relationships/chart" Target="../charts/chart257.xml"/><Relationship Id="rId13" Type="http://schemas.openxmlformats.org/officeDocument/2006/relationships/chart" Target="../charts/chart21.xml"/><Relationship Id="rId109" Type="http://schemas.openxmlformats.org/officeDocument/2006/relationships/chart" Target="../charts/chart117.xml"/><Relationship Id="rId260" Type="http://schemas.openxmlformats.org/officeDocument/2006/relationships/chart" Target="../charts/chart268.xml"/><Relationship Id="rId281" Type="http://schemas.openxmlformats.org/officeDocument/2006/relationships/chart" Target="../charts/chart289.xml"/><Relationship Id="rId34" Type="http://schemas.openxmlformats.org/officeDocument/2006/relationships/chart" Target="../charts/chart42.xml"/><Relationship Id="rId55" Type="http://schemas.openxmlformats.org/officeDocument/2006/relationships/chart" Target="../charts/chart63.xml"/><Relationship Id="rId76" Type="http://schemas.openxmlformats.org/officeDocument/2006/relationships/chart" Target="../charts/chart84.xml"/><Relationship Id="rId97" Type="http://schemas.openxmlformats.org/officeDocument/2006/relationships/chart" Target="../charts/chart105.xml"/><Relationship Id="rId120" Type="http://schemas.openxmlformats.org/officeDocument/2006/relationships/chart" Target="../charts/chart128.xml"/><Relationship Id="rId141" Type="http://schemas.openxmlformats.org/officeDocument/2006/relationships/chart" Target="../charts/chart149.xml"/><Relationship Id="rId7" Type="http://schemas.openxmlformats.org/officeDocument/2006/relationships/chart" Target="../charts/chart15.xml"/><Relationship Id="rId162" Type="http://schemas.openxmlformats.org/officeDocument/2006/relationships/chart" Target="../charts/chart170.xml"/><Relationship Id="rId183" Type="http://schemas.openxmlformats.org/officeDocument/2006/relationships/chart" Target="../charts/chart191.xml"/><Relationship Id="rId218" Type="http://schemas.openxmlformats.org/officeDocument/2006/relationships/chart" Target="../charts/chart226.xml"/><Relationship Id="rId239" Type="http://schemas.openxmlformats.org/officeDocument/2006/relationships/chart" Target="../charts/chart247.xml"/><Relationship Id="rId250" Type="http://schemas.openxmlformats.org/officeDocument/2006/relationships/chart" Target="../charts/chart258.xml"/><Relationship Id="rId271" Type="http://schemas.openxmlformats.org/officeDocument/2006/relationships/chart" Target="../charts/chart279.xml"/><Relationship Id="rId292" Type="http://schemas.openxmlformats.org/officeDocument/2006/relationships/chart" Target="../charts/chart300.xml"/><Relationship Id="rId306" Type="http://schemas.openxmlformats.org/officeDocument/2006/relationships/chart" Target="../charts/chart314.xml"/><Relationship Id="rId24" Type="http://schemas.openxmlformats.org/officeDocument/2006/relationships/chart" Target="../charts/chart32.xml"/><Relationship Id="rId40" Type="http://schemas.openxmlformats.org/officeDocument/2006/relationships/chart" Target="../charts/chart48.xml"/><Relationship Id="rId45" Type="http://schemas.openxmlformats.org/officeDocument/2006/relationships/chart" Target="../charts/chart53.xml"/><Relationship Id="rId66" Type="http://schemas.openxmlformats.org/officeDocument/2006/relationships/chart" Target="../charts/chart74.xml"/><Relationship Id="rId87" Type="http://schemas.openxmlformats.org/officeDocument/2006/relationships/chart" Target="../charts/chart95.xml"/><Relationship Id="rId110" Type="http://schemas.openxmlformats.org/officeDocument/2006/relationships/chart" Target="../charts/chart118.xml"/><Relationship Id="rId115" Type="http://schemas.openxmlformats.org/officeDocument/2006/relationships/chart" Target="../charts/chart123.xml"/><Relationship Id="rId131" Type="http://schemas.openxmlformats.org/officeDocument/2006/relationships/chart" Target="../charts/chart139.xml"/><Relationship Id="rId136" Type="http://schemas.openxmlformats.org/officeDocument/2006/relationships/chart" Target="../charts/chart144.xml"/><Relationship Id="rId157" Type="http://schemas.openxmlformats.org/officeDocument/2006/relationships/chart" Target="../charts/chart165.xml"/><Relationship Id="rId178" Type="http://schemas.openxmlformats.org/officeDocument/2006/relationships/chart" Target="../charts/chart186.xml"/><Relationship Id="rId301" Type="http://schemas.openxmlformats.org/officeDocument/2006/relationships/chart" Target="../charts/chart309.xml"/><Relationship Id="rId61" Type="http://schemas.openxmlformats.org/officeDocument/2006/relationships/chart" Target="../charts/chart69.xml"/><Relationship Id="rId82" Type="http://schemas.openxmlformats.org/officeDocument/2006/relationships/chart" Target="../charts/chart90.xml"/><Relationship Id="rId152" Type="http://schemas.openxmlformats.org/officeDocument/2006/relationships/chart" Target="../charts/chart160.xml"/><Relationship Id="rId173" Type="http://schemas.openxmlformats.org/officeDocument/2006/relationships/chart" Target="../charts/chart181.xml"/><Relationship Id="rId194" Type="http://schemas.openxmlformats.org/officeDocument/2006/relationships/chart" Target="../charts/chart202.xml"/><Relationship Id="rId199" Type="http://schemas.openxmlformats.org/officeDocument/2006/relationships/chart" Target="../charts/chart207.xml"/><Relationship Id="rId203" Type="http://schemas.openxmlformats.org/officeDocument/2006/relationships/chart" Target="../charts/chart211.xml"/><Relationship Id="rId208" Type="http://schemas.openxmlformats.org/officeDocument/2006/relationships/chart" Target="../charts/chart216.xml"/><Relationship Id="rId229" Type="http://schemas.openxmlformats.org/officeDocument/2006/relationships/chart" Target="../charts/chart237.xml"/><Relationship Id="rId19" Type="http://schemas.openxmlformats.org/officeDocument/2006/relationships/chart" Target="../charts/chart27.xml"/><Relationship Id="rId224" Type="http://schemas.openxmlformats.org/officeDocument/2006/relationships/chart" Target="../charts/chart232.xml"/><Relationship Id="rId240" Type="http://schemas.openxmlformats.org/officeDocument/2006/relationships/chart" Target="../charts/chart248.xml"/><Relationship Id="rId245" Type="http://schemas.openxmlformats.org/officeDocument/2006/relationships/chart" Target="../charts/chart253.xml"/><Relationship Id="rId261" Type="http://schemas.openxmlformats.org/officeDocument/2006/relationships/chart" Target="../charts/chart269.xml"/><Relationship Id="rId266" Type="http://schemas.openxmlformats.org/officeDocument/2006/relationships/chart" Target="../charts/chart274.xml"/><Relationship Id="rId287" Type="http://schemas.openxmlformats.org/officeDocument/2006/relationships/chart" Target="../charts/chart295.xml"/><Relationship Id="rId14" Type="http://schemas.openxmlformats.org/officeDocument/2006/relationships/chart" Target="../charts/chart22.xml"/><Relationship Id="rId30" Type="http://schemas.openxmlformats.org/officeDocument/2006/relationships/chart" Target="../charts/chart38.xml"/><Relationship Id="rId35" Type="http://schemas.openxmlformats.org/officeDocument/2006/relationships/chart" Target="../charts/chart43.xml"/><Relationship Id="rId56" Type="http://schemas.openxmlformats.org/officeDocument/2006/relationships/chart" Target="../charts/chart64.xml"/><Relationship Id="rId77" Type="http://schemas.openxmlformats.org/officeDocument/2006/relationships/chart" Target="../charts/chart85.xml"/><Relationship Id="rId100" Type="http://schemas.openxmlformats.org/officeDocument/2006/relationships/chart" Target="../charts/chart108.xml"/><Relationship Id="rId105" Type="http://schemas.openxmlformats.org/officeDocument/2006/relationships/chart" Target="../charts/chart113.xml"/><Relationship Id="rId126" Type="http://schemas.openxmlformats.org/officeDocument/2006/relationships/chart" Target="../charts/chart134.xml"/><Relationship Id="rId147" Type="http://schemas.openxmlformats.org/officeDocument/2006/relationships/chart" Target="../charts/chart155.xml"/><Relationship Id="rId168" Type="http://schemas.openxmlformats.org/officeDocument/2006/relationships/chart" Target="../charts/chart176.xml"/><Relationship Id="rId282" Type="http://schemas.openxmlformats.org/officeDocument/2006/relationships/chart" Target="../charts/chart290.xml"/><Relationship Id="rId312" Type="http://schemas.openxmlformats.org/officeDocument/2006/relationships/chart" Target="../charts/chart320.xml"/><Relationship Id="rId8" Type="http://schemas.openxmlformats.org/officeDocument/2006/relationships/chart" Target="../charts/chart16.xml"/><Relationship Id="rId51" Type="http://schemas.openxmlformats.org/officeDocument/2006/relationships/chart" Target="../charts/chart59.xml"/><Relationship Id="rId72" Type="http://schemas.openxmlformats.org/officeDocument/2006/relationships/chart" Target="../charts/chart80.xml"/><Relationship Id="rId93" Type="http://schemas.openxmlformats.org/officeDocument/2006/relationships/chart" Target="../charts/chart101.xml"/><Relationship Id="rId98" Type="http://schemas.openxmlformats.org/officeDocument/2006/relationships/chart" Target="../charts/chart106.xml"/><Relationship Id="rId121" Type="http://schemas.openxmlformats.org/officeDocument/2006/relationships/chart" Target="../charts/chart129.xml"/><Relationship Id="rId142" Type="http://schemas.openxmlformats.org/officeDocument/2006/relationships/chart" Target="../charts/chart150.xml"/><Relationship Id="rId163" Type="http://schemas.openxmlformats.org/officeDocument/2006/relationships/chart" Target="../charts/chart171.xml"/><Relationship Id="rId184" Type="http://schemas.openxmlformats.org/officeDocument/2006/relationships/chart" Target="../charts/chart192.xml"/><Relationship Id="rId189" Type="http://schemas.openxmlformats.org/officeDocument/2006/relationships/chart" Target="../charts/chart197.xml"/><Relationship Id="rId219" Type="http://schemas.openxmlformats.org/officeDocument/2006/relationships/chart" Target="../charts/chart227.xml"/><Relationship Id="rId3" Type="http://schemas.openxmlformats.org/officeDocument/2006/relationships/chart" Target="../charts/chart11.xml"/><Relationship Id="rId214" Type="http://schemas.openxmlformats.org/officeDocument/2006/relationships/chart" Target="../charts/chart222.xml"/><Relationship Id="rId230" Type="http://schemas.openxmlformats.org/officeDocument/2006/relationships/chart" Target="../charts/chart238.xml"/><Relationship Id="rId235" Type="http://schemas.openxmlformats.org/officeDocument/2006/relationships/chart" Target="../charts/chart243.xml"/><Relationship Id="rId251" Type="http://schemas.openxmlformats.org/officeDocument/2006/relationships/chart" Target="../charts/chart259.xml"/><Relationship Id="rId256" Type="http://schemas.openxmlformats.org/officeDocument/2006/relationships/chart" Target="../charts/chart264.xml"/><Relationship Id="rId277" Type="http://schemas.openxmlformats.org/officeDocument/2006/relationships/chart" Target="../charts/chart285.xml"/><Relationship Id="rId298" Type="http://schemas.openxmlformats.org/officeDocument/2006/relationships/chart" Target="../charts/chart306.xml"/><Relationship Id="rId25" Type="http://schemas.openxmlformats.org/officeDocument/2006/relationships/chart" Target="../charts/chart33.xml"/><Relationship Id="rId46" Type="http://schemas.openxmlformats.org/officeDocument/2006/relationships/chart" Target="../charts/chart54.xml"/><Relationship Id="rId67" Type="http://schemas.openxmlformats.org/officeDocument/2006/relationships/chart" Target="../charts/chart75.xml"/><Relationship Id="rId116" Type="http://schemas.openxmlformats.org/officeDocument/2006/relationships/chart" Target="../charts/chart124.xml"/><Relationship Id="rId137" Type="http://schemas.openxmlformats.org/officeDocument/2006/relationships/chart" Target="../charts/chart145.xml"/><Relationship Id="rId158" Type="http://schemas.openxmlformats.org/officeDocument/2006/relationships/chart" Target="../charts/chart166.xml"/><Relationship Id="rId272" Type="http://schemas.openxmlformats.org/officeDocument/2006/relationships/chart" Target="../charts/chart280.xml"/><Relationship Id="rId293" Type="http://schemas.openxmlformats.org/officeDocument/2006/relationships/chart" Target="../charts/chart301.xml"/><Relationship Id="rId302" Type="http://schemas.openxmlformats.org/officeDocument/2006/relationships/chart" Target="../charts/chart310.xml"/><Relationship Id="rId307" Type="http://schemas.openxmlformats.org/officeDocument/2006/relationships/chart" Target="../charts/chart315.xml"/><Relationship Id="rId20" Type="http://schemas.openxmlformats.org/officeDocument/2006/relationships/chart" Target="../charts/chart28.xml"/><Relationship Id="rId41" Type="http://schemas.openxmlformats.org/officeDocument/2006/relationships/chart" Target="../charts/chart49.xml"/><Relationship Id="rId62" Type="http://schemas.openxmlformats.org/officeDocument/2006/relationships/chart" Target="../charts/chart70.xml"/><Relationship Id="rId83" Type="http://schemas.openxmlformats.org/officeDocument/2006/relationships/chart" Target="../charts/chart91.xml"/><Relationship Id="rId88" Type="http://schemas.openxmlformats.org/officeDocument/2006/relationships/chart" Target="../charts/chart96.xml"/><Relationship Id="rId111" Type="http://schemas.openxmlformats.org/officeDocument/2006/relationships/chart" Target="../charts/chart119.xml"/><Relationship Id="rId132" Type="http://schemas.openxmlformats.org/officeDocument/2006/relationships/chart" Target="../charts/chart140.xml"/><Relationship Id="rId153" Type="http://schemas.openxmlformats.org/officeDocument/2006/relationships/chart" Target="../charts/chart161.xml"/><Relationship Id="rId174" Type="http://schemas.openxmlformats.org/officeDocument/2006/relationships/chart" Target="../charts/chart182.xml"/><Relationship Id="rId179" Type="http://schemas.openxmlformats.org/officeDocument/2006/relationships/chart" Target="../charts/chart187.xml"/><Relationship Id="rId195" Type="http://schemas.openxmlformats.org/officeDocument/2006/relationships/chart" Target="../charts/chart203.xml"/><Relationship Id="rId209" Type="http://schemas.openxmlformats.org/officeDocument/2006/relationships/chart" Target="../charts/chart217.xml"/><Relationship Id="rId190" Type="http://schemas.openxmlformats.org/officeDocument/2006/relationships/chart" Target="../charts/chart198.xml"/><Relationship Id="rId204" Type="http://schemas.openxmlformats.org/officeDocument/2006/relationships/chart" Target="../charts/chart212.xml"/><Relationship Id="rId220" Type="http://schemas.openxmlformats.org/officeDocument/2006/relationships/chart" Target="../charts/chart228.xml"/><Relationship Id="rId225" Type="http://schemas.openxmlformats.org/officeDocument/2006/relationships/chart" Target="../charts/chart233.xml"/><Relationship Id="rId241" Type="http://schemas.openxmlformats.org/officeDocument/2006/relationships/chart" Target="../charts/chart249.xml"/><Relationship Id="rId246" Type="http://schemas.openxmlformats.org/officeDocument/2006/relationships/chart" Target="../charts/chart254.xml"/><Relationship Id="rId267" Type="http://schemas.openxmlformats.org/officeDocument/2006/relationships/chart" Target="../charts/chart275.xml"/><Relationship Id="rId288" Type="http://schemas.openxmlformats.org/officeDocument/2006/relationships/chart" Target="../charts/chart296.xml"/><Relationship Id="rId15" Type="http://schemas.openxmlformats.org/officeDocument/2006/relationships/chart" Target="../charts/chart23.xml"/><Relationship Id="rId36" Type="http://schemas.openxmlformats.org/officeDocument/2006/relationships/chart" Target="../charts/chart44.xml"/><Relationship Id="rId57" Type="http://schemas.openxmlformats.org/officeDocument/2006/relationships/chart" Target="../charts/chart65.xml"/><Relationship Id="rId106" Type="http://schemas.openxmlformats.org/officeDocument/2006/relationships/chart" Target="../charts/chart114.xml"/><Relationship Id="rId127" Type="http://schemas.openxmlformats.org/officeDocument/2006/relationships/chart" Target="../charts/chart135.xml"/><Relationship Id="rId262" Type="http://schemas.openxmlformats.org/officeDocument/2006/relationships/chart" Target="../charts/chart270.xml"/><Relationship Id="rId283" Type="http://schemas.openxmlformats.org/officeDocument/2006/relationships/chart" Target="../charts/chart291.xml"/><Relationship Id="rId10" Type="http://schemas.openxmlformats.org/officeDocument/2006/relationships/chart" Target="../charts/chart18.xml"/><Relationship Id="rId31" Type="http://schemas.openxmlformats.org/officeDocument/2006/relationships/chart" Target="../charts/chart39.xml"/><Relationship Id="rId52" Type="http://schemas.openxmlformats.org/officeDocument/2006/relationships/chart" Target="../charts/chart60.xml"/><Relationship Id="rId73" Type="http://schemas.openxmlformats.org/officeDocument/2006/relationships/chart" Target="../charts/chart81.xml"/><Relationship Id="rId78" Type="http://schemas.openxmlformats.org/officeDocument/2006/relationships/chart" Target="../charts/chart86.xml"/><Relationship Id="rId94" Type="http://schemas.openxmlformats.org/officeDocument/2006/relationships/chart" Target="../charts/chart102.xml"/><Relationship Id="rId99" Type="http://schemas.openxmlformats.org/officeDocument/2006/relationships/chart" Target="../charts/chart107.xml"/><Relationship Id="rId101" Type="http://schemas.openxmlformats.org/officeDocument/2006/relationships/chart" Target="../charts/chart109.xml"/><Relationship Id="rId122" Type="http://schemas.openxmlformats.org/officeDocument/2006/relationships/chart" Target="../charts/chart130.xml"/><Relationship Id="rId143" Type="http://schemas.openxmlformats.org/officeDocument/2006/relationships/chart" Target="../charts/chart151.xml"/><Relationship Id="rId148" Type="http://schemas.openxmlformats.org/officeDocument/2006/relationships/chart" Target="../charts/chart156.xml"/><Relationship Id="rId164" Type="http://schemas.openxmlformats.org/officeDocument/2006/relationships/chart" Target="../charts/chart172.xml"/><Relationship Id="rId169" Type="http://schemas.openxmlformats.org/officeDocument/2006/relationships/chart" Target="../charts/chart177.xml"/><Relationship Id="rId185" Type="http://schemas.openxmlformats.org/officeDocument/2006/relationships/chart" Target="../charts/chart19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80" Type="http://schemas.openxmlformats.org/officeDocument/2006/relationships/chart" Target="../charts/chart188.xml"/><Relationship Id="rId210" Type="http://schemas.openxmlformats.org/officeDocument/2006/relationships/chart" Target="../charts/chart218.xml"/><Relationship Id="rId215" Type="http://schemas.openxmlformats.org/officeDocument/2006/relationships/chart" Target="../charts/chart223.xml"/><Relationship Id="rId236" Type="http://schemas.openxmlformats.org/officeDocument/2006/relationships/chart" Target="../charts/chart244.xml"/><Relationship Id="rId257" Type="http://schemas.openxmlformats.org/officeDocument/2006/relationships/chart" Target="../charts/chart265.xml"/><Relationship Id="rId278" Type="http://schemas.openxmlformats.org/officeDocument/2006/relationships/chart" Target="../charts/chart286.xml"/><Relationship Id="rId26" Type="http://schemas.openxmlformats.org/officeDocument/2006/relationships/chart" Target="../charts/chart34.xml"/><Relationship Id="rId231" Type="http://schemas.openxmlformats.org/officeDocument/2006/relationships/chart" Target="../charts/chart239.xml"/><Relationship Id="rId252" Type="http://schemas.openxmlformats.org/officeDocument/2006/relationships/chart" Target="../charts/chart260.xml"/><Relationship Id="rId273" Type="http://schemas.openxmlformats.org/officeDocument/2006/relationships/chart" Target="../charts/chart281.xml"/><Relationship Id="rId294" Type="http://schemas.openxmlformats.org/officeDocument/2006/relationships/chart" Target="../charts/chart302.xml"/><Relationship Id="rId308" Type="http://schemas.openxmlformats.org/officeDocument/2006/relationships/chart" Target="../charts/chart316.xml"/><Relationship Id="rId47" Type="http://schemas.openxmlformats.org/officeDocument/2006/relationships/chart" Target="../charts/chart55.xml"/><Relationship Id="rId68" Type="http://schemas.openxmlformats.org/officeDocument/2006/relationships/chart" Target="../charts/chart76.xml"/><Relationship Id="rId89" Type="http://schemas.openxmlformats.org/officeDocument/2006/relationships/chart" Target="../charts/chart97.xml"/><Relationship Id="rId112" Type="http://schemas.openxmlformats.org/officeDocument/2006/relationships/chart" Target="../charts/chart120.xml"/><Relationship Id="rId133" Type="http://schemas.openxmlformats.org/officeDocument/2006/relationships/chart" Target="../charts/chart141.xml"/><Relationship Id="rId154" Type="http://schemas.openxmlformats.org/officeDocument/2006/relationships/chart" Target="../charts/chart162.xml"/><Relationship Id="rId175" Type="http://schemas.openxmlformats.org/officeDocument/2006/relationships/chart" Target="../charts/chart183.xml"/><Relationship Id="rId196" Type="http://schemas.openxmlformats.org/officeDocument/2006/relationships/chart" Target="../charts/chart204.xml"/><Relationship Id="rId200" Type="http://schemas.openxmlformats.org/officeDocument/2006/relationships/chart" Target="../charts/chart208.xml"/><Relationship Id="rId16" Type="http://schemas.openxmlformats.org/officeDocument/2006/relationships/chart" Target="../charts/chart24.xml"/><Relationship Id="rId221" Type="http://schemas.openxmlformats.org/officeDocument/2006/relationships/chart" Target="../charts/chart229.xml"/><Relationship Id="rId242" Type="http://schemas.openxmlformats.org/officeDocument/2006/relationships/chart" Target="../charts/chart250.xml"/><Relationship Id="rId263" Type="http://schemas.openxmlformats.org/officeDocument/2006/relationships/chart" Target="../charts/chart271.xml"/><Relationship Id="rId284" Type="http://schemas.openxmlformats.org/officeDocument/2006/relationships/chart" Target="../charts/chart292.xml"/><Relationship Id="rId37" Type="http://schemas.openxmlformats.org/officeDocument/2006/relationships/chart" Target="../charts/chart45.xml"/><Relationship Id="rId58" Type="http://schemas.openxmlformats.org/officeDocument/2006/relationships/chart" Target="../charts/chart66.xml"/><Relationship Id="rId79" Type="http://schemas.openxmlformats.org/officeDocument/2006/relationships/chart" Target="../charts/chart87.xml"/><Relationship Id="rId102" Type="http://schemas.openxmlformats.org/officeDocument/2006/relationships/chart" Target="../charts/chart110.xml"/><Relationship Id="rId123" Type="http://schemas.openxmlformats.org/officeDocument/2006/relationships/chart" Target="../charts/chart131.xml"/><Relationship Id="rId144" Type="http://schemas.openxmlformats.org/officeDocument/2006/relationships/chart" Target="../charts/chart152.xml"/><Relationship Id="rId90" Type="http://schemas.openxmlformats.org/officeDocument/2006/relationships/chart" Target="../charts/chart98.xml"/><Relationship Id="rId165" Type="http://schemas.openxmlformats.org/officeDocument/2006/relationships/chart" Target="../charts/chart173.xml"/><Relationship Id="rId186" Type="http://schemas.openxmlformats.org/officeDocument/2006/relationships/chart" Target="../charts/chart194.xml"/><Relationship Id="rId211" Type="http://schemas.openxmlformats.org/officeDocument/2006/relationships/chart" Target="../charts/chart219.xml"/><Relationship Id="rId232" Type="http://schemas.openxmlformats.org/officeDocument/2006/relationships/chart" Target="../charts/chart240.xml"/><Relationship Id="rId253" Type="http://schemas.openxmlformats.org/officeDocument/2006/relationships/chart" Target="../charts/chart261.xml"/><Relationship Id="rId274" Type="http://schemas.openxmlformats.org/officeDocument/2006/relationships/chart" Target="../charts/chart282.xml"/><Relationship Id="rId295" Type="http://schemas.openxmlformats.org/officeDocument/2006/relationships/chart" Target="../charts/chart303.xml"/><Relationship Id="rId309" Type="http://schemas.openxmlformats.org/officeDocument/2006/relationships/chart" Target="../charts/chart317.xml"/><Relationship Id="rId27" Type="http://schemas.openxmlformats.org/officeDocument/2006/relationships/chart" Target="../charts/chart35.xml"/><Relationship Id="rId48" Type="http://schemas.openxmlformats.org/officeDocument/2006/relationships/chart" Target="../charts/chart56.xml"/><Relationship Id="rId69" Type="http://schemas.openxmlformats.org/officeDocument/2006/relationships/chart" Target="../charts/chart77.xml"/><Relationship Id="rId113" Type="http://schemas.openxmlformats.org/officeDocument/2006/relationships/chart" Target="../charts/chart121.xml"/><Relationship Id="rId134" Type="http://schemas.openxmlformats.org/officeDocument/2006/relationships/chart" Target="../charts/chart142.xml"/><Relationship Id="rId80" Type="http://schemas.openxmlformats.org/officeDocument/2006/relationships/chart" Target="../charts/chart88.xml"/><Relationship Id="rId155" Type="http://schemas.openxmlformats.org/officeDocument/2006/relationships/chart" Target="../charts/chart163.xml"/><Relationship Id="rId176" Type="http://schemas.openxmlformats.org/officeDocument/2006/relationships/chart" Target="../charts/chart184.xml"/><Relationship Id="rId197" Type="http://schemas.openxmlformats.org/officeDocument/2006/relationships/chart" Target="../charts/chart205.xml"/><Relationship Id="rId201" Type="http://schemas.openxmlformats.org/officeDocument/2006/relationships/chart" Target="../charts/chart209.xml"/><Relationship Id="rId222" Type="http://schemas.openxmlformats.org/officeDocument/2006/relationships/chart" Target="../charts/chart230.xml"/><Relationship Id="rId243" Type="http://schemas.openxmlformats.org/officeDocument/2006/relationships/chart" Target="../charts/chart251.xml"/><Relationship Id="rId264" Type="http://schemas.openxmlformats.org/officeDocument/2006/relationships/chart" Target="../charts/chart272.xml"/><Relationship Id="rId285" Type="http://schemas.openxmlformats.org/officeDocument/2006/relationships/chart" Target="../charts/chart293.xml"/><Relationship Id="rId17" Type="http://schemas.openxmlformats.org/officeDocument/2006/relationships/chart" Target="../charts/chart25.xml"/><Relationship Id="rId38" Type="http://schemas.openxmlformats.org/officeDocument/2006/relationships/chart" Target="../charts/chart46.xml"/><Relationship Id="rId59" Type="http://schemas.openxmlformats.org/officeDocument/2006/relationships/chart" Target="../charts/chart67.xml"/><Relationship Id="rId103" Type="http://schemas.openxmlformats.org/officeDocument/2006/relationships/chart" Target="../charts/chart111.xml"/><Relationship Id="rId124" Type="http://schemas.openxmlformats.org/officeDocument/2006/relationships/chart" Target="../charts/chart132.xml"/><Relationship Id="rId310" Type="http://schemas.openxmlformats.org/officeDocument/2006/relationships/chart" Target="../charts/chart318.xml"/><Relationship Id="rId70" Type="http://schemas.openxmlformats.org/officeDocument/2006/relationships/chart" Target="../charts/chart78.xml"/><Relationship Id="rId91" Type="http://schemas.openxmlformats.org/officeDocument/2006/relationships/chart" Target="../charts/chart99.xml"/><Relationship Id="rId145" Type="http://schemas.openxmlformats.org/officeDocument/2006/relationships/chart" Target="../charts/chart153.xml"/><Relationship Id="rId166" Type="http://schemas.openxmlformats.org/officeDocument/2006/relationships/chart" Target="../charts/chart174.xml"/><Relationship Id="rId187" Type="http://schemas.openxmlformats.org/officeDocument/2006/relationships/chart" Target="../charts/chart195.xml"/><Relationship Id="rId1" Type="http://schemas.openxmlformats.org/officeDocument/2006/relationships/chart" Target="../charts/chart9.xml"/><Relationship Id="rId212" Type="http://schemas.openxmlformats.org/officeDocument/2006/relationships/chart" Target="../charts/chart220.xml"/><Relationship Id="rId233" Type="http://schemas.openxmlformats.org/officeDocument/2006/relationships/chart" Target="../charts/chart241.xml"/><Relationship Id="rId254" Type="http://schemas.openxmlformats.org/officeDocument/2006/relationships/chart" Target="../charts/chart262.xml"/><Relationship Id="rId28" Type="http://schemas.openxmlformats.org/officeDocument/2006/relationships/chart" Target="../charts/chart36.xml"/><Relationship Id="rId49" Type="http://schemas.openxmlformats.org/officeDocument/2006/relationships/chart" Target="../charts/chart57.xml"/><Relationship Id="rId114" Type="http://schemas.openxmlformats.org/officeDocument/2006/relationships/chart" Target="../charts/chart122.xml"/><Relationship Id="rId275" Type="http://schemas.openxmlformats.org/officeDocument/2006/relationships/chart" Target="../charts/chart283.xml"/><Relationship Id="rId296" Type="http://schemas.openxmlformats.org/officeDocument/2006/relationships/chart" Target="../charts/chart304.xml"/><Relationship Id="rId300" Type="http://schemas.openxmlformats.org/officeDocument/2006/relationships/chart" Target="../charts/chart308.xml"/><Relationship Id="rId60" Type="http://schemas.openxmlformats.org/officeDocument/2006/relationships/chart" Target="../charts/chart68.xml"/><Relationship Id="rId81" Type="http://schemas.openxmlformats.org/officeDocument/2006/relationships/chart" Target="../charts/chart89.xml"/><Relationship Id="rId135" Type="http://schemas.openxmlformats.org/officeDocument/2006/relationships/chart" Target="../charts/chart143.xml"/><Relationship Id="rId156" Type="http://schemas.openxmlformats.org/officeDocument/2006/relationships/chart" Target="../charts/chart164.xml"/><Relationship Id="rId177" Type="http://schemas.openxmlformats.org/officeDocument/2006/relationships/chart" Target="../charts/chart185.xml"/><Relationship Id="rId198" Type="http://schemas.openxmlformats.org/officeDocument/2006/relationships/chart" Target="../charts/chart206.xml"/><Relationship Id="rId202" Type="http://schemas.openxmlformats.org/officeDocument/2006/relationships/chart" Target="../charts/chart210.xml"/><Relationship Id="rId223" Type="http://schemas.openxmlformats.org/officeDocument/2006/relationships/chart" Target="../charts/chart231.xml"/><Relationship Id="rId244" Type="http://schemas.openxmlformats.org/officeDocument/2006/relationships/chart" Target="../charts/chart252.xml"/><Relationship Id="rId18" Type="http://schemas.openxmlformats.org/officeDocument/2006/relationships/chart" Target="../charts/chart26.xml"/><Relationship Id="rId39" Type="http://schemas.openxmlformats.org/officeDocument/2006/relationships/chart" Target="../charts/chart47.xml"/><Relationship Id="rId265" Type="http://schemas.openxmlformats.org/officeDocument/2006/relationships/chart" Target="../charts/chart273.xml"/><Relationship Id="rId286" Type="http://schemas.openxmlformats.org/officeDocument/2006/relationships/chart" Target="../charts/chart294.xml"/><Relationship Id="rId50" Type="http://schemas.openxmlformats.org/officeDocument/2006/relationships/chart" Target="../charts/chart58.xml"/><Relationship Id="rId104" Type="http://schemas.openxmlformats.org/officeDocument/2006/relationships/chart" Target="../charts/chart112.xml"/><Relationship Id="rId125" Type="http://schemas.openxmlformats.org/officeDocument/2006/relationships/chart" Target="../charts/chart133.xml"/><Relationship Id="rId146" Type="http://schemas.openxmlformats.org/officeDocument/2006/relationships/chart" Target="../charts/chart154.xml"/><Relationship Id="rId167" Type="http://schemas.openxmlformats.org/officeDocument/2006/relationships/chart" Target="../charts/chart175.xml"/><Relationship Id="rId188" Type="http://schemas.openxmlformats.org/officeDocument/2006/relationships/chart" Target="../charts/chart196.xml"/><Relationship Id="rId311" Type="http://schemas.openxmlformats.org/officeDocument/2006/relationships/chart" Target="../charts/chart319.xml"/><Relationship Id="rId71" Type="http://schemas.openxmlformats.org/officeDocument/2006/relationships/chart" Target="../charts/chart79.xml"/><Relationship Id="rId92" Type="http://schemas.openxmlformats.org/officeDocument/2006/relationships/chart" Target="../charts/chart100.xml"/><Relationship Id="rId213" Type="http://schemas.openxmlformats.org/officeDocument/2006/relationships/chart" Target="../charts/chart221.xml"/><Relationship Id="rId234" Type="http://schemas.openxmlformats.org/officeDocument/2006/relationships/chart" Target="../charts/chart242.xml"/><Relationship Id="rId2" Type="http://schemas.openxmlformats.org/officeDocument/2006/relationships/chart" Target="../charts/chart10.xml"/><Relationship Id="rId29" Type="http://schemas.openxmlformats.org/officeDocument/2006/relationships/chart" Target="../charts/chart37.xml"/><Relationship Id="rId255" Type="http://schemas.openxmlformats.org/officeDocument/2006/relationships/chart" Target="../charts/chart263.xml"/><Relationship Id="rId276" Type="http://schemas.openxmlformats.org/officeDocument/2006/relationships/chart" Target="../charts/chart284.xml"/><Relationship Id="rId297" Type="http://schemas.openxmlformats.org/officeDocument/2006/relationships/chart" Target="../charts/chart30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3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6.xml"/><Relationship Id="rId2" Type="http://schemas.openxmlformats.org/officeDocument/2006/relationships/chart" Target="../charts/chart325.xml"/><Relationship Id="rId1" Type="http://schemas.openxmlformats.org/officeDocument/2006/relationships/chart" Target="../charts/chart324.xml"/><Relationship Id="rId4" Type="http://schemas.openxmlformats.org/officeDocument/2006/relationships/chart" Target="../charts/chart32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133350</xdr:colOff>
      <xdr:row>21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10</xdr:col>
      <xdr:colOff>152400</xdr:colOff>
      <xdr:row>46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10</xdr:col>
      <xdr:colOff>114300</xdr:colOff>
      <xdr:row>71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10</xdr:col>
      <xdr:colOff>123825</xdr:colOff>
      <xdr:row>96</xdr:row>
      <xdr:rowOff>47625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104774</xdr:colOff>
      <xdr:row>8</xdr:row>
      <xdr:rowOff>47626</xdr:rowOff>
    </xdr:from>
    <xdr:to>
      <xdr:col>11</xdr:col>
      <xdr:colOff>457199</xdr:colOff>
      <xdr:row>14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66674</xdr:colOff>
      <xdr:row>17</xdr:row>
      <xdr:rowOff>9525</xdr:rowOff>
    </xdr:from>
    <xdr:to>
      <xdr:col>11</xdr:col>
      <xdr:colOff>438149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600074</xdr:colOff>
      <xdr:row>25</xdr:row>
      <xdr:rowOff>257175</xdr:rowOff>
    </xdr:from>
    <xdr:to>
      <xdr:col>11</xdr:col>
      <xdr:colOff>419099</xdr:colOff>
      <xdr:row>33</xdr:row>
      <xdr:rowOff>47625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0.13645</cdr:x>
      <cdr:y>0.04701</cdr:y>
    </cdr:from>
    <cdr:to>
      <cdr:x>0.94255</cdr:x>
      <cdr:y>0.26496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23901" y="104775"/>
          <a:ext cx="4276726" cy="48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pPr rtl="0"/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อัตราป่วยโรคไข้เลือดออก ปี </a:t>
          </a:r>
          <a:r>
            <a:rPr lang="en-US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2561  </a:t>
          </a:r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ในพื้นที่จังหวัดศรีสะเกษ</a:t>
          </a:r>
          <a:r>
            <a:rPr lang="en-US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  </a:t>
          </a:r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จำแนกรายอำเภอ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10</xdr:row>
      <xdr:rowOff>123825</xdr:rowOff>
    </xdr:from>
    <xdr:to>
      <xdr:col>13</xdr:col>
      <xdr:colOff>571500</xdr:colOff>
      <xdr:row>31</xdr:row>
      <xdr:rowOff>133350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36</xdr:row>
      <xdr:rowOff>142875</xdr:rowOff>
    </xdr:from>
    <xdr:to>
      <xdr:col>13</xdr:col>
      <xdr:colOff>600075</xdr:colOff>
      <xdr:row>59</xdr:row>
      <xdr:rowOff>142875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61</xdr:row>
      <xdr:rowOff>142875</xdr:rowOff>
    </xdr:from>
    <xdr:to>
      <xdr:col>13</xdr:col>
      <xdr:colOff>190500</xdr:colOff>
      <xdr:row>85</xdr:row>
      <xdr:rowOff>114300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219075</xdr:colOff>
      <xdr:row>90</xdr:row>
      <xdr:rowOff>47625</xdr:rowOff>
    </xdr:from>
    <xdr:to>
      <xdr:col>17</xdr:col>
      <xdr:colOff>9525</xdr:colOff>
      <xdr:row>115</xdr:row>
      <xdr:rowOff>28575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1114425</xdr:colOff>
      <xdr:row>58</xdr:row>
      <xdr:rowOff>66675</xdr:rowOff>
    </xdr:from>
    <xdr:to>
      <xdr:col>11</xdr:col>
      <xdr:colOff>38100</xdr:colOff>
      <xdr:row>81</xdr:row>
      <xdr:rowOff>114300</xdr:rowOff>
    </xdr:to>
    <xdr:graphicFrame macro="">
      <xdr:nvGraphicFramePr>
        <xdr:cNvPr id="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1085850</xdr:colOff>
      <xdr:row>0</xdr:row>
      <xdr:rowOff>0</xdr:rowOff>
    </xdr:from>
    <xdr:to>
      <xdr:col>11</xdr:col>
      <xdr:colOff>400050</xdr:colOff>
      <xdr:row>21</xdr:row>
      <xdr:rowOff>123825</xdr:rowOff>
    </xdr:to>
    <xdr:graphicFrame macro="">
      <xdr:nvGraphicFramePr>
        <xdr:cNvPr id="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1085850</xdr:colOff>
      <xdr:row>0</xdr:row>
      <xdr:rowOff>0</xdr:rowOff>
    </xdr:from>
    <xdr:to>
      <xdr:col>11</xdr:col>
      <xdr:colOff>400050</xdr:colOff>
      <xdr:row>21</xdr:row>
      <xdr:rowOff>123825</xdr:rowOff>
    </xdr:to>
    <xdr:graphicFrame macro="">
      <xdr:nvGraphicFramePr>
        <xdr:cNvPr id="2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0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54</xdr:row>
      <xdr:rowOff>0</xdr:rowOff>
    </xdr:from>
    <xdr:to>
      <xdr:col>9</xdr:col>
      <xdr:colOff>245110</xdr:colOff>
      <xdr:row>66</xdr:row>
      <xdr:rowOff>156210</xdr:rowOff>
    </xdr:to>
    <xdr:graphicFrame macro="">
      <xdr:nvGraphicFramePr>
        <xdr:cNvPr id="2" name="แผนภูมิ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9</xdr:col>
      <xdr:colOff>245110</xdr:colOff>
      <xdr:row>84</xdr:row>
      <xdr:rowOff>116205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74</xdr:row>
      <xdr:rowOff>0</xdr:rowOff>
    </xdr:from>
    <xdr:to>
      <xdr:col>9</xdr:col>
      <xdr:colOff>245110</xdr:colOff>
      <xdr:row>88</xdr:row>
      <xdr:rowOff>101600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88</xdr:row>
      <xdr:rowOff>0</xdr:rowOff>
    </xdr:from>
    <xdr:to>
      <xdr:col>9</xdr:col>
      <xdr:colOff>245110</xdr:colOff>
      <xdr:row>99</xdr:row>
      <xdr:rowOff>168910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0</xdr:rowOff>
    </xdr:from>
    <xdr:to>
      <xdr:col>20</xdr:col>
      <xdr:colOff>504824</xdr:colOff>
      <xdr:row>36</xdr:row>
      <xdr:rowOff>142876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85724</xdr:rowOff>
    </xdr:from>
    <xdr:to>
      <xdr:col>12</xdr:col>
      <xdr:colOff>409574</xdr:colOff>
      <xdr:row>55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161924</xdr:rowOff>
    </xdr:from>
    <xdr:to>
      <xdr:col>20</xdr:col>
      <xdr:colOff>504824</xdr:colOff>
      <xdr:row>25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17</xdr:col>
      <xdr:colOff>286072</xdr:colOff>
      <xdr:row>35</xdr:row>
      <xdr:rowOff>21257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dengue/&#3652;&#3586;&#3657;&#3648;&#3621;&#3639;&#3629;&#3604;&#3629;&#3629;&#3585;&#3592;&#3619;&#3636;&#359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TbTot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2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7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การเปลี่ยนแปลงโรค507"/>
      <sheetName val="นับจำนวนผู้ป่วย 28 วัน รายตำบล"/>
      <sheetName val="รอวาง Sheet1"/>
      <sheetName val="อัตราป่วย"/>
      <sheetName val="จำนวนป่วยรายเดือน"/>
      <sheetName val="จำนวนป่วยรายสัปดาห์"/>
      <sheetName val="สรุปพื้นที่ป่วย"/>
      <sheetName val="ทะเบียนผู้ป่วยไข้เลือดออก"/>
      <sheetName val="รายวันแยกอำเภอ"/>
      <sheetName val="รายวันแยกพื้นที่"/>
      <sheetName val="ข้อแนะนำการใช้งาน"/>
      <sheetName val="รอวางนับพื้นที่ใหม่_สัปดาห์"/>
      <sheetName val="Sheet1"/>
      <sheetName val="รอวางสรุปพื้นที่ป่วย"/>
      <sheetName val="ptหมู่บ้านสงบแล้ว"/>
      <sheetName val="ptหมู่บ้านเฝ้าระวังพิเศษ"/>
      <sheetName val="จำนวนตำบลพบ Pt รายอำเภอ"/>
      <sheetName val="รอวางตำบลที่พบผู้ป่วยทั้งหมด"/>
      <sheetName val="จำนวนหมู่บ้านเฝ้าระวังพิเศษ"/>
      <sheetName val="รอวางพื้นที่เฝ้าระวังพิเศษ"/>
      <sheetName val="จำนวนหมู่บ้านสงบแล้ว"/>
      <sheetName val="รอวางพื้นที่สงบแล้ว"/>
      <sheetName val="จำนวนหมู่บ้านพบผู้ป่วยทั้งหมด"/>
      <sheetName val="รอวางพื้นที่พบผู้ป่วยทั้งหมด"/>
      <sheetName val="รอวางอัตราป่วย"/>
      <sheetName val="จำนวนหมู่บ้านป่วยทั้งหมด"/>
      <sheetName val="รอวางข้อมูลผู้ป่วยทั้งหมด"/>
      <sheetName val="รอวางผู้ป่วยรายพื้นที่ทั้งหมด"/>
      <sheetName val="รอวางป่วยรายเดือน"/>
      <sheetName val="รอวางป่วบรายสัปดาห์"/>
      <sheetName val="รอวางผู้ป่วยในรอบ 28 วัน"/>
      <sheetName val="ไข้เลือดออกจริ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>Addname</v>
          </cell>
          <cell r="D1" t="str">
            <v>W2</v>
          </cell>
          <cell r="E1" t="str">
            <v>W3</v>
          </cell>
          <cell r="F1" t="str">
            <v>W4</v>
          </cell>
          <cell r="G1" t="str">
            <v>W5</v>
          </cell>
          <cell r="H1" t="str">
            <v>W6</v>
          </cell>
          <cell r="I1" t="str">
            <v>W7</v>
          </cell>
          <cell r="J1" t="str">
            <v>W8</v>
          </cell>
          <cell r="K1" t="str">
            <v>W9</v>
          </cell>
          <cell r="L1" t="str">
            <v>W10</v>
          </cell>
          <cell r="M1" t="str">
            <v>W11</v>
          </cell>
          <cell r="N1" t="str">
            <v>W12</v>
          </cell>
          <cell r="O1" t="str">
            <v>W13</v>
          </cell>
          <cell r="P1" t="str">
            <v>W14</v>
          </cell>
          <cell r="Q1" t="str">
            <v>W15</v>
          </cell>
          <cell r="R1" t="str">
            <v>W16</v>
          </cell>
          <cell r="S1" t="str">
            <v>W17</v>
          </cell>
          <cell r="T1" t="str">
            <v>W18</v>
          </cell>
          <cell r="U1" t="str">
            <v>W19</v>
          </cell>
          <cell r="V1" t="str">
            <v>W20</v>
          </cell>
          <cell r="W1" t="str">
            <v>W21</v>
          </cell>
          <cell r="X1" t="str">
            <v>W22</v>
          </cell>
          <cell r="Y1" t="str">
            <v>W23</v>
          </cell>
          <cell r="Z1" t="str">
            <v>W24</v>
          </cell>
          <cell r="AA1" t="str">
            <v>W25</v>
          </cell>
          <cell r="AB1" t="str">
            <v>W26</v>
          </cell>
          <cell r="AC1" t="str">
            <v>W27</v>
          </cell>
          <cell r="AD1" t="str">
            <v>W28</v>
          </cell>
          <cell r="AE1" t="str">
            <v>W29</v>
          </cell>
          <cell r="AF1" t="str">
            <v>W30</v>
          </cell>
          <cell r="AG1" t="str">
            <v>W31</v>
          </cell>
          <cell r="AH1" t="str">
            <v>W32</v>
          </cell>
          <cell r="AI1" t="str">
            <v>W33</v>
          </cell>
          <cell r="AJ1" t="str">
            <v>W34</v>
          </cell>
          <cell r="AK1" t="str">
            <v>W35</v>
          </cell>
          <cell r="AL1" t="str">
            <v>W36</v>
          </cell>
          <cell r="AM1" t="str">
            <v>W37</v>
          </cell>
          <cell r="AN1" t="str">
            <v>W38</v>
          </cell>
          <cell r="AO1" t="str">
            <v>W39</v>
          </cell>
          <cell r="AP1" t="str">
            <v>W40</v>
          </cell>
          <cell r="AQ1" t="str">
            <v>W41</v>
          </cell>
          <cell r="AR1" t="str">
            <v>W42</v>
          </cell>
          <cell r="AS1" t="str">
            <v>W43</v>
          </cell>
          <cell r="AT1" t="str">
            <v>W44</v>
          </cell>
          <cell r="AU1" t="str">
            <v>W45</v>
          </cell>
          <cell r="AV1" t="str">
            <v>W46</v>
          </cell>
          <cell r="AW1" t="str">
            <v>W47</v>
          </cell>
          <cell r="AX1" t="str">
            <v>W48</v>
          </cell>
          <cell r="AY1" t="str">
            <v>W49</v>
          </cell>
          <cell r="AZ1" t="str">
            <v>W50</v>
          </cell>
          <cell r="BA1" t="str">
            <v>W51</v>
          </cell>
          <cell r="BB1" t="str">
            <v>W52</v>
          </cell>
          <cell r="BC1" t="str">
            <v>W53</v>
          </cell>
          <cell r="BD1" t="str">
            <v>totalds</v>
          </cell>
          <cell r="BE1" t="str">
            <v>totaldeath</v>
          </cell>
        </row>
      </sheetData>
      <sheetData sheetId="30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TbTotal"/>
    </sheetNames>
    <sheetDataSet>
      <sheetData sheetId="0">
        <row r="1">
          <cell r="A1" t="str">
            <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v>
          </cell>
        </row>
        <row r="4">
          <cell r="B4" t="str">
            <v xml:space="preserve">  0 - 4</v>
          </cell>
          <cell r="C4">
            <v>0</v>
          </cell>
        </row>
        <row r="5">
          <cell r="B5" t="str">
            <v xml:space="preserve">  5 - 9</v>
          </cell>
          <cell r="C5">
            <v>0</v>
          </cell>
        </row>
        <row r="6">
          <cell r="B6" t="str">
            <v xml:space="preserve"> 10 - 14</v>
          </cell>
          <cell r="C6">
            <v>1</v>
          </cell>
        </row>
        <row r="7">
          <cell r="B7" t="str">
            <v xml:space="preserve"> 15 - 24</v>
          </cell>
          <cell r="C7">
            <v>0</v>
          </cell>
        </row>
        <row r="8">
          <cell r="B8" t="str">
            <v xml:space="preserve"> 25 - 34</v>
          </cell>
          <cell r="C8">
            <v>5</v>
          </cell>
        </row>
        <row r="9">
          <cell r="B9" t="str">
            <v xml:space="preserve"> 35 - 44</v>
          </cell>
          <cell r="C9">
            <v>5</v>
          </cell>
        </row>
        <row r="10">
          <cell r="B10" t="str">
            <v xml:space="preserve"> 45 - 54</v>
          </cell>
          <cell r="C10">
            <v>8</v>
          </cell>
        </row>
        <row r="11">
          <cell r="B11" t="str">
            <v xml:space="preserve"> 55 - 64</v>
          </cell>
          <cell r="C11">
            <v>7</v>
          </cell>
        </row>
        <row r="12">
          <cell r="B12" t="str">
            <v xml:space="preserve"> 65 +</v>
          </cell>
          <cell r="C12">
            <v>7</v>
          </cell>
        </row>
        <row r="14">
          <cell r="A14" t="str">
            <v>จำนวนป่วย(ราย)</v>
          </cell>
        </row>
        <row r="30">
          <cell r="A30" t="str">
            <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v>
          </cell>
        </row>
        <row r="33">
          <cell r="B33" t="str">
            <v>เกษตร</v>
          </cell>
          <cell r="C33">
            <v>22</v>
          </cell>
        </row>
        <row r="34">
          <cell r="B34" t="str">
            <v>ข้าราชการ</v>
          </cell>
          <cell r="C34">
            <v>1</v>
          </cell>
        </row>
        <row r="35">
          <cell r="B35" t="str">
            <v>รับจ้าง,กรรมกร</v>
          </cell>
          <cell r="C35">
            <v>1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0</v>
          </cell>
        </row>
        <row r="38">
          <cell r="B38" t="str">
            <v>นักเรียน</v>
          </cell>
          <cell r="C38">
            <v>1</v>
          </cell>
        </row>
        <row r="39">
          <cell r="B39" t="str">
            <v>ทหาร,ตำรวจ</v>
          </cell>
          <cell r="C39">
            <v>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0</v>
          </cell>
        </row>
        <row r="42">
          <cell r="B42" t="str">
            <v>อื่นๆ</v>
          </cell>
          <cell r="C42">
            <v>6</v>
          </cell>
        </row>
        <row r="43">
          <cell r="B43" t="str">
            <v>ไม่ทราบอาชีพ/ในปกครอง</v>
          </cell>
          <cell r="C43">
            <v>2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0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0</v>
          </cell>
        </row>
        <row r="58">
          <cell r="A58" t="str">
            <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v>
          </cell>
        </row>
        <row r="61">
          <cell r="B61" t="str">
            <v>ม.ค.</v>
          </cell>
          <cell r="C61">
            <v>25</v>
          </cell>
        </row>
        <row r="62">
          <cell r="B62" t="str">
            <v>ก.พ.</v>
          </cell>
          <cell r="C62">
            <v>8</v>
          </cell>
        </row>
        <row r="63">
          <cell r="B63" t="str">
            <v>มี.ค.</v>
          </cell>
          <cell r="C63">
            <v>18</v>
          </cell>
        </row>
        <row r="64">
          <cell r="B64" t="str">
            <v>เม.ย.</v>
          </cell>
          <cell r="C64">
            <v>12</v>
          </cell>
        </row>
        <row r="65">
          <cell r="B65" t="str">
            <v>พ.ค.</v>
          </cell>
          <cell r="C65">
            <v>21</v>
          </cell>
        </row>
        <row r="66">
          <cell r="B66" t="str">
            <v>มิ.ย.</v>
          </cell>
          <cell r="C66">
            <v>65</v>
          </cell>
        </row>
        <row r="67">
          <cell r="B67" t="str">
            <v>ก.ค.</v>
          </cell>
          <cell r="C67">
            <v>77</v>
          </cell>
        </row>
        <row r="68">
          <cell r="B68" t="str">
            <v>ส.ค.</v>
          </cell>
          <cell r="C68">
            <v>99</v>
          </cell>
        </row>
        <row r="69">
          <cell r="B69" t="str">
            <v>ก.ย.</v>
          </cell>
          <cell r="C69">
            <v>125</v>
          </cell>
        </row>
        <row r="70">
          <cell r="B70" t="str">
            <v>ต.ค.</v>
          </cell>
          <cell r="C70">
            <v>177</v>
          </cell>
        </row>
        <row r="71">
          <cell r="B71" t="str">
            <v>พ.ย.</v>
          </cell>
          <cell r="C71">
            <v>74</v>
          </cell>
        </row>
        <row r="72">
          <cell r="B72" t="str">
            <v>ธ.ค.</v>
          </cell>
          <cell r="C72">
            <v>32</v>
          </cell>
        </row>
        <row r="85">
          <cell r="A85" t="str">
            <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Ds26"/>
    </sheetNames>
    <sheetDataSet>
      <sheetData sheetId="0">
        <row r="1">
          <cell r="A1" t="str">
            <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v>
          </cell>
        </row>
        <row r="4">
          <cell r="B4" t="str">
            <v xml:space="preserve">  0 - 4</v>
          </cell>
          <cell r="C4">
            <v>171.59</v>
          </cell>
        </row>
        <row r="5">
          <cell r="B5" t="str">
            <v xml:space="preserve">  5 - 9</v>
          </cell>
          <cell r="C5">
            <v>531.54999999999995</v>
          </cell>
        </row>
        <row r="6">
          <cell r="B6" t="str">
            <v xml:space="preserve"> 10 - 14</v>
          </cell>
          <cell r="C6">
            <v>510.17</v>
          </cell>
        </row>
        <row r="7">
          <cell r="B7" t="str">
            <v xml:space="preserve"> 15 - 24</v>
          </cell>
          <cell r="C7">
            <v>165.18</v>
          </cell>
        </row>
        <row r="8">
          <cell r="B8" t="str">
            <v xml:space="preserve"> 25 - 34</v>
          </cell>
          <cell r="C8">
            <v>45.12</v>
          </cell>
        </row>
        <row r="9">
          <cell r="B9" t="str">
            <v xml:space="preserve"> 35 - 44</v>
          </cell>
          <cell r="C9">
            <v>28.25</v>
          </cell>
        </row>
        <row r="10">
          <cell r="B10" t="str">
            <v xml:space="preserve"> 45 - 54</v>
          </cell>
          <cell r="C10">
            <v>29.02</v>
          </cell>
        </row>
        <row r="11">
          <cell r="B11" t="str">
            <v xml:space="preserve"> 55 - 64</v>
          </cell>
          <cell r="C11">
            <v>24.17</v>
          </cell>
        </row>
        <row r="12">
          <cell r="B12" t="str">
            <v xml:space="preserve"> 65 +</v>
          </cell>
          <cell r="C12">
            <v>21.03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v>
          </cell>
        </row>
        <row r="33">
          <cell r="B33" t="str">
            <v>เกษตร</v>
          </cell>
          <cell r="C33">
            <v>253</v>
          </cell>
        </row>
        <row r="34">
          <cell r="B34" t="str">
            <v>ข้าราชการ</v>
          </cell>
          <cell r="C34">
            <v>12</v>
          </cell>
        </row>
        <row r="35">
          <cell r="B35" t="str">
            <v>รับจ้าง,กรรมกร</v>
          </cell>
          <cell r="C35">
            <v>16</v>
          </cell>
        </row>
        <row r="36">
          <cell r="B36" t="str">
            <v>ค้าขาย</v>
          </cell>
          <cell r="C36">
            <v>4</v>
          </cell>
        </row>
        <row r="37">
          <cell r="B37" t="str">
            <v>งานบ้าน</v>
          </cell>
          <cell r="C37">
            <v>2</v>
          </cell>
        </row>
        <row r="38">
          <cell r="B38" t="str">
            <v>นักเรียน</v>
          </cell>
          <cell r="C38">
            <v>1132</v>
          </cell>
        </row>
        <row r="39">
          <cell r="B39" t="str">
            <v>ทหาร,ตำรวจ</v>
          </cell>
          <cell r="C39">
            <v>10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4</v>
          </cell>
        </row>
        <row r="42">
          <cell r="B42" t="str">
            <v>อื่นๆ</v>
          </cell>
          <cell r="C42">
            <v>74</v>
          </cell>
        </row>
        <row r="43">
          <cell r="B43" t="str">
            <v>ไม่ทราบอาชีพ/ในปกครอง</v>
          </cell>
          <cell r="C43">
            <v>221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2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4</v>
          </cell>
        </row>
        <row r="58">
          <cell r="A58" t="str">
            <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v>
          </cell>
        </row>
        <row r="61">
          <cell r="B61" t="str">
            <v>ม.ค.</v>
          </cell>
          <cell r="C61">
            <v>15</v>
          </cell>
        </row>
        <row r="62">
          <cell r="B62" t="str">
            <v>ก.พ.</v>
          </cell>
          <cell r="C62">
            <v>10</v>
          </cell>
        </row>
        <row r="63">
          <cell r="B63" t="str">
            <v>มี.ค.</v>
          </cell>
          <cell r="C63">
            <v>34</v>
          </cell>
        </row>
        <row r="64">
          <cell r="B64" t="str">
            <v>เม.ย.</v>
          </cell>
          <cell r="C64">
            <v>35</v>
          </cell>
        </row>
        <row r="65">
          <cell r="B65" t="str">
            <v>พ.ค.</v>
          </cell>
          <cell r="C65">
            <v>115</v>
          </cell>
        </row>
        <row r="66">
          <cell r="B66" t="str">
            <v>มิ.ย.</v>
          </cell>
          <cell r="C66">
            <v>386</v>
          </cell>
        </row>
        <row r="67">
          <cell r="B67" t="str">
            <v>ก.ค.</v>
          </cell>
          <cell r="C67">
            <v>425</v>
          </cell>
        </row>
        <row r="68">
          <cell r="B68" t="str">
            <v>ส.ค.</v>
          </cell>
          <cell r="C68">
            <v>323</v>
          </cell>
        </row>
        <row r="69">
          <cell r="B69" t="str">
            <v>ก.ย.</v>
          </cell>
          <cell r="C69">
            <v>303</v>
          </cell>
        </row>
        <row r="70">
          <cell r="B70" t="str">
            <v>ต.ค.</v>
          </cell>
          <cell r="C70">
            <v>88</v>
          </cell>
        </row>
        <row r="71">
          <cell r="B71" t="str">
            <v>พ.ย.</v>
          </cell>
          <cell r="C71">
            <v>145</v>
          </cell>
        </row>
        <row r="72">
          <cell r="B72" t="str">
            <v>ธ.ค.</v>
          </cell>
          <cell r="C72">
            <v>37</v>
          </cell>
        </row>
        <row r="85">
          <cell r="A85" t="str">
            <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Ds71"/>
    </sheetNames>
    <sheetDataSet>
      <sheetData sheetId="0">
        <row r="1">
          <cell r="A1" t="str">
            <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v>
          </cell>
        </row>
        <row r="4">
          <cell r="B4" t="str">
            <v xml:space="preserve">  0 - 4</v>
          </cell>
          <cell r="C4">
            <v>71.180000000000007</v>
          </cell>
        </row>
        <row r="5">
          <cell r="B5" t="str">
            <v xml:space="preserve">  5 - 9</v>
          </cell>
          <cell r="C5">
            <v>6.7</v>
          </cell>
        </row>
        <row r="6">
          <cell r="B6" t="str">
            <v xml:space="preserve"> 10 - 14</v>
          </cell>
          <cell r="C6">
            <v>1.1000000000000001</v>
          </cell>
        </row>
        <row r="7">
          <cell r="B7" t="str">
            <v xml:space="preserve"> 15 - 24</v>
          </cell>
          <cell r="C7">
            <v>0</v>
          </cell>
        </row>
        <row r="8">
          <cell r="B8" t="str">
            <v xml:space="preserve"> 25 - 34</v>
          </cell>
          <cell r="C8">
            <v>0</v>
          </cell>
        </row>
        <row r="9">
          <cell r="B9" t="str">
            <v xml:space="preserve"> 35 - 44</v>
          </cell>
          <cell r="C9">
            <v>0</v>
          </cell>
        </row>
        <row r="10">
          <cell r="B10" t="str">
            <v xml:space="preserve"> 45 - 54</v>
          </cell>
          <cell r="C10">
            <v>0</v>
          </cell>
        </row>
        <row r="11">
          <cell r="B11" t="str">
            <v xml:space="preserve"> 55 - 64</v>
          </cell>
          <cell r="C11">
            <v>0</v>
          </cell>
        </row>
        <row r="12">
          <cell r="B12" t="str">
            <v xml:space="preserve"> 65 +</v>
          </cell>
          <cell r="C12">
            <v>0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v>
          </cell>
        </row>
        <row r="33">
          <cell r="B33" t="str">
            <v>เกษตร</v>
          </cell>
          <cell r="C33">
            <v>0</v>
          </cell>
        </row>
        <row r="34">
          <cell r="B34" t="str">
            <v>ข้าราชการ</v>
          </cell>
          <cell r="C34">
            <v>0</v>
          </cell>
        </row>
        <row r="35">
          <cell r="B35" t="str">
            <v>รับจ้าง,กรรมกร</v>
          </cell>
          <cell r="C35">
            <v>0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0</v>
          </cell>
        </row>
        <row r="38">
          <cell r="B38" t="str">
            <v>นักเรียน</v>
          </cell>
          <cell r="C38">
            <v>5</v>
          </cell>
        </row>
        <row r="39">
          <cell r="B39" t="str">
            <v>ทหาร,ตำรวจ</v>
          </cell>
          <cell r="C39">
            <v>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0</v>
          </cell>
        </row>
        <row r="42">
          <cell r="B42" t="str">
            <v>อื่นๆ</v>
          </cell>
          <cell r="C42">
            <v>0</v>
          </cell>
        </row>
        <row r="43">
          <cell r="B43" t="str">
            <v>ไม่ทราบอาชีพ/ในปกครอง</v>
          </cell>
          <cell r="C43">
            <v>58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0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0</v>
          </cell>
        </row>
        <row r="58">
          <cell r="A58" t="str">
            <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v>
          </cell>
        </row>
        <row r="61">
          <cell r="B61" t="str">
            <v>ม.ค.</v>
          </cell>
          <cell r="C61">
            <v>34</v>
          </cell>
        </row>
        <row r="62">
          <cell r="B62" t="str">
            <v>ก.พ.</v>
          </cell>
          <cell r="C62">
            <v>21</v>
          </cell>
        </row>
        <row r="63">
          <cell r="B63" t="str">
            <v>มี.ค.</v>
          </cell>
          <cell r="C63">
            <v>8</v>
          </cell>
        </row>
        <row r="64">
          <cell r="B64" t="str">
            <v>เม.ย.</v>
          </cell>
        </row>
        <row r="65">
          <cell r="B65" t="str">
            <v>พ.ค.</v>
          </cell>
        </row>
        <row r="66">
          <cell r="B66" t="str">
            <v>มิ.ย.</v>
          </cell>
        </row>
        <row r="67">
          <cell r="B67" t="str">
            <v>ก.ค.</v>
          </cell>
        </row>
        <row r="68">
          <cell r="B68" t="str">
            <v>ส.ค.</v>
          </cell>
        </row>
        <row r="69">
          <cell r="B69" t="str">
            <v>ก.ย.</v>
          </cell>
        </row>
        <row r="70">
          <cell r="B70" t="str">
            <v>ต.ค.</v>
          </cell>
        </row>
        <row r="71">
          <cell r="B71" t="str">
            <v>พ.ย.</v>
          </cell>
        </row>
        <row r="72">
          <cell r="B72" t="str">
            <v>ธ.ค.</v>
          </cell>
        </row>
        <row r="85">
          <cell r="A85" t="str">
            <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Ds17"/>
    </sheetNames>
    <sheetDataSet>
      <sheetData sheetId="0">
        <row r="1">
          <cell r="A1" t="str">
            <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v>
          </cell>
        </row>
        <row r="4">
          <cell r="B4" t="str">
            <v xml:space="preserve">  0 - 4</v>
          </cell>
          <cell r="C4">
            <v>171.59</v>
          </cell>
        </row>
        <row r="5">
          <cell r="B5" t="str">
            <v xml:space="preserve">  5 - 9</v>
          </cell>
          <cell r="C5">
            <v>227.81</v>
          </cell>
        </row>
        <row r="6">
          <cell r="B6" t="str">
            <v xml:space="preserve"> 10 - 14</v>
          </cell>
          <cell r="C6">
            <v>129.46</v>
          </cell>
        </row>
        <row r="7">
          <cell r="B7" t="str">
            <v xml:space="preserve"> 15 - 24</v>
          </cell>
          <cell r="C7">
            <v>50.57</v>
          </cell>
        </row>
        <row r="8">
          <cell r="B8" t="str">
            <v xml:space="preserve"> 25 - 34</v>
          </cell>
          <cell r="C8">
            <v>27.45</v>
          </cell>
        </row>
        <row r="9">
          <cell r="B9" t="str">
            <v xml:space="preserve"> 35 - 44</v>
          </cell>
          <cell r="C9">
            <v>10.24</v>
          </cell>
        </row>
        <row r="10">
          <cell r="B10" t="str">
            <v xml:space="preserve"> 45 - 54</v>
          </cell>
          <cell r="C10">
            <v>5.63</v>
          </cell>
        </row>
        <row r="11">
          <cell r="B11" t="str">
            <v xml:space="preserve"> 55 - 64</v>
          </cell>
          <cell r="C11">
            <v>1.96</v>
          </cell>
        </row>
        <row r="12">
          <cell r="B12" t="str">
            <v xml:space="preserve"> 65 +</v>
          </cell>
          <cell r="C12">
            <v>2.63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v>
          </cell>
        </row>
        <row r="33">
          <cell r="B33" t="str">
            <v>เกษตร</v>
          </cell>
          <cell r="C33">
            <v>34</v>
          </cell>
        </row>
        <row r="34">
          <cell r="B34" t="str">
            <v>ข้าราชการ</v>
          </cell>
          <cell r="C34">
            <v>2</v>
          </cell>
        </row>
        <row r="35">
          <cell r="B35" t="str">
            <v>รับจ้าง,กรรมกร</v>
          </cell>
          <cell r="C35">
            <v>1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1</v>
          </cell>
        </row>
        <row r="38">
          <cell r="B38" t="str">
            <v>นักเรียน</v>
          </cell>
          <cell r="C38">
            <v>320</v>
          </cell>
        </row>
        <row r="39">
          <cell r="B39" t="str">
            <v>ทหาร,ตำรวจ</v>
          </cell>
          <cell r="C39">
            <v>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1</v>
          </cell>
        </row>
        <row r="42">
          <cell r="B42" t="str">
            <v>อื่นๆ</v>
          </cell>
          <cell r="C42">
            <v>55</v>
          </cell>
        </row>
        <row r="43">
          <cell r="B43" t="str">
            <v>ไม่ทราบอาชีพ/ในปกครอง</v>
          </cell>
          <cell r="C43">
            <v>254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0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2</v>
          </cell>
        </row>
        <row r="58">
          <cell r="A58" t="str">
            <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v>
          </cell>
        </row>
        <row r="61">
          <cell r="B61" t="str">
            <v>ม.ค.</v>
          </cell>
          <cell r="C61">
            <v>121</v>
          </cell>
        </row>
        <row r="62">
          <cell r="B62" t="str">
            <v>ก.พ.</v>
          </cell>
          <cell r="C62">
            <v>174</v>
          </cell>
        </row>
        <row r="63">
          <cell r="B63" t="str">
            <v>มี.ค.</v>
          </cell>
          <cell r="C63">
            <v>195</v>
          </cell>
        </row>
        <row r="64">
          <cell r="B64" t="str">
            <v>เม.ย.</v>
          </cell>
          <cell r="C64">
            <v>80</v>
          </cell>
        </row>
        <row r="65">
          <cell r="B65" t="str">
            <v>พ.ค.</v>
          </cell>
          <cell r="C65">
            <v>62</v>
          </cell>
        </row>
        <row r="66">
          <cell r="B66" t="str">
            <v>มิ.ย.</v>
          </cell>
          <cell r="C66">
            <v>38</v>
          </cell>
        </row>
        <row r="67">
          <cell r="B67" t="str">
            <v>ก.ค.</v>
          </cell>
        </row>
        <row r="68">
          <cell r="B68" t="str">
            <v>ส.ค.</v>
          </cell>
        </row>
        <row r="69">
          <cell r="B69" t="str">
            <v>ก.ย.</v>
          </cell>
        </row>
        <row r="70">
          <cell r="B70" t="str">
            <v>ต.ค.</v>
          </cell>
        </row>
        <row r="71">
          <cell r="B71" t="str">
            <v>พ.ย.</v>
          </cell>
        </row>
        <row r="72">
          <cell r="B72" t="str">
            <v>ธ.ค.</v>
          </cell>
        </row>
        <row r="85">
          <cell r="A85" t="str">
            <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3816.717422685186" createdVersion="3" refreshedVersion="3" minRefreshableVersion="3" recordCount="23">
  <cacheSource type="worksheet">
    <worksheetSource ref="A1:AO1048576" sheet="รอวางผู้ป่วยทั้งหมด"/>
  </cacheSource>
  <cacheFields count="41">
    <cacheField name="E0" numFmtId="0">
      <sharedItems containsString="0" containsBlank="1" containsNumber="1" containsInteger="1" minValue="280" maxValue="5766"/>
    </cacheField>
    <cacheField name="E1" numFmtId="0">
      <sharedItems containsString="0" containsBlank="1" containsNumber="1" containsInteger="1" minValue="1" maxValue="23"/>
    </cacheField>
    <cacheField name="PE0" numFmtId="0">
      <sharedItems containsString="0" containsBlank="1" containsNumber="1" containsInteger="1" minValue="24" maxValue="36532"/>
    </cacheField>
    <cacheField name="PE1" numFmtId="0">
      <sharedItems containsString="0" containsBlank="1" containsNumber="1" containsInteger="1" minValue="0" maxValue="192"/>
    </cacheField>
    <cacheField name="DISEASE" numFmtId="0">
      <sharedItems containsBlank="1"/>
    </cacheField>
    <cacheField name="NAME" numFmtId="0">
      <sharedItems containsBlank="1"/>
    </cacheField>
    <cacheField name="HN" numFmtId="0">
      <sharedItems containsBlank="1"/>
    </cacheField>
    <cacheField name="NMEPAT" numFmtId="0">
      <sharedItems containsBlank="1"/>
    </cacheField>
    <cacheField name="SEX" numFmtId="0">
      <sharedItems containsBlank="1"/>
    </cacheField>
    <cacheField name="AGEY" numFmtId="0">
      <sharedItems containsString="0" containsBlank="1" containsNumber="1" containsInteger="1" minValue="0" maxValue="7"/>
    </cacheField>
    <cacheField name="AGEM" numFmtId="0">
      <sharedItems containsString="0" containsBlank="1" containsNumber="1" containsInteger="1" minValue="0" maxValue="11"/>
    </cacheField>
    <cacheField name="AGED" numFmtId="0">
      <sharedItems containsString="0" containsBlank="1" containsNumber="1" containsInteger="1" minValue="2" maxValue="29"/>
    </cacheField>
    <cacheField name="MARIETAL" numFmtId="0">
      <sharedItems containsBlank="1"/>
    </cacheField>
    <cacheField name="RACE" numFmtId="0">
      <sharedItems containsBlank="1"/>
    </cacheField>
    <cacheField name="RACE1" numFmtId="0">
      <sharedItems containsBlank="1"/>
    </cacheField>
    <cacheField name="OCCUPAT" numFmtId="0">
      <sharedItems containsString="0" containsBlank="1" containsNumber="1" containsInteger="1" minValue="6" maxValue="11"/>
    </cacheField>
    <cacheField name="ADDRESS" numFmtId="0">
      <sharedItems containsBlank="1"/>
    </cacheField>
    <cacheField name="ADDRCODE" numFmtId="0">
      <sharedItems containsBlank="1"/>
    </cacheField>
    <cacheField name="METROPOL" numFmtId="0">
      <sharedItems containsBlank="1"/>
    </cacheField>
    <cacheField name="HOSPITAL" numFmtId="0">
      <sharedItems containsBlank="1"/>
    </cacheField>
    <cacheField name="TYPE" numFmtId="0">
      <sharedItems containsBlank="1"/>
    </cacheField>
    <cacheField name="RESULT" numFmtId="0">
      <sharedItems containsBlank="1"/>
    </cacheField>
    <cacheField name="HSERV" numFmtId="0">
      <sharedItems containsBlank="1"/>
    </cacheField>
    <cacheField name="CLASS" numFmtId="0">
      <sharedItems containsBlank="1"/>
    </cacheField>
    <cacheField name="SCHOOL" numFmtId="0">
      <sharedItems containsBlank="1"/>
    </cacheField>
    <cacheField name="DATESICK" numFmtId="0">
      <sharedItems containsNonDate="0" containsDate="1" containsString="0" containsBlank="1" minDate="1982-08-03T00:00:00" maxDate="2019-01-22T00:00:00" count="897">
        <d v="2019-01-01T00:00:00"/>
        <d v="2019-01-21T00:00:00"/>
        <d v="2019-01-09T00:00:00"/>
        <d v="2019-01-13T00:00:00"/>
        <d v="2019-01-05T00:00:00"/>
        <d v="2019-01-16T00:00:00"/>
        <d v="2019-01-17T00:00:00"/>
        <d v="2019-01-18T00:00:00"/>
        <d v="2019-01-03T00:00:00"/>
        <d v="2019-01-12T00:00:00"/>
        <d v="2019-01-04T00:00:00"/>
        <d v="2019-01-15T00:00:00"/>
        <d v="2019-01-11T00:00:00"/>
        <d v="2019-01-19T00:00:00"/>
        <d v="2019-01-20T00:00:00"/>
        <d v="2019-01-02T00:00:00"/>
        <m/>
        <d v="2016-09-29T00:00:00" u="1"/>
        <d v="2017-09-29T00:00:00" u="1"/>
        <d v="2016-10-25T00:00:00" u="1"/>
        <d v="2018-09-29T00:00:00" u="1"/>
        <d v="2017-10-25T00:00:00" u="1"/>
        <d v="2016-11-21T00:00:00" u="1"/>
        <d v="2017-11-21T00:00:00" u="1"/>
        <d v="2017-12-17T00:00:00" u="1"/>
        <d v="2016-10-27T00:00:00" u="1"/>
        <d v="2017-10-27T00:00:00" u="1"/>
        <d v="2016-11-23T00:00:00" u="1"/>
        <d v="2018-10-27T00:00:00" u="1"/>
        <d v="2016-10-29T00:00:00" u="1"/>
        <d v="2017-10-29T00:00:00" u="1"/>
        <d v="2016-11-25T00:00:00" u="1"/>
        <d v="2018-10-29T00:00:00" u="1"/>
        <d v="2017-11-25T00:00:00" u="1"/>
        <d v="2016-12-21T00:00:00" u="1"/>
        <d v="2016-01-02T00:00:00" u="1"/>
        <d v="2017-01-02T00:00:00" u="1"/>
        <d v="2018-01-02T00:00:00" u="1"/>
        <d v="2016-10-31T00:00:00" u="1"/>
        <d v="2017-10-31T00:00:00" u="1"/>
        <d v="2017-12-23T00:00:00" u="1"/>
        <d v="2016-01-04T00:00:00" u="1"/>
        <d v="2017-01-04T00:00:00" u="1"/>
        <d v="2018-01-04T00:00:00" u="1"/>
        <d v="2016-11-29T00:00:00" u="1"/>
        <d v="2017-11-29T00:00:00" u="1"/>
        <d v="2017-12-25T00:00:00" u="1"/>
        <d v="2016-01-06T00:00:00" u="1"/>
        <d v="2017-01-06T00:00:00" u="1"/>
        <d v="2016-02-02T00:00:00" u="1"/>
        <d v="2018-01-06T00:00:00" u="1"/>
        <d v="2017-02-02T00:00:00" u="1"/>
        <d v="2018-02-02T00:00:00" u="1"/>
        <d v="2016-01-08T00:00:00" u="1"/>
        <d v="2017-01-08T00:00:00" u="1"/>
        <d v="2016-02-04T00:00:00" u="1"/>
        <d v="2018-01-08T00:00:00" u="1"/>
        <d v="2018-02-04T00:00:00" u="1"/>
        <d v="2017-12-29T00:00:00" u="1"/>
        <d v="2016-01-10T00:00:00" u="1"/>
        <d v="2017-01-10T00:00:00" u="1"/>
        <d v="2016-02-06T00:00:00" u="1"/>
        <d v="2018-01-10T00:00:00" u="1"/>
        <d v="2016-03-02T00:00:00" u="1"/>
        <d v="2017-03-02T00:00:00" u="1"/>
        <d v="2018-03-02T00:00:00" u="1"/>
        <d v="2016-01-12T00:00:00" u="1"/>
        <d v="2016-02-08T00:00:00" u="1"/>
        <d v="2016-03-04T00:00:00" u="1"/>
        <d v="2018-02-08T00:00:00" u="1"/>
        <d v="2017-03-04T00:00:00" u="1"/>
        <d v="2018-03-04T00:00:00" u="1"/>
        <d v="2016-01-14T00:00:00" u="1"/>
        <d v="2016-02-10T00:00:00" u="1"/>
        <d v="2018-01-14T00:00:00" u="1"/>
        <d v="2016-03-06T00:00:00" u="1"/>
        <d v="2016-04-02T00:00:00" u="1"/>
        <d v="2018-03-06T00:00:00" u="1"/>
        <d v="2017-04-02T00:00:00" u="1"/>
        <d v="2018-04-02T00:00:00" u="1"/>
        <d v="2016-01-16T00:00:00" u="1"/>
        <d v="2016-02-12T00:00:00" u="1"/>
        <d v="2018-01-16T00:00:00" u="1"/>
        <d v="2017-02-12T00:00:00" u="1"/>
        <d v="2016-03-08T00:00:00" u="1"/>
        <d v="2018-02-12T00:00:00" u="1"/>
        <d v="2016-04-04T00:00:00" u="1"/>
        <d v="2018-03-08T00:00:00" u="1"/>
        <d v="2018-04-04T00:00:00" u="1"/>
        <d v="2016-01-18T00:00:00" u="1"/>
        <d v="2017-01-18T00:00:00" u="1"/>
        <d v="2016-02-14T00:00:00" u="1"/>
        <d v="2018-01-18T00:00:00" u="1"/>
        <d v="2016-03-10T00:00:00" u="1"/>
        <d v="2017-03-10T00:00:00" u="1"/>
        <d v="2016-04-06T00:00:00" u="1"/>
        <d v="2018-04-06T00:00:00" u="1"/>
        <d v="2017-05-02T00:00:00" u="1"/>
        <d v="2018-05-02T00:00:00" u="1"/>
        <d v="2016-01-20T00:00:00" u="1"/>
        <d v="2017-01-20T00:00:00" u="1"/>
        <d v="2016-02-16T00:00:00" u="1"/>
        <d v="2018-01-20T00:00:00" u="1"/>
        <d v="2017-02-16T00:00:00" u="1"/>
        <d v="2016-03-12T00:00:00" u="1"/>
        <d v="2016-04-08T00:00:00" u="1"/>
        <d v="2018-03-12T00:00:00" u="1"/>
        <d v="2016-05-04T00:00:00" u="1"/>
        <d v="2018-04-08T00:00:00" u="1"/>
        <d v="2017-05-04T00:00:00" u="1"/>
        <d v="2018-05-04T00:00:00" u="1"/>
        <d v="2016-01-22T00:00:00" u="1"/>
        <d v="2017-01-22T00:00:00" u="1"/>
        <d v="2016-02-18T00:00:00" u="1"/>
        <d v="2018-01-22T00:00:00" u="1"/>
        <d v="2016-03-14T00:00:00" u="1"/>
        <d v="2017-03-14T00:00:00" u="1"/>
        <d v="2016-04-10T00:00:00" u="1"/>
        <d v="2018-03-14T00:00:00" u="1"/>
        <d v="2017-04-10T00:00:00" u="1"/>
        <d v="2018-04-10T00:00:00" u="1"/>
        <d v="2017-05-06T00:00:00" u="1"/>
        <d v="2016-06-02T00:00:00" u="1"/>
        <d v="2018-05-06T00:00:00" u="1"/>
        <d v="2017-06-02T00:00:00" u="1"/>
        <d v="2018-06-02T00:00:00" u="1"/>
        <d v="2016-01-24T00:00:00" u="1"/>
        <d v="2017-01-24T00:00:00" u="1"/>
        <d v="2016-02-20T00:00:00" u="1"/>
        <d v="2018-01-24T00:00:00" u="1"/>
        <d v="2016-03-16T00:00:00" u="1"/>
        <d v="2016-04-12T00:00:00" u="1"/>
        <d v="2018-03-16T00:00:00" u="1"/>
        <d v="2018-04-12T00:00:00" u="1"/>
        <d v="2016-06-04T00:00:00" u="1"/>
        <d v="2018-05-08T00:00:00" u="1"/>
        <d v="2017-06-04T00:00:00" u="1"/>
        <d v="2018-06-04T00:00:00" u="1"/>
        <d v="2016-01-26T00:00:00" u="1"/>
        <d v="2017-01-26T00:00:00" u="1"/>
        <d v="2016-02-22T00:00:00" u="1"/>
        <d v="2018-01-26T00:00:00" u="1"/>
        <d v="2017-02-22T00:00:00" u="1"/>
        <d v="2016-03-18T00:00:00" u="1"/>
        <d v="2016-04-14T00:00:00" u="1"/>
        <d v="2018-03-18T00:00:00" u="1"/>
        <d v="2017-04-14T00:00:00" u="1"/>
        <d v="2016-05-10T00:00:00" u="1"/>
        <d v="2016-06-06T00:00:00" u="1"/>
        <d v="2018-05-10T00:00:00" u="1"/>
        <d v="2017-06-06T00:00:00" u="1"/>
        <d v="2016-07-02T00:00:00" u="1"/>
        <d v="2018-06-06T00:00:00" u="1"/>
        <d v="2017-07-02T00:00:00" u="1"/>
        <d v="2018-07-02T00:00:00" u="1"/>
        <d v="2016-01-28T00:00:00" u="1"/>
        <d v="2017-01-28T00:00:00" u="1"/>
        <d v="2016-02-24T00:00:00" u="1"/>
        <d v="2018-01-28T00:00:00" u="1"/>
        <d v="2017-02-24T00:00:00" u="1"/>
        <d v="2016-03-20T00:00:00" u="1"/>
        <d v="2018-02-24T00:00:00" u="1"/>
        <d v="2017-03-20T00:00:00" u="1"/>
        <d v="2016-04-16T00:00:00" u="1"/>
        <d v="2018-03-20T00:00:00" u="1"/>
        <d v="2017-04-16T00:00:00" u="1"/>
        <d v="2016-05-12T00:00:00" u="1"/>
        <d v="2018-04-16T00:00:00" u="1"/>
        <d v="2017-05-12T00:00:00" u="1"/>
        <d v="2016-06-08T00:00:00" u="1"/>
        <d v="2018-05-12T00:00:00" u="1"/>
        <d v="2017-06-08T00:00:00" u="1"/>
        <d v="2016-07-04T00:00:00" u="1"/>
        <d v="2018-06-08T00:00:00" u="1"/>
        <d v="2017-07-04T00:00:00" u="1"/>
        <d v="2018-07-04T00:00:00" u="1"/>
        <d v="2016-01-30T00:00:00" u="1"/>
        <d v="2016-02-26T00:00:00" u="1"/>
        <d v="2018-01-30T00:00:00" u="1"/>
        <d v="2016-03-22T00:00:00" u="1"/>
        <d v="2018-02-26T00:00:00" u="1"/>
        <d v="2018-03-22T00:00:00" u="1"/>
        <d v="2016-05-14T00:00:00" u="1"/>
        <d v="2018-04-18T00:00:00" u="1"/>
        <d v="2017-05-14T00:00:00" u="1"/>
        <d v="2016-06-10T00:00:00" u="1"/>
        <d v="2018-05-14T00:00:00" u="1"/>
        <d v="2017-06-10T00:00:00" u="1"/>
        <d v="2016-07-06T00:00:00" u="1"/>
        <d v="2018-06-10T00:00:00" u="1"/>
        <d v="2017-07-06T00:00:00" u="1"/>
        <d v="2016-08-02T00:00:00" u="1"/>
        <d v="2018-07-06T00:00:00" u="1"/>
        <d v="2017-08-02T00:00:00" u="1"/>
        <d v="2018-08-02T00:00:00" u="1"/>
        <d v="2016-02-28T00:00:00" u="1"/>
        <d v="2016-03-24T00:00:00" u="1"/>
        <d v="2017-03-24T00:00:00" u="1"/>
        <d v="2016-04-20T00:00:00" u="1"/>
        <d v="2018-03-24T00:00:00" u="1"/>
        <d v="2016-05-16T00:00:00" u="1"/>
        <d v="2018-04-20T00:00:00" u="1"/>
        <d v="2016-06-12T00:00:00" u="1"/>
        <d v="2018-05-16T00:00:00" u="1"/>
        <d v="2017-06-12T00:00:00" u="1"/>
        <d v="2016-07-08T00:00:00" u="1"/>
        <d v="2018-06-12T00:00:00" u="1"/>
        <d v="2017-07-08T00:00:00" u="1"/>
        <d v="2016-08-04T00:00:00" u="1"/>
        <d v="2018-07-08T00:00:00" u="1"/>
        <d v="2017-08-04T00:00:00" u="1"/>
        <d v="2018-08-04T00:00:00" u="1"/>
        <d v="2016-03-26T00:00:00" u="1"/>
        <d v="2017-03-26T00:00:00" u="1"/>
        <d v="2016-04-22T00:00:00" u="1"/>
        <d v="2018-03-26T00:00:00" u="1"/>
        <d v="2016-05-18T00:00:00" u="1"/>
        <d v="2018-04-22T00:00:00" u="1"/>
        <d v="2017-05-18T00:00:00" u="1"/>
        <d v="2016-06-14T00:00:00" u="1"/>
        <d v="2018-05-18T00:00:00" u="1"/>
        <d v="2017-06-14T00:00:00" u="1"/>
        <d v="2016-07-10T00:00:00" u="1"/>
        <d v="2018-06-14T00:00:00" u="1"/>
        <d v="2017-07-10T00:00:00" u="1"/>
        <d v="2016-08-06T00:00:00" u="1"/>
        <d v="2018-07-10T00:00:00" u="1"/>
        <d v="2017-08-06T00:00:00" u="1"/>
        <d v="2016-09-02T00:00:00" u="1"/>
        <d v="2018-08-06T00:00:00" u="1"/>
        <d v="2017-09-02T00:00:00" u="1"/>
        <d v="2018-09-02T00:00:00" u="1"/>
        <d v="2016-03-28T00:00:00" u="1"/>
        <d v="2017-03-28T00:00:00" u="1"/>
        <d v="2018-03-28T00:00:00" u="1"/>
        <d v="2018-04-24T00:00:00" u="1"/>
        <d v="2017-05-20T00:00:00" u="1"/>
        <d v="2016-06-16T00:00:00" u="1"/>
        <d v="2018-05-20T00:00:00" u="1"/>
        <d v="2017-06-16T00:00:00" u="1"/>
        <d v="2016-07-12T00:00:00" u="1"/>
        <d v="2018-06-16T00:00:00" u="1"/>
        <d v="2017-07-12T00:00:00" u="1"/>
        <d v="2016-08-08T00:00:00" u="1"/>
        <d v="2018-07-12T00:00:00" u="1"/>
        <d v="2017-08-08T00:00:00" u="1"/>
        <d v="2016-09-04T00:00:00" u="1"/>
        <d v="2018-08-08T00:00:00" u="1"/>
        <d v="2017-09-04T00:00:00" u="1"/>
        <d v="2018-09-04T00:00:00" u="1"/>
        <d v="2016-03-30T00:00:00" u="1"/>
        <d v="2017-03-30T00:00:00" u="1"/>
        <d v="2016-04-26T00:00:00" u="1"/>
        <d v="2018-03-30T00:00:00" u="1"/>
        <d v="2018-04-26T00:00:00" u="1"/>
        <d v="2017-05-22T00:00:00" u="1"/>
        <d v="2016-06-18T00:00:00" u="1"/>
        <d v="2018-05-22T00:00:00" u="1"/>
        <d v="2017-06-18T00:00:00" u="1"/>
        <d v="2016-07-14T00:00:00" u="1"/>
        <d v="2018-06-18T00:00:00" u="1"/>
        <d v="2017-07-14T00:00:00" u="1"/>
        <d v="2016-08-10T00:00:00" u="1"/>
        <d v="2018-07-14T00:00:00" u="1"/>
        <d v="2017-08-10T00:00:00" u="1"/>
        <d v="2016-09-06T00:00:00" u="1"/>
        <d v="2018-08-10T00:00:00" u="1"/>
        <d v="2017-09-06T00:00:00" u="1"/>
        <d v="2016-10-02T00:00:00" u="1"/>
        <d v="2018-09-06T00:00:00" u="1"/>
        <d v="2017-10-02T00:00:00" u="1"/>
        <d v="2018-10-02T00:00:00" u="1"/>
        <d v="2016-04-28T00:00:00" u="1"/>
        <d v="2018-04-28T00:00:00" u="1"/>
        <d v="2016-06-20T00:00:00" u="1"/>
        <d v="2018-05-24T00:00:00" u="1"/>
        <d v="2017-06-20T00:00:00" u="1"/>
        <d v="2016-07-16T00:00:00" u="1"/>
        <d v="2018-06-20T00:00:00" u="1"/>
        <d v="2017-07-16T00:00:00" u="1"/>
        <d v="2016-08-12T00:00:00" u="1"/>
        <d v="2018-07-16T00:00:00" u="1"/>
        <d v="2017-08-12T00:00:00" u="1"/>
        <d v="2016-09-08T00:00:00" u="1"/>
        <d v="2018-08-12T00:00:00" u="1"/>
        <d v="2017-09-08T00:00:00" u="1"/>
        <d v="2016-10-04T00:00:00" u="1"/>
        <d v="2018-09-08T00:00:00" u="1"/>
        <d v="2017-10-04T00:00:00" u="1"/>
        <d v="2018-10-04T00:00:00" u="1"/>
        <d v="2016-04-30T00:00:00" u="1"/>
        <d v="2018-04-30T00:00:00" u="1"/>
        <d v="2017-05-26T00:00:00" u="1"/>
        <d v="2016-06-22T00:00:00" u="1"/>
        <d v="2018-05-26T00:00:00" u="1"/>
        <d v="2017-06-22T00:00:00" u="1"/>
        <d v="2016-07-18T00:00:00" u="1"/>
        <d v="2018-06-22T00:00:00" u="1"/>
        <d v="2017-07-18T00:00:00" u="1"/>
        <d v="2016-08-14T00:00:00" u="1"/>
        <d v="2018-07-18T00:00:00" u="1"/>
        <d v="2017-08-14T00:00:00" u="1"/>
        <d v="2016-09-10T00:00:00" u="1"/>
        <d v="2018-08-14T00:00:00" u="1"/>
        <d v="2017-09-10T00:00:00" u="1"/>
        <d v="2016-10-06T00:00:00" u="1"/>
        <d v="2018-09-10T00:00:00" u="1"/>
        <d v="2017-10-06T00:00:00" u="1"/>
        <d v="2016-11-02T00:00:00" u="1"/>
        <d v="2018-10-06T00:00:00" u="1"/>
        <d v="2017-11-02T00:00:00" u="1"/>
        <d v="2018-11-02T00:00:00" u="1"/>
        <d v="2017-05-28T00:00:00" u="1"/>
        <d v="2016-06-24T00:00:00" u="1"/>
        <d v="2018-05-28T00:00:00" u="1"/>
        <d v="2017-06-24T00:00:00" u="1"/>
        <d v="2016-07-20T00:00:00" u="1"/>
        <d v="2018-06-24T00:00:00" u="1"/>
        <d v="2017-07-20T00:00:00" u="1"/>
        <d v="2016-08-16T00:00:00" u="1"/>
        <d v="2018-07-20T00:00:00" u="1"/>
        <d v="2017-08-16T00:00:00" u="1"/>
        <d v="2016-09-12T00:00:00" u="1"/>
        <d v="2018-08-16T00:00:00" u="1"/>
        <d v="2017-09-12T00:00:00" u="1"/>
        <d v="2016-10-08T00:00:00" u="1"/>
        <d v="2018-09-12T00:00:00" u="1"/>
        <d v="2017-10-08T00:00:00" u="1"/>
        <d v="2018-10-08T00:00:00" u="1"/>
        <d v="2017-11-04T00:00:00" u="1"/>
        <d v="2018-11-04T00:00:00" u="1"/>
        <d v="2016-05-30T00:00:00" u="1"/>
        <d v="2017-05-30T00:00:00" u="1"/>
        <d v="2016-06-26T00:00:00" u="1"/>
        <d v="2018-05-30T00:00:00" u="1"/>
        <d v="2017-06-26T00:00:00" u="1"/>
        <d v="2016-07-22T00:00:00" u="1"/>
        <d v="2018-06-26T00:00:00" u="1"/>
        <d v="2017-07-22T00:00:00" u="1"/>
        <d v="2016-08-18T00:00:00" u="1"/>
        <d v="2018-07-22T00:00:00" u="1"/>
        <d v="2017-08-18T00:00:00" u="1"/>
        <d v="2016-09-14T00:00:00" u="1"/>
        <d v="2018-08-18T00:00:00" u="1"/>
        <d v="2017-09-14T00:00:00" u="1"/>
        <d v="2016-10-10T00:00:00" u="1"/>
        <d v="2018-09-14T00:00:00" u="1"/>
        <d v="2017-10-10T00:00:00" u="1"/>
        <d v="2016-11-06T00:00:00" u="1"/>
        <d v="2018-10-10T00:00:00" u="1"/>
        <d v="2016-12-02T00:00:00" u="1"/>
        <d v="2018-11-06T00:00:00" u="1"/>
        <d v="2017-12-02T00:00:00" u="1"/>
        <d v="2016-06-28T00:00:00" u="1"/>
        <d v="2017-06-28T00:00:00" u="1"/>
        <d v="2016-07-24T00:00:00" u="1"/>
        <d v="2018-06-28T00:00:00" u="1"/>
        <d v="2017-07-24T00:00:00" u="1"/>
        <d v="2016-08-20T00:00:00" u="1"/>
        <d v="2018-07-24T00:00:00" u="1"/>
        <d v="2017-08-20T00:00:00" u="1"/>
        <d v="2016-09-16T00:00:00" u="1"/>
        <d v="2018-08-20T00:00:00" u="1"/>
        <d v="2017-09-16T00:00:00" u="1"/>
        <d v="2016-10-12T00:00:00" u="1"/>
        <d v="2018-09-16T00:00:00" u="1"/>
        <d v="2017-10-12T00:00:00" u="1"/>
        <d v="2016-11-08T00:00:00" u="1"/>
        <d v="2018-10-12T00:00:00" u="1"/>
        <d v="2017-11-08T00:00:00" u="1"/>
        <d v="2018-11-08T00:00:00" u="1"/>
        <d v="2017-12-04T00:00:00" u="1"/>
        <d v="2016-06-30T00:00:00" u="1"/>
        <d v="2017-06-30T00:00:00" u="1"/>
        <d v="2016-07-26T00:00:00" u="1"/>
        <d v="2018-06-30T00:00:00" u="1"/>
        <d v="2017-07-26T00:00:00" u="1"/>
        <d v="2016-08-22T00:00:00" u="1"/>
        <d v="2018-07-26T00:00:00" u="1"/>
        <d v="2016-09-18T00:00:00" u="1"/>
        <d v="2018-08-22T00:00:00" u="1"/>
        <d v="2017-09-18T00:00:00" u="1"/>
        <d v="2016-10-14T00:00:00" u="1"/>
        <d v="2018-09-18T00:00:00" u="1"/>
        <d v="2017-10-14T00:00:00" u="1"/>
        <d v="2016-11-10T00:00:00" u="1"/>
        <d v="2018-10-14T00:00:00" u="1"/>
        <d v="2016-12-06T00:00:00" u="1"/>
        <d v="2018-11-10T00:00:00" u="1"/>
        <d v="2016-07-28T00:00:00" u="1"/>
        <d v="2017-07-28T00:00:00" u="1"/>
        <d v="2016-08-24T00:00:00" u="1"/>
        <d v="2018-07-28T00:00:00" u="1"/>
        <d v="2017-08-24T00:00:00" u="1"/>
        <d v="2016-09-20T00:00:00" u="1"/>
        <d v="2018-08-24T00:00:00" u="1"/>
        <d v="2016-10-16T00:00:00" u="1"/>
        <d v="2018-09-20T00:00:00" u="1"/>
        <d v="2017-10-16T00:00:00" u="1"/>
        <d v="2016-11-12T00:00:00" u="1"/>
        <d v="2018-10-16T00:00:00" u="1"/>
        <d v="2016-12-08T00:00:00" u="1"/>
        <d v="2018-11-12T00:00:00" u="1"/>
        <d v="2016-07-30T00:00:00" u="1"/>
        <d v="2017-07-30T00:00:00" u="1"/>
        <d v="2016-08-26T00:00:00" u="1"/>
        <d v="2018-07-30T00:00:00" u="1"/>
        <d v="2017-08-26T00:00:00" u="1"/>
        <d v="2016-09-22T00:00:00" u="1"/>
        <d v="2018-08-26T00:00:00" u="1"/>
        <d v="2017-09-22T00:00:00" u="1"/>
        <d v="2016-10-18T00:00:00" u="1"/>
        <d v="2018-09-22T00:00:00" u="1"/>
        <d v="2016-11-14T00:00:00" u="1"/>
        <d v="2018-10-18T00:00:00" u="1"/>
        <d v="2017-11-14T00:00:00" u="1"/>
        <d v="2018-11-14T00:00:00" u="1"/>
        <d v="2016-08-28T00:00:00" u="1"/>
        <d v="2017-08-28T00:00:00" u="1"/>
        <d v="2016-09-24T00:00:00" u="1"/>
        <d v="2018-08-28T00:00:00" u="1"/>
        <d v="2017-09-24T00:00:00" u="1"/>
        <d v="2016-10-20T00:00:00" u="1"/>
        <d v="2018-09-24T00:00:00" u="1"/>
        <d v="2017-10-20T00:00:00" u="1"/>
        <d v="2018-10-20T00:00:00" u="1"/>
        <d v="2017-11-16T00:00:00" u="1"/>
        <d v="2016-12-12T00:00:00" u="1"/>
        <d v="2017-12-12T00:00:00" u="1"/>
        <d v="2016-08-30T00:00:00" u="1"/>
        <d v="2017-08-30T00:00:00" u="1"/>
        <d v="2016-09-26T00:00:00" u="1"/>
        <d v="2018-08-30T00:00:00" u="1"/>
        <d v="2017-09-26T00:00:00" u="1"/>
        <d v="2016-10-22T00:00:00" u="1"/>
        <d v="2018-09-26T00:00:00" u="1"/>
        <d v="2017-10-22T00:00:00" u="1"/>
        <d v="2018-10-22T00:00:00" u="1"/>
        <d v="2017-11-18T00:00:00" u="1"/>
        <d v="2016-09-28T00:00:00" u="1"/>
        <d v="2016-10-24T00:00:00" u="1"/>
        <d v="2018-09-28T00:00:00" u="1"/>
        <d v="2017-10-24T00:00:00" u="1"/>
        <d v="2018-10-24T00:00:00" u="1"/>
        <d v="2017-11-20T00:00:00" u="1"/>
        <d v="2016-09-30T00:00:00" u="1"/>
        <d v="2017-09-30T00:00:00" u="1"/>
        <d v="2016-10-26T00:00:00" u="1"/>
        <d v="2018-09-30T00:00:00" u="1"/>
        <d v="2017-10-26T00:00:00" u="1"/>
        <d v="2016-11-22T00:00:00" u="1"/>
        <d v="2018-10-26T00:00:00" u="1"/>
        <d v="2017-11-22T00:00:00" u="1"/>
        <d v="2016-12-18T00:00:00" u="1"/>
        <d v="2017-12-18T00:00:00" u="1"/>
        <d v="2016-10-28T00:00:00" u="1"/>
        <d v="2017-10-28T00:00:00" u="1"/>
        <d v="2016-11-24T00:00:00" u="1"/>
        <d v="2018-10-28T00:00:00" u="1"/>
        <d v="2017-11-24T00:00:00" u="1"/>
        <d v="2017-12-20T00:00:00" u="1"/>
        <d v="2016-01-01T00:00:00" u="1"/>
        <d v="2017-01-01T00:00:00" u="1"/>
        <d v="2018-01-01T00:00:00" u="1"/>
        <d v="2016-10-30T00:00:00" u="1"/>
        <d v="2017-10-30T00:00:00" u="1"/>
        <d v="2018-10-30T00:00:00" u="1"/>
        <d v="2017-11-26T00:00:00" u="1"/>
        <d v="2016-12-22T00:00:00" u="1"/>
        <d v="2016-01-03T00:00:00" u="1"/>
        <d v="2017-01-03T00:00:00" u="1"/>
        <d v="2018-01-03T00:00:00" u="1"/>
        <d v="2017-11-28T00:00:00" u="1"/>
        <d v="2016-12-24T00:00:00" u="1"/>
        <d v="2016-01-05T00:00:00" u="1"/>
        <d v="2016-02-01T00:00:00" u="1"/>
        <d v="2018-01-05T00:00:00" u="1"/>
        <d v="2018-02-01T00:00:00" u="1"/>
        <d v="2016-11-30T00:00:00" u="1"/>
        <d v="2016-01-07T00:00:00" u="1"/>
        <d v="2017-01-07T00:00:00" u="1"/>
        <d v="2016-02-03T00:00:00" u="1"/>
        <d v="2016-01-09T00:00:00" u="1"/>
        <d v="2017-01-09T00:00:00" u="1"/>
        <d v="2016-02-05T00:00:00" u="1"/>
        <d v="2018-01-09T00:00:00" u="1"/>
        <d v="2016-03-01T00:00:00" u="1"/>
        <d v="2018-02-05T00:00:00" u="1"/>
        <d v="2016-01-11T00:00:00" u="1"/>
        <d v="2017-01-11T00:00:00" u="1"/>
        <d v="2016-02-07T00:00:00" u="1"/>
        <d v="2016-03-03T00:00:00" u="1"/>
        <d v="2018-02-07T00:00:00" u="1"/>
        <d v="2018-03-03T00:00:00" u="1"/>
        <d v="2016-01-13T00:00:00" u="1"/>
        <d v="2016-02-09T00:00:00" u="1"/>
        <d v="2018-01-13T00:00:00" u="1"/>
        <d v="2017-02-09T00:00:00" u="1"/>
        <d v="2017-03-05T00:00:00" u="1"/>
        <d v="2016-04-01T00:00:00" u="1"/>
        <d v="2018-03-05T00:00:00" u="1"/>
        <d v="2018-04-01T00:00:00" u="1"/>
        <d v="2016-01-15T00:00:00" u="1"/>
        <d v="2017-01-15T00:00:00" u="1"/>
        <d v="2016-02-11T00:00:00" u="1"/>
        <d v="2018-01-15T00:00:00" u="1"/>
        <d v="2017-02-11T00:00:00" u="1"/>
        <d v="2016-03-07T00:00:00" u="1"/>
        <d v="2018-02-11T00:00:00" u="1"/>
        <d v="2017-03-07T00:00:00" u="1"/>
        <d v="2016-04-03T00:00:00" u="1"/>
        <d v="2018-03-07T00:00:00" u="1"/>
        <d v="2017-04-03T00:00:00" u="1"/>
        <d v="2018-04-03T00:00:00" u="1"/>
        <d v="2016-01-17T00:00:00" u="1"/>
        <d v="2016-02-13T00:00:00" u="1"/>
        <d v="2018-01-17T00:00:00" u="1"/>
        <d v="2016-03-09T00:00:00" u="1"/>
        <d v="2018-02-13T00:00:00" u="1"/>
        <d v="2017-03-09T00:00:00" u="1"/>
        <d v="2016-04-05T00:00:00" u="1"/>
        <d v="2018-03-09T00:00:00" u="1"/>
        <d v="2017-05-01T00:00:00" u="1"/>
        <d v="2018-05-01T00:00:00" u="1"/>
        <d v="2016-01-19T00:00:00" u="1"/>
        <d v="2017-01-19T00:00:00" u="1"/>
        <d v="2016-02-15T00:00:00" u="1"/>
        <d v="2018-01-19T00:00:00" u="1"/>
        <d v="2016-03-11T00:00:00" u="1"/>
        <d v="2018-02-15T00:00:00" u="1"/>
        <d v="2016-04-07T00:00:00" u="1"/>
        <d v="2018-03-11T00:00:00" u="1"/>
        <d v="2016-05-03T00:00:00" u="1"/>
        <d v="2018-04-07T00:00:00" u="1"/>
        <d v="2017-05-03T00:00:00" u="1"/>
        <d v="2018-05-03T00:00:00" u="1"/>
        <d v="2016-01-21T00:00:00" u="1"/>
        <d v="2017-01-21T00:00:00" u="1"/>
        <d v="2016-02-17T00:00:00" u="1"/>
        <d v="2018-01-21T00:00:00" u="1"/>
        <d v="2016-03-13T00:00:00" u="1"/>
        <d v="2016-04-09T00:00:00" u="1"/>
        <d v="2018-03-13T00:00:00" u="1"/>
        <d v="2018-04-09T00:00:00" u="1"/>
        <d v="2018-05-05T00:00:00" u="1"/>
        <d v="2017-06-01T00:00:00" u="1"/>
        <d v="2018-06-01T00:00:00" u="1"/>
        <d v="2016-01-23T00:00:00" u="1"/>
        <d v="2017-01-23T00:00:00" u="1"/>
        <d v="2016-02-19T00:00:00" u="1"/>
        <d v="2018-01-23T00:00:00" u="1"/>
        <d v="2017-02-19T00:00:00" u="1"/>
        <d v="2016-03-15T00:00:00" u="1"/>
        <d v="2018-02-19T00:00:00" u="1"/>
        <d v="2017-03-15T00:00:00" u="1"/>
        <d v="2016-04-11T00:00:00" u="1"/>
        <d v="2018-03-15T00:00:00" u="1"/>
        <d v="2018-04-11T00:00:00" u="1"/>
        <d v="2017-05-07T00:00:00" u="1"/>
        <d v="2016-06-03T00:00:00" u="1"/>
        <d v="2018-05-07T00:00:00" u="1"/>
        <d v="2017-06-03T00:00:00" u="1"/>
        <d v="2018-06-03T00:00:00" u="1"/>
        <d v="2016-01-25T00:00:00" u="1"/>
        <d v="2017-01-25T00:00:00" u="1"/>
        <d v="2016-02-21T00:00:00" u="1"/>
        <d v="2018-01-25T00:00:00" u="1"/>
        <d v="2017-02-21T00:00:00" u="1"/>
        <d v="2016-03-17T00:00:00" u="1"/>
        <d v="2018-02-21T00:00:00" u="1"/>
        <d v="2017-03-17T00:00:00" u="1"/>
        <d v="2016-04-13T00:00:00" u="1"/>
        <d v="2018-03-17T00:00:00" u="1"/>
        <d v="2018-04-13T00:00:00" u="1"/>
        <d v="2017-05-09T00:00:00" u="1"/>
        <d v="2018-05-09T00:00:00" u="1"/>
        <d v="2017-06-05T00:00:00" u="1"/>
        <d v="2016-07-01T00:00:00" u="1"/>
        <d v="2018-06-05T00:00:00" u="1"/>
        <d v="2017-07-01T00:00:00" u="1"/>
        <d v="2018-07-01T00:00:00" u="1"/>
        <d v="2016-01-27T00:00:00" u="1"/>
        <d v="2017-01-27T00:00:00" u="1"/>
        <d v="2016-02-23T00:00:00" u="1"/>
        <d v="2018-01-27T00:00:00" u="1"/>
        <d v="2017-02-23T00:00:00" u="1"/>
        <d v="2016-03-19T00:00:00" u="1"/>
        <d v="2018-02-23T00:00:00" u="1"/>
        <d v="2016-04-15T00:00:00" u="1"/>
        <d v="2018-03-19T00:00:00" u="1"/>
        <d v="2016-05-11T00:00:00" u="1"/>
        <d v="2017-05-11T00:00:00" u="1"/>
        <d v="2016-06-07T00:00:00" u="1"/>
        <d v="2018-05-11T00:00:00" u="1"/>
        <d v="2017-06-07T00:00:00" u="1"/>
        <d v="2016-07-03T00:00:00" u="1"/>
        <d v="2018-06-07T00:00:00" u="1"/>
        <d v="2017-07-03T00:00:00" u="1"/>
        <d v="2018-07-03T00:00:00" u="1"/>
        <d v="2016-01-29T00:00:00" u="1"/>
        <d v="2016-02-25T00:00:00" u="1"/>
        <d v="2018-01-29T00:00:00" u="1"/>
        <d v="2016-03-21T00:00:00" u="1"/>
        <d v="2018-02-25T00:00:00" u="1"/>
        <d v="2017-03-21T00:00:00" u="1"/>
        <d v="2016-04-17T00:00:00" u="1"/>
        <d v="2018-03-21T00:00:00" u="1"/>
        <d v="2018-04-17T00:00:00" u="1"/>
        <d v="2017-05-13T00:00:00" u="1"/>
        <d v="2016-06-09T00:00:00" u="1"/>
        <d v="2018-05-13T00:00:00" u="1"/>
        <d v="1982-08-03T00:00:00" u="1"/>
        <d v="2017-06-09T00:00:00" u="1"/>
        <d v="2016-07-05T00:00:00" u="1"/>
        <d v="2018-06-09T00:00:00" u="1"/>
        <d v="2017-07-05T00:00:00" u="1"/>
        <d v="2016-08-01T00:00:00" u="1"/>
        <d v="2018-07-05T00:00:00" u="1"/>
        <d v="2017-08-01T00:00:00" u="1"/>
        <d v="2018-08-01T00:00:00" u="1"/>
        <d v="2016-01-31T00:00:00" u="1"/>
        <d v="2017-01-31T00:00:00" u="1"/>
        <d v="2016-02-27T00:00:00" u="1"/>
        <d v="2018-01-31T00:00:00" u="1"/>
        <d v="2017-02-27T00:00:00" u="1"/>
        <d v="2016-03-23T00:00:00" u="1"/>
        <d v="2018-02-27T00:00:00" u="1"/>
        <d v="2016-04-19T00:00:00" u="1"/>
        <d v="2016-05-15T00:00:00" u="1"/>
        <d v="2018-04-19T00:00:00" u="1"/>
        <d v="2017-05-15T00:00:00" u="1"/>
        <d v="2016-06-11T00:00:00" u="1"/>
        <d v="2018-05-15T00:00:00" u="1"/>
        <d v="2017-06-11T00:00:00" u="1"/>
        <d v="2016-07-07T00:00:00" u="1"/>
        <d v="2018-06-11T00:00:00" u="1"/>
        <d v="2017-07-07T00:00:00" u="1"/>
        <d v="2016-08-03T00:00:00" u="1"/>
        <d v="2018-07-07T00:00:00" u="1"/>
        <d v="2017-08-03T00:00:00" u="1"/>
        <d v="2018-08-03T00:00:00" u="1"/>
        <d v="2016-02-29T00:00:00" u="1"/>
        <d v="2016-03-25T00:00:00" u="1"/>
        <d v="2017-03-25T00:00:00" u="1"/>
        <d v="2016-04-21T00:00:00" u="1"/>
        <d v="2018-03-25T00:00:00" u="1"/>
        <d v="2017-04-21T00:00:00" u="1"/>
        <d v="2018-04-21T00:00:00" u="1"/>
        <d v="2017-05-17T00:00:00" u="1"/>
        <d v="2016-06-13T00:00:00" u="1"/>
        <d v="2018-05-17T00:00:00" u="1"/>
        <d v="2017-06-13T00:00:00" u="1"/>
        <d v="2016-07-09T00:00:00" u="1"/>
        <d v="2018-06-13T00:00:00" u="1"/>
        <d v="2017-07-09T00:00:00" u="1"/>
        <d v="2016-08-05T00:00:00" u="1"/>
        <d v="2018-07-09T00:00:00" u="1"/>
        <d v="2017-08-05T00:00:00" u="1"/>
        <d v="2016-09-01T00:00:00" u="1"/>
        <d v="2018-08-05T00:00:00" u="1"/>
        <d v="2017-09-01T00:00:00" u="1"/>
        <d v="2018-09-01T00:00:00" u="1"/>
        <d v="2016-03-27T00:00:00" u="1"/>
        <d v="2017-03-27T00:00:00" u="1"/>
        <d v="2016-04-23T00:00:00" u="1"/>
        <d v="2018-03-27T00:00:00" u="1"/>
        <d v="2016-05-19T00:00:00" u="1"/>
        <d v="2018-04-23T00:00:00" u="1"/>
        <d v="2016-06-15T00:00:00" u="1"/>
        <d v="2018-05-19T00:00:00" u="1"/>
        <d v="2017-06-15T00:00:00" u="1"/>
        <d v="2016-07-11T00:00:00" u="1"/>
        <d v="2018-06-15T00:00:00" u="1"/>
        <d v="2017-07-11T00:00:00" u="1"/>
        <d v="2016-08-07T00:00:00" u="1"/>
        <d v="2018-07-11T00:00:00" u="1"/>
        <d v="2017-08-07T00:00:00" u="1"/>
        <d v="2016-09-03T00:00:00" u="1"/>
        <d v="2018-08-07T00:00:00" u="1"/>
        <d v="2017-09-03T00:00:00" u="1"/>
        <d v="2018-09-03T00:00:00" u="1"/>
        <d v="2016-03-29T00:00:00" u="1"/>
        <d v="2017-03-29T00:00:00" u="1"/>
        <d v="2016-04-25T00:00:00" u="1"/>
        <d v="2018-03-29T00:00:00" u="1"/>
        <d v="2017-04-25T00:00:00" u="1"/>
        <d v="2018-04-25T00:00:00" u="1"/>
        <d v="2017-05-21T00:00:00" u="1"/>
        <d v="2016-06-17T00:00:00" u="1"/>
        <d v="2018-05-21T00:00:00" u="1"/>
        <d v="2017-06-17T00:00:00" u="1"/>
        <d v="2016-07-13T00:00:00" u="1"/>
        <d v="2018-06-17T00:00:00" u="1"/>
        <d v="2017-07-13T00:00:00" u="1"/>
        <d v="2016-08-09T00:00:00" u="1"/>
        <d v="2018-07-13T00:00:00" u="1"/>
        <d v="2017-08-09T00:00:00" u="1"/>
        <d v="2016-09-05T00:00:00" u="1"/>
        <d v="2018-08-09T00:00:00" u="1"/>
        <d v="2017-09-05T00:00:00" u="1"/>
        <d v="2016-10-01T00:00:00" u="1"/>
        <d v="2018-09-05T00:00:00" u="1"/>
        <d v="2017-10-01T00:00:00" u="1"/>
        <d v="2018-10-01T00:00:00" u="1"/>
        <d v="2016-03-31T00:00:00" u="1"/>
        <d v="2016-04-27T00:00:00" u="1"/>
        <d v="2018-03-31T00:00:00" u="1"/>
        <d v="2016-05-23T00:00:00" u="1"/>
        <d v="2017-05-23T00:00:00" u="1"/>
        <d v="2016-06-19T00:00:00" u="1"/>
        <d v="2018-05-23T00:00:00" u="1"/>
        <d v="2017-06-19T00:00:00" u="1"/>
        <d v="2016-07-15T00:00:00" u="1"/>
        <d v="2018-06-19T00:00:00" u="1"/>
        <d v="2017-07-15T00:00:00" u="1"/>
        <d v="2016-08-11T00:00:00" u="1"/>
        <d v="2018-07-15T00:00:00" u="1"/>
        <d v="2017-08-11T00:00:00" u="1"/>
        <d v="2016-09-07T00:00:00" u="1"/>
        <d v="2018-08-11T00:00:00" u="1"/>
        <d v="2017-09-07T00:00:00" u="1"/>
        <d v="2016-10-03T00:00:00" u="1"/>
        <d v="2018-09-07T00:00:00" u="1"/>
        <d v="2017-10-03T00:00:00" u="1"/>
        <d v="2018-10-03T00:00:00" u="1"/>
        <d v="2016-04-29T00:00:00" u="1"/>
        <d v="2016-05-25T00:00:00" u="1"/>
        <d v="2018-04-29T00:00:00" u="1"/>
        <d v="2017-05-25T00:00:00" u="1"/>
        <d v="2016-06-21T00:00:00" u="1"/>
        <d v="2018-05-25T00:00:00" u="1"/>
        <d v="2017-06-21T00:00:00" u="1"/>
        <d v="2016-07-17T00:00:00" u="1"/>
        <d v="2018-06-21T00:00:00" u="1"/>
        <d v="2017-07-17T00:00:00" u="1"/>
        <d v="2016-08-13T00:00:00" u="1"/>
        <d v="2018-07-17T00:00:00" u="1"/>
        <d v="2017-08-13T00:00:00" u="1"/>
        <d v="2016-09-09T00:00:00" u="1"/>
        <d v="2018-08-13T00:00:00" u="1"/>
        <d v="2017-09-09T00:00:00" u="1"/>
        <d v="2016-10-05T00:00:00" u="1"/>
        <d v="2018-09-09T00:00:00" u="1"/>
        <d v="2017-10-05T00:00:00" u="1"/>
        <d v="2016-11-01T00:00:00" u="1"/>
        <d v="2018-10-05T00:00:00" u="1"/>
        <d v="2017-11-01T00:00:00" u="1"/>
        <d v="2018-11-01T00:00:00" u="1"/>
        <d v="2016-05-27T00:00:00" u="1"/>
        <d v="2017-05-27T00:00:00" u="1"/>
        <d v="2016-06-23T00:00:00" u="1"/>
        <d v="2018-05-27T00:00:00" u="1"/>
        <d v="2017-06-23T00:00:00" u="1"/>
        <d v="2016-07-19T00:00:00" u="1"/>
        <d v="2018-06-23T00:00:00" u="1"/>
        <d v="2017-07-19T00:00:00" u="1"/>
        <d v="2016-08-15T00:00:00" u="1"/>
        <d v="2018-07-19T00:00:00" u="1"/>
        <d v="2017-08-15T00:00:00" u="1"/>
        <d v="2016-09-11T00:00:00" u="1"/>
        <d v="2018-08-15T00:00:00" u="1"/>
        <d v="2017-09-11T00:00:00" u="1"/>
        <d v="2016-10-07T00:00:00" u="1"/>
        <d v="2018-09-11T00:00:00" u="1"/>
        <d v="2017-10-07T00:00:00" u="1"/>
        <d v="2018-10-07T00:00:00" u="1"/>
        <d v="2017-11-03T00:00:00" u="1"/>
        <d v="2018-11-03T00:00:00" u="1"/>
        <d v="2010-07-21T00:00:00" u="1"/>
        <d v="2016-05-29T00:00:00" u="1"/>
        <d v="2017-05-29T00:00:00" u="1"/>
        <d v="2016-06-25T00:00:00" u="1"/>
        <d v="2018-05-29T00:00:00" u="1"/>
        <d v="2017-06-25T00:00:00" u="1"/>
        <d v="2016-07-21T00:00:00" u="1"/>
        <d v="2018-06-25T00:00:00" u="1"/>
        <d v="2017-07-21T00:00:00" u="1"/>
        <d v="2016-08-17T00:00:00" u="1"/>
        <d v="2018-07-21T00:00:00" u="1"/>
        <d v="2017-08-17T00:00:00" u="1"/>
        <d v="2016-09-13T00:00:00" u="1"/>
        <d v="2018-08-17T00:00:00" u="1"/>
        <d v="2017-09-13T00:00:00" u="1"/>
        <d v="2016-10-09T00:00:00" u="1"/>
        <d v="2018-09-13T00:00:00" u="1"/>
        <d v="2017-10-09T00:00:00" u="1"/>
        <d v="2016-11-05T00:00:00" u="1"/>
        <d v="2018-10-09T00:00:00" u="1"/>
        <d v="2017-11-05T00:00:00" u="1"/>
        <d v="2018-11-05T00:00:00" u="1"/>
        <d v="2017-12-01T00:00:00" u="1"/>
        <d v="2017-05-31T00:00:00" u="1"/>
        <d v="2016-06-27T00:00:00" u="1"/>
        <d v="2018-05-31T00:00:00" u="1"/>
        <d v="2017-06-27T00:00:00" u="1"/>
        <d v="2016-07-23T00:00:00" u="1"/>
        <d v="2018-06-27T00:00:00" u="1"/>
        <d v="2017-07-23T00:00:00" u="1"/>
        <d v="2016-08-19T00:00:00" u="1"/>
        <d v="2018-07-23T00:00:00" u="1"/>
        <d v="2017-08-19T00:00:00" u="1"/>
        <d v="2016-09-15T00:00:00" u="1"/>
        <d v="2018-08-19T00:00:00" u="1"/>
        <d v="2017-09-15T00:00:00" u="1"/>
        <d v="2016-10-11T00:00:00" u="1"/>
        <d v="2018-09-15T00:00:00" u="1"/>
        <d v="2017-10-11T00:00:00" u="1"/>
        <d v="2016-11-07T00:00:00" u="1"/>
        <d v="2018-10-11T00:00:00" u="1"/>
        <d v="2016-12-03T00:00:00" u="1"/>
        <d v="2018-11-07T00:00:00" u="1"/>
        <d v="2017-12-03T00:00:00" u="1"/>
        <d v="2016-06-29T00:00:00" u="1"/>
        <d v="2017-06-29T00:00:00" u="1"/>
        <d v="2016-07-25T00:00:00" u="1"/>
        <d v="2018-06-29T00:00:00" u="1"/>
        <d v="2017-07-25T00:00:00" u="1"/>
        <d v="2016-08-21T00:00:00" u="1"/>
        <d v="2018-07-25T00:00:00" u="1"/>
        <d v="2017-08-21T00:00:00" u="1"/>
        <d v="2016-09-17T00:00:00" u="1"/>
        <d v="2018-08-21T00:00:00" u="1"/>
        <d v="2017-09-17T00:00:00" u="1"/>
        <d v="2016-10-13T00:00:00" u="1"/>
        <d v="2018-09-17T00:00:00" u="1"/>
        <d v="2017-10-13T00:00:00" u="1"/>
        <d v="2016-11-09T00:00:00" u="1"/>
        <d v="2018-10-13T00:00:00" u="1"/>
        <d v="2016-12-05T00:00:00" u="1"/>
        <d v="2009-09-19T00:00:00" u="1"/>
        <d v="2016-07-27T00:00:00" u="1"/>
        <d v="2017-07-27T00:00:00" u="1"/>
        <d v="2016-08-23T00:00:00" u="1"/>
        <d v="2018-07-27T00:00:00" u="1"/>
        <d v="2017-08-23T00:00:00" u="1"/>
        <d v="2016-09-19T00:00:00" u="1"/>
        <d v="2018-08-23T00:00:00" u="1"/>
        <d v="2016-10-15T00:00:00" u="1"/>
        <d v="2018-09-19T00:00:00" u="1"/>
        <d v="2017-10-15T00:00:00" u="1"/>
        <d v="2016-11-11T00:00:00" u="1"/>
        <d v="2018-10-15T00:00:00" u="1"/>
        <d v="2017-11-11T00:00:00" u="1"/>
        <d v="2018-11-11T00:00:00" u="1"/>
        <d v="2016-07-29T00:00:00" u="1"/>
        <d v="2017-07-29T00:00:00" u="1"/>
        <d v="2016-08-25T00:00:00" u="1"/>
        <d v="2018-07-29T00:00:00" u="1"/>
        <d v="2017-08-25T00:00:00" u="1"/>
        <d v="2016-09-21T00:00:00" u="1"/>
        <d v="2018-08-25T00:00:00" u="1"/>
        <d v="2017-09-21T00:00:00" u="1"/>
        <d v="2016-10-17T00:00:00" u="1"/>
        <d v="2018-09-21T00:00:00" u="1"/>
        <d v="2017-10-17T00:00:00" u="1"/>
        <d v="2018-10-17T00:00:00" u="1"/>
        <d v="2017-11-13T00:00:00" u="1"/>
        <d v="2018-11-13T00:00:00" u="1"/>
        <d v="2017-12-09T00:00:00" u="1"/>
        <d v="2016-07-31T00:00:00" u="1"/>
        <d v="2017-07-31T00:00:00" u="1"/>
        <d v="2016-08-27T00:00:00" u="1"/>
        <d v="2018-07-31T00:00:00" u="1"/>
        <d v="2017-08-27T00:00:00" u="1"/>
        <d v="2016-09-23T00:00:00" u="1"/>
        <d v="2018-08-27T00:00:00" u="1"/>
        <d v="2017-09-23T00:00:00" u="1"/>
        <d v="2016-10-19T00:00:00" u="1"/>
        <d v="2018-09-23T00:00:00" u="1"/>
        <d v="2017-10-19T00:00:00" u="1"/>
        <d v="2016-11-15T00:00:00" u="1"/>
        <d v="2018-10-19T00:00:00" u="1"/>
        <d v="2016-12-11T00:00:00" u="1"/>
        <d v="2018-11-15T00:00:00" u="1"/>
        <d v="2017-12-11T00:00:00" u="1"/>
        <d v="2016-08-29T00:00:00" u="1"/>
        <d v="2017-08-29T00:00:00" u="1"/>
        <d v="2016-09-25T00:00:00" u="1"/>
        <d v="2018-08-29T00:00:00" u="1"/>
        <d v="2017-09-25T00:00:00" u="1"/>
        <d v="2016-10-21T00:00:00" u="1"/>
        <d v="2018-09-25T00:00:00" u="1"/>
        <d v="2017-10-21T00:00:00" u="1"/>
        <d v="2016-11-17T00:00:00" u="1"/>
        <d v="2018-10-21T00:00:00" u="1"/>
        <d v="2017-11-17T00:00:00" u="1"/>
        <d v="2016-08-31T00:00:00" u="1"/>
        <d v="2017-08-31T00:00:00" u="1"/>
        <d v="2016-09-27T00:00:00" u="1"/>
        <d v="2018-08-31T00:00:00" u="1"/>
        <d v="2016-10-23T00:00:00" u="1"/>
        <d v="2018-09-27T00:00:00" u="1"/>
        <d v="2017-10-23T00:00:00" u="1"/>
        <d v="2016-11-19T00:00:00" u="1"/>
        <d v="2018-10-23T00:00:00" u="1"/>
        <d v="2017-11-19T00:00:00" u="1"/>
        <d v="2017-12-15T00:00:00" u="1"/>
      </sharedItems>
    </cacheField>
    <cacheField name="DATEDEFINE" numFmtId="0">
      <sharedItems containsNonDate="0" containsDate="1" containsString="0" containsBlank="1" minDate="2019-01-02T00:00:00" maxDate="2019-01-22T00:00:00"/>
    </cacheField>
    <cacheField name="DATEDEATH" numFmtId="0">
      <sharedItems containsNonDate="0" containsString="0" containsBlank="1"/>
    </cacheField>
    <cacheField name="DATERECORD" numFmtId="0">
      <sharedItems containsNonDate="0" containsDate="1" containsString="0" containsBlank="1" minDate="2019-01-03T00:00:00" maxDate="2019-01-23T00:00:00"/>
    </cacheField>
    <cacheField name="DATEREACH" numFmtId="0">
      <sharedItems containsNonDate="0" containsDate="1" containsString="0" containsBlank="1" minDate="2019-01-03T00:00:00" maxDate="2019-01-23T00:00:00"/>
    </cacheField>
    <cacheField name="INTIME" numFmtId="0">
      <sharedItems containsBlank="1"/>
    </cacheField>
    <cacheField name="ORGANISM" numFmtId="0">
      <sharedItems containsBlank="1"/>
    </cacheField>
    <cacheField name="COMPLICA" numFmtId="0">
      <sharedItems containsBlank="1"/>
    </cacheField>
    <cacheField name="IDCARD" numFmtId="0">
      <sharedItems containsBlank="1"/>
    </cacheField>
    <cacheField name="ICD10" numFmtId="0">
      <sharedItems containsBlank="1"/>
    </cacheField>
    <cacheField name="OFFICEID" numFmtId="0">
      <sharedItems containsBlank="1"/>
    </cacheField>
    <cacheField name="amp" numFmtId="0">
      <sharedItems containsBlank="1"/>
    </cacheField>
    <cacheField name="tam" numFmtId="0">
      <sharedItems containsBlank="1"/>
    </cacheField>
    <cacheField name="moo" numFmtId="0">
      <sharedItems containsBlank="1"/>
    </cacheField>
    <cacheField name="AMP_NAME" numFmtId="0">
      <sharedItems containsBlank="1" count="27">
        <s v="กันทรลักษ์"/>
        <s v="กันทรารมย์"/>
        <s v="ขุขันธ์"/>
        <s v="โพธิ์ศรีสุวรรณ"/>
        <s v="ไพรบึง"/>
        <s v="ภูสิงห์"/>
        <s v="เมือง"/>
        <s v="วังหิน"/>
        <s v="ห้วยทับทัน"/>
        <s v="อุทุมพรพิสัย"/>
        <m/>
        <s v="3319" u="1"/>
        <s v="ปรางค์กู่" u="1"/>
        <s v="โนนคูณ" u="1"/>
        <s v="เมืองจันทร์" u="1"/>
        <s v="ขุนหาญ" u="1"/>
        <s v="บึงบูรพ์" u="1"/>
        <s v="น้ำเกลี้ยง" u="1"/>
        <s v="พยุห์" u="1"/>
        <s v="ศิลาลาด" u="1"/>
        <s v="เบญจลักษ์" u="1"/>
        <s v="ศรีรัตนะ" u="1"/>
        <s v="3322" u="1"/>
        <s v="3321" u="1"/>
        <s v="ยางชุมน้อย" u="1"/>
        <s v="ราษีไศล" u="1"/>
        <s v="3320" u="1"/>
      </sharedItems>
    </cacheField>
    <cacheField name="TUM_NAME" numFmtId="0">
      <sharedItems containsBlank="1" count="203">
        <s v="กระแชง"/>
        <s v="ดูน"/>
        <s v="ยาง"/>
        <s v="ปรือใหญ่"/>
        <s v="โดด"/>
        <s v="ผือใหญ่"/>
        <s v="สำโรงพลัน"/>
        <s v="ห้วยตามมอญ"/>
        <s v="โพธิ์"/>
        <s v="คูซอด"/>
        <s v="เมืองเหนือ"/>
        <s v="หนองแก้ว"/>
        <s v="หนองครก"/>
        <s v="บุสูง"/>
        <s v="ทุ่งสว่าง"/>
        <s v="เมืองหลวง"/>
        <s v="แข้"/>
        <m/>
        <s v="" u="1"/>
        <s v="เมืองคง" u="1"/>
        <s v="กฤษณา" u="1"/>
        <s v="แต้" u="1"/>
        <s v="โนนคูณ" u="1"/>
        <s v="พิมายเหนือ" u="1"/>
        <s v="ไม่ระบุตำบล" u="1"/>
        <s v="คำเนียม" u="1"/>
        <s v="รุง" u="1"/>
        <s v="ละเอาะ" u="1"/>
        <s v="โพธิ์ชัย" u="1"/>
        <s v="เหล่ากวาง" u="1"/>
        <s v="ตะเคียนราม" u="1"/>
        <s v="โนนค้อ" u="1"/>
        <s v="ดู่" u="1"/>
        <s v="ทุ่ม" u="1"/>
        <s v="ศิลาลาด" u="1"/>
        <s v="ดองกำเม็ด" u="1"/>
        <s v="อีเซ" u="1"/>
        <s v="สำโรง" u="1"/>
        <s v="โคกตาล" u="1"/>
        <s v="ศรีโนนงาม" u="1"/>
        <s v="บัวน้อย" u="1"/>
        <s v="โนนสำราญ" u="1"/>
        <s v="หนองบัว" u="1"/>
        <s v="เมืองแคน" u="1"/>
        <s v="โนนสูง" u="1"/>
        <s v="ทาม" u="1"/>
        <s v="พิงพวย" u="1"/>
        <s v="โนนปูน" u="1"/>
        <s v="ขะยุง" u="1"/>
        <s v="ผักแพว" u="1"/>
        <s v="รังแร้ง" u="1"/>
        <s v="เมืองใต้" u="1"/>
        <s v="ไผ่" u="1"/>
        <s v="ห้วยตึ๊กชู" u="1"/>
        <s v="ห้วยทับทัน" u="1"/>
        <s v="ลมศักดิ์" u="1"/>
        <s v="โคกหล่าม" u="1"/>
        <s v="เมืองจันทร์" u="1"/>
        <s v="ลิ้นฟ้า" u="1"/>
        <s v="โนนสัง" u="1"/>
        <s v="ใจดี" u="1"/>
        <s v="ปราสาทเยอร์" u="1"/>
        <s v="จิกสังข์ทอง" u="1"/>
        <s v="เสาธงชัย" u="1"/>
        <s v="กล้วยกว้าง" u="1"/>
        <s v="จะกง" u="1"/>
        <s v="สระกำแพงใหญ่" u="1"/>
        <s v="เขิน" u="1"/>
        <s v="หนองค้า" u="1"/>
        <s v="น้ำอ้อม" u="1"/>
        <s v="ส้มป่อย" u="1"/>
        <s v="โพธิ์วงศ์" u="1"/>
        <s v="สระเยาว์" u="1"/>
        <s v="ห้วยสำราญ" u="1"/>
        <s v="เสียว" u="1"/>
        <s v="หนองฮาง" u="1"/>
        <s v="โพนค้อ" u="1"/>
        <s v="กันทรารมย์" u="1"/>
        <s v="น้ำคำ" u="1"/>
        <s v="ก้านเหลือง" u="1"/>
        <s v="หนองงูเหลือม" u="1"/>
        <s v="ศรีสะอาด" u="1"/>
        <s v="บก" u="1"/>
        <s v="ภูเงิน" u="1"/>
        <s v="น้ำเกลี้ยง" u="1"/>
        <s v="โสน" u="1"/>
        <s v="หนองใหญ่" u="1"/>
        <s v="โจดม่วง" u="1"/>
        <s v="ธาตุ" u="1"/>
        <s v="กุดเสลา" u="1"/>
        <s v="ศรีสำราญ" u="1"/>
        <s v="หนองไผ่" u="1"/>
        <s v="ยางชุมใหญ่" u="1"/>
        <s v="ละทาย" u="1"/>
        <s v="ไพรพัฒนา" u="1"/>
        <s v="โพธิ์ศรี" u="1"/>
        <s v="ห้วยใต้" u="1"/>
        <s v="กันทรอม" u="1"/>
        <s v="หนองกุง" u="1"/>
        <s v="เวียงเหนือ" u="1"/>
        <s v="หนองหมี" u="1"/>
        <s v="หัวช้าง" u="1"/>
        <s v="ตาเกษ" u="1"/>
        <s v="สะเดาใหญ่" u="1"/>
        <s v="คลีกลิ้ง" u="1"/>
        <s v="สร้างปี่" u="1"/>
        <s v="ตำแย" u="1"/>
        <s v="ตาอุด" u="1"/>
        <s v="บึงบูรพ์" u="1"/>
        <s v="ปราสาท" u="1"/>
        <s v="รุ่งระวี" u="1"/>
        <s v="ห้วยจันทร์" u="1"/>
        <s v="ยางชุมน้อย" u="1"/>
        <s v="ตะเคียน" u="1"/>
        <s v="บัวหุ่ง" u="1"/>
        <s v="หนองม้า" u="1"/>
        <s v="ละลาย" u="1"/>
        <s v="โคกจาน" u="1"/>
        <s v="สุขสวัสดิ์" u="1"/>
        <s v="ห้วยเหนือ" u="1"/>
        <s v="หนองบัวดง" u="1"/>
        <s v="สำโรงตาเจ็น" u="1"/>
        <s v="ละลม" u="1"/>
        <s v="ปะอาว" u="1"/>
        <s v="โพนเขวา" u="1"/>
        <s v="ตองปิด" u="1"/>
        <s v="โพนยาง" u="1"/>
        <s v="ดวนใหญ่" u="1"/>
        <s v="ตาโกน" u="1"/>
        <s v="ดินแดง" u="1"/>
        <s v="ดงรัก" u="1"/>
        <s v="ตูม" u="1"/>
        <s v="โคกเพชร" u="1"/>
        <s v="สิ" u="1"/>
        <s v="ขนุน" u="1"/>
        <s v="หนองอึ่ง" u="1"/>
        <s v="วังหิน" u="1"/>
        <s v="พิมาย" u="1"/>
        <s v="คอนกาม" u="1"/>
        <s v="ซำ" u="1"/>
        <s v="แขม" u="1"/>
        <s v="โพธิ์ศรีสุวรรณ" u="1"/>
        <s v="ศรีตระกูล" u="1"/>
        <s v="หมากเขียบ" u="1"/>
        <s v="อีหล่ำ" u="1"/>
        <s v="กำแพง" u="1"/>
        <s v="สำโรงปราสาท" u="1"/>
        <s v="ตะดอบ" u="1"/>
        <s v="หนองห้าง" u="1"/>
        <s v="ไพร" u="1"/>
        <s v="กุง" u="1"/>
        <s v="หว้านคำ" u="1"/>
        <s v="หนองหญ้าลาด" u="1"/>
        <s v="ไพรบึง" u="1"/>
        <s v="ขุนหาญ" u="1"/>
        <s v="หนองเชียงทูน" u="1"/>
        <s v="กระหวัน" u="1"/>
        <s v="หนองฉลอง" u="1"/>
        <s v="อีปาด" u="1"/>
        <s v="สังเม็ก" u="1"/>
        <s v="หนองไฮ" u="1"/>
        <s v="ห้วเสือ" u="1"/>
        <s v="ภูฝ้าย" u="1"/>
        <s v="โพธิ์กระสังข" u="1"/>
        <s v="เป๊าะ" u="1"/>
        <s v="สวาย" u="1"/>
        <s v="บึงบอน" u="1"/>
        <s v="ตระกาศ" u="1"/>
        <s v="เมือง" u="1"/>
        <s v="เมืองน้อย" u="1"/>
        <s v="หนองหัวช้าง" u="1"/>
        <s v="ผักไหม" u="1"/>
        <s v="ภูผาหมอก" u="1"/>
        <s v="พยุห์" u="1"/>
        <s v="หญ้าปล้อง" u="1"/>
        <s v="บ่อแก้ว" u="1"/>
        <s v="คูบ" u="1"/>
        <s v="โนนเพ็ก" u="1"/>
        <s v="หนองหว้า" u="1"/>
        <s v="กู่" u="1"/>
        <s v="ชำ" u="1"/>
        <s v="สวนกล้วย" u="1"/>
        <s v="เบญจลักษ์" u="1"/>
        <s v="ศรีแก้ว" u="1"/>
        <s v="จาน" u="1"/>
        <s v="สมอ" u="1"/>
        <s v="หนองแค" u="1"/>
        <s v="หนองแวง" u="1"/>
        <s v="นิคมพัฒนา" u="1"/>
        <s v="บักดอง" u="1"/>
        <s v="กุดเมืองฮาม" u="1"/>
        <s v="ด่าน" u="1"/>
        <s v="ท่าคล้อ" u="1"/>
        <s v="จานแสนไชย" u="1"/>
        <s v="พราน" u="1"/>
        <s v="สะพุง" u="1"/>
        <s v="บึงมะลู" u="1"/>
        <s v="ทุ่งใหญ่" u="1"/>
        <s v="โพนข่า" u="1"/>
        <s v="ทุ่งไชย" u="1"/>
        <s v="จานใหญ่" u="1"/>
        <s v="พรหมสวัสดิ์" u="1"/>
        <s v="เสื่องข้าว"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">
  <r>
    <n v="410"/>
    <n v="2"/>
    <n v="92"/>
    <n v="1"/>
    <s v="71"/>
    <s v="ลลิสา ตองมาก"/>
    <s v="403996"/>
    <s v="บุญมี ป้องแก้ว"/>
    <s v="2"/>
    <n v="2"/>
    <n v="1"/>
    <n v="29"/>
    <s v="1"/>
    <s v="1"/>
    <s v=""/>
    <n v="11"/>
    <s v="18"/>
    <s v="33041409"/>
    <s v="2"/>
    <s v="3"/>
    <s v="2"/>
    <s v="3"/>
    <s v="33040100"/>
    <s v="บริบาล"/>
    <s v="ศูนย์เด็กบ้านระโยง"/>
    <x v="0"/>
    <d v="2019-01-03T00:00:00"/>
    <m/>
    <d v="2019-01-04T00:00:00"/>
    <d v="2019-01-05T00:00:00"/>
    <b v="0"/>
    <s v="9"/>
    <s v="0"/>
    <s v="1339600377141"/>
    <s v="ไม่ระบุ"/>
    <s v="33010000"/>
    <s v="3304"/>
    <s v="330414"/>
    <s v="09"/>
    <x v="0"/>
    <x v="0"/>
  </r>
  <r>
    <n v="5483"/>
    <n v="20"/>
    <n v="310"/>
    <n v="3"/>
    <s v="71"/>
    <s v="ณัฏฐิกานต์  กระจ่างศิลป์"/>
    <s v="0097227"/>
    <s v="นาง ณิจกานต์ สมเพ็ชร"/>
    <s v="2"/>
    <n v="0"/>
    <n v="7"/>
    <n v="10"/>
    <s v="1"/>
    <s v="1"/>
    <s v="0"/>
    <n v="11"/>
    <s v="59/130"/>
    <s v="33030106"/>
    <s v="2"/>
    <s v="3"/>
    <s v="1"/>
    <s v="1"/>
    <s v="33170100"/>
    <s v="0"/>
    <s v=""/>
    <x v="1"/>
    <d v="2019-01-21T00:00:00"/>
    <m/>
    <d v="2019-01-21T00:00:00"/>
    <d v="2019-01-21T00:00:00"/>
    <b v="0"/>
    <s v=""/>
    <s v=""/>
    <s v=""/>
    <s v=""/>
    <s v="33010000"/>
    <s v="3303"/>
    <s v="330301"/>
    <s v="06"/>
    <x v="1"/>
    <x v="1"/>
  </r>
  <r>
    <n v="2180"/>
    <n v="10"/>
    <n v="179"/>
    <n v="2"/>
    <s v="71"/>
    <s v="เกวรินทร์  สุริยะ"/>
    <s v="000900980"/>
    <s v="น.ส. วราภรณ์ พันธ์ทอง"/>
    <s v="2"/>
    <n v="3"/>
    <n v="0"/>
    <n v="21"/>
    <s v="1"/>
    <s v="1"/>
    <s v="0"/>
    <n v="11"/>
    <s v="45  บ้านยาง"/>
    <s v="33030401"/>
    <s v="2"/>
    <s v="2"/>
    <s v="1"/>
    <s v="1"/>
    <s v="33010120"/>
    <s v="0"/>
    <s v=""/>
    <x v="2"/>
    <d v="2019-01-09T00:00:00"/>
    <m/>
    <d v="2019-01-11T00:00:00"/>
    <d v="2019-01-11T00:00:00"/>
    <b v="0"/>
    <s v=""/>
    <s v=""/>
    <s v=""/>
    <s v=""/>
    <s v="33010000"/>
    <s v="3303"/>
    <s v="330304"/>
    <s v="01"/>
    <x v="1"/>
    <x v="2"/>
  </r>
  <r>
    <n v="3992"/>
    <n v="12"/>
    <n v="447"/>
    <n v="1"/>
    <s v="71"/>
    <s v="รัตนวัชน์  นามวิชา"/>
    <s v="0170076"/>
    <s v="น.ส. ปนัดดา โชคธิติเชษฐ์"/>
    <s v="1"/>
    <n v="2"/>
    <n v="0"/>
    <n v="10"/>
    <s v="1"/>
    <s v="1"/>
    <s v="0"/>
    <n v="11"/>
    <s v="93 บ.เนินเสรี"/>
    <s v="33050618"/>
    <s v="2"/>
    <s v="3"/>
    <s v="1"/>
    <s v="1"/>
    <s v="33080100"/>
    <s v="0"/>
    <s v=""/>
    <x v="3"/>
    <d v="2019-01-16T00:00:00"/>
    <m/>
    <d v="2019-01-16T00:00:00"/>
    <d v="2019-01-16T00:00:00"/>
    <b v="0"/>
    <s v=""/>
    <s v=""/>
    <s v=""/>
    <s v=""/>
    <s v="33010000"/>
    <s v="3305"/>
    <s v="330506"/>
    <s v="18"/>
    <x v="2"/>
    <x v="3"/>
  </r>
  <r>
    <n v="451"/>
    <n v="3"/>
    <n v="63"/>
    <n v="2"/>
    <s v="71"/>
    <s v="นฤบดินทร์  บัวพันธ์"/>
    <s v="0229319"/>
    <s v="นาง สุภานี บัวพันธ์"/>
    <s v="1"/>
    <n v="7"/>
    <n v="4"/>
    <n v="2"/>
    <s v="1"/>
    <s v="1"/>
    <s v="0"/>
    <n v="6"/>
    <s v="56 บ.หนองหงอก"/>
    <s v="33210104"/>
    <s v="2"/>
    <s v="3"/>
    <s v="1"/>
    <s v="1"/>
    <s v="33100100"/>
    <s v="0"/>
    <s v=""/>
    <x v="4"/>
    <d v="2019-01-05T00:00:00"/>
    <m/>
    <d v="2019-01-05T00:00:00"/>
    <d v="2019-01-05T00:00:00"/>
    <b v="0"/>
    <s v=""/>
    <s v=""/>
    <s v=""/>
    <s v=""/>
    <s v="33010000"/>
    <s v="3321"/>
    <s v="332101"/>
    <s v="04"/>
    <x v="3"/>
    <x v="4"/>
  </r>
  <r>
    <n v="4236"/>
    <n v="16"/>
    <n v="527"/>
    <n v="7"/>
    <s v="71"/>
    <s v="ตุลยากร  จันทร์มหา"/>
    <s v="000892258"/>
    <s v="น.ส. จินตนา สอนศรี"/>
    <s v="1"/>
    <n v="3"/>
    <n v="3"/>
    <n v="12"/>
    <s v="1"/>
    <s v="1"/>
    <s v="0"/>
    <n v="11"/>
    <s v="13  บ้านหนองแปน"/>
    <s v="33210403"/>
    <s v="2"/>
    <s v="2"/>
    <s v="1"/>
    <s v="1"/>
    <s v="33010120"/>
    <s v="0"/>
    <s v=""/>
    <x v="5"/>
    <d v="2019-01-16T00:00:00"/>
    <m/>
    <d v="2019-01-17T00:00:00"/>
    <d v="2019-01-17T00:00:00"/>
    <b v="0"/>
    <s v=""/>
    <s v=""/>
    <s v=""/>
    <s v=""/>
    <s v="33010000"/>
    <s v="3321"/>
    <s v="332104"/>
    <s v="03"/>
    <x v="3"/>
    <x v="5"/>
  </r>
  <r>
    <n v="4737"/>
    <n v="17"/>
    <n v="145"/>
    <n v="1"/>
    <s v="71"/>
    <s v="ธีรนันท์  ทองอินทร์"/>
    <s v="0085355"/>
    <s v="น.ส. สุวรรณี ทองอินทร์"/>
    <s v="1"/>
    <n v="1"/>
    <n v="1"/>
    <n v="9"/>
    <s v="1"/>
    <s v="1"/>
    <s v="0"/>
    <n v="11"/>
    <s v="35/1   บ.ปุดเนียม"/>
    <s v="33060407"/>
    <s v="2"/>
    <s v="3"/>
    <s v="1"/>
    <s v="1"/>
    <s v="33060100"/>
    <s v="0"/>
    <s v=""/>
    <x v="6"/>
    <d v="2019-01-18T00:00:00"/>
    <m/>
    <d v="2019-01-18T00:00:00"/>
    <d v="2019-01-18T00:00:00"/>
    <b v="0"/>
    <s v=""/>
    <s v=""/>
    <s v=""/>
    <s v=""/>
    <s v="33010000"/>
    <s v="3306"/>
    <s v="330604"/>
    <s v="07"/>
    <x v="4"/>
    <x v="6"/>
  </r>
  <r>
    <n v="4746"/>
    <n v="18"/>
    <n v="277"/>
    <n v="1"/>
    <s v="71"/>
    <s v="จักรภัทร  ยิ่งดัง"/>
    <s v="0094646"/>
    <s v="น.ส. จิรวรรณ จันแสง"/>
    <s v="1"/>
    <n v="0"/>
    <n v="11"/>
    <n v="4"/>
    <s v="1"/>
    <s v="1"/>
    <s v="0"/>
    <n v="11"/>
    <s v="12  บ.ห้วย"/>
    <s v="33170201"/>
    <s v="2"/>
    <s v="3"/>
    <s v="1"/>
    <s v="1"/>
    <s v="33170100"/>
    <s v="0"/>
    <s v=""/>
    <x v="7"/>
    <d v="2019-01-18T00:00:00"/>
    <m/>
    <d v="2019-01-18T00:00:00"/>
    <d v="2019-01-18T00:00:00"/>
    <b v="0"/>
    <s v=""/>
    <s v=""/>
    <s v=""/>
    <s v=""/>
    <s v="33010000"/>
    <s v="3317"/>
    <s v="331702"/>
    <s v="01"/>
    <x v="5"/>
    <x v="7"/>
  </r>
  <r>
    <n v="832"/>
    <n v="6"/>
    <n v="19687"/>
    <n v="192"/>
    <s v="71"/>
    <s v="ชัชพงศ์  เพชรล้วน"/>
    <s v="000887732"/>
    <s v="น.ส. ศิริปทุม เสนาะ"/>
    <s v="1"/>
    <n v="3"/>
    <n v="4"/>
    <n v="10"/>
    <s v="1"/>
    <s v="1"/>
    <s v="0"/>
    <n v="11"/>
    <s v="53  บ้านพันทา"/>
    <s v="33012308"/>
    <s v="2"/>
    <s v="2"/>
    <s v="1"/>
    <s v="1"/>
    <s v="33010120"/>
    <s v="0"/>
    <s v=""/>
    <x v="4"/>
    <d v="2019-01-05T00:00:00"/>
    <m/>
    <d v="2019-01-07T00:00:00"/>
    <d v="2019-01-07T00:00:00"/>
    <b v="0"/>
    <s v=""/>
    <s v=""/>
    <s v=""/>
    <s v=""/>
    <s v="33010000"/>
    <s v="3301"/>
    <s v="330123"/>
    <s v="08"/>
    <x v="6"/>
    <x v="8"/>
  </r>
  <r>
    <n v="1014"/>
    <n v="7"/>
    <n v="19599"/>
    <n v="189"/>
    <s v="71"/>
    <s v="ปุณยนุช  เสนาะ"/>
    <s v="000963439"/>
    <s v="น.ส. สุดารัตน์ เสนาะ"/>
    <s v="2"/>
    <n v="1"/>
    <n v="5"/>
    <n v="17"/>
    <s v="1"/>
    <s v="1"/>
    <s v="0"/>
    <n v="11"/>
    <s v="53 วัคซีนนอกเขต 1100"/>
    <s v="33012308"/>
    <s v="2"/>
    <s v="2"/>
    <s v="1"/>
    <s v="1"/>
    <s v="33010120"/>
    <s v="0"/>
    <s v=""/>
    <x v="8"/>
    <d v="2019-01-03T00:00:00"/>
    <m/>
    <d v="2019-01-04T00:00:00"/>
    <d v="2019-01-07T00:00:00"/>
    <b v="0"/>
    <s v=""/>
    <s v=""/>
    <s v=""/>
    <s v=""/>
    <s v="33010000"/>
    <s v="3301"/>
    <s v="330123"/>
    <s v="08"/>
    <x v="6"/>
    <x v="8"/>
  </r>
  <r>
    <n v="3325"/>
    <n v="11"/>
    <n v="356"/>
    <n v="3"/>
    <s v="71"/>
    <s v="บุญสิตา  กิ่งแก้ว"/>
    <s v="000977351"/>
    <s v="นาง อำภา นาคทอง"/>
    <s v="2"/>
    <n v="1"/>
    <n v="3"/>
    <n v="11"/>
    <s v="1"/>
    <s v="1"/>
    <s v="0"/>
    <n v="11"/>
    <s v="25/32 บ้านพันทาน้อย"/>
    <s v="33012308"/>
    <s v="2"/>
    <s v="2"/>
    <s v="1"/>
    <s v="1"/>
    <s v="33010120"/>
    <s v="0"/>
    <s v=""/>
    <x v="9"/>
    <d v="2019-01-12T00:00:00"/>
    <m/>
    <d v="2019-01-14T00:00:00"/>
    <d v="2019-01-14T00:00:00"/>
    <b v="0"/>
    <s v=""/>
    <s v=""/>
    <s v=""/>
    <s v=""/>
    <s v="33010000"/>
    <s v="3301"/>
    <s v="330123"/>
    <s v="08"/>
    <x v="6"/>
    <x v="8"/>
  </r>
  <r>
    <n v="4230"/>
    <n v="14"/>
    <n v="521"/>
    <n v="5"/>
    <s v="71"/>
    <s v="ณิชาต์  สุวรรณ"/>
    <s v="000859766"/>
    <s v="น.ส. พัชญ์นันท์ โทนะพันธ์"/>
    <s v="2"/>
    <n v="4"/>
    <n v="1"/>
    <n v="3"/>
    <s v="1"/>
    <s v="1"/>
    <s v="0"/>
    <n v="11"/>
    <s v="32 บ้านคูซอด"/>
    <s v="33010301"/>
    <s v="2"/>
    <s v="2"/>
    <s v="2"/>
    <s v="3"/>
    <s v="33010120"/>
    <s v="0"/>
    <s v=""/>
    <x v="9"/>
    <d v="2019-01-16T00:00:00"/>
    <m/>
    <d v="2019-01-17T00:00:00"/>
    <d v="2019-01-17T00:00:00"/>
    <b v="0"/>
    <s v=""/>
    <s v=""/>
    <s v=""/>
    <s v=""/>
    <s v="33010000"/>
    <s v="3301"/>
    <s v="330103"/>
    <s v="01"/>
    <x v="6"/>
    <x v="9"/>
  </r>
  <r>
    <n v="802"/>
    <n v="4"/>
    <n v="19657"/>
    <n v="190"/>
    <s v="71"/>
    <s v="ภัทรพงศ์  เจตินัย"/>
    <s v="000945461"/>
    <s v="น.ส. จิราภรณ์ ศรีพรม"/>
    <s v="1"/>
    <n v="1"/>
    <n v="11"/>
    <n v="4"/>
    <s v="1"/>
    <s v="1"/>
    <s v="0"/>
    <n v="11"/>
    <s v="41/5  ถนนศรีวิเศษ"/>
    <s v="33010100"/>
    <s v="2"/>
    <s v="2"/>
    <s v="1"/>
    <s v="1"/>
    <s v="33010120"/>
    <s v="0"/>
    <s v=""/>
    <x v="10"/>
    <d v="2019-01-04T00:00:00"/>
    <m/>
    <d v="2019-01-07T00:00:00"/>
    <d v="2019-01-07T00:00:00"/>
    <b v="0"/>
    <s v=""/>
    <s v=""/>
    <s v=""/>
    <s v=""/>
    <s v="33010000"/>
    <s v="3301"/>
    <s v="330101"/>
    <s v="00"/>
    <x v="6"/>
    <x v="10"/>
  </r>
  <r>
    <n v="4231"/>
    <n v="15"/>
    <n v="522"/>
    <n v="6"/>
    <s v="71"/>
    <s v="ภานุวัฒน์  วรรณทวี"/>
    <s v="000880957"/>
    <s v="นาง ทองม้วน หนองหว้า"/>
    <s v="1"/>
    <n v="4"/>
    <n v="2"/>
    <n v="16"/>
    <s v="1"/>
    <s v="1"/>
    <s v="0"/>
    <n v="11"/>
    <s v="2  บ้านสำโรง"/>
    <s v="33012104"/>
    <s v="2"/>
    <s v="2"/>
    <s v="1"/>
    <s v="1"/>
    <s v="33010120"/>
    <s v="0"/>
    <s v=""/>
    <x v="5"/>
    <d v="2019-01-16T00:00:00"/>
    <m/>
    <d v="2019-01-17T00:00:00"/>
    <d v="2019-01-17T00:00:00"/>
    <b v="0"/>
    <s v=""/>
    <s v=""/>
    <s v=""/>
    <s v=""/>
    <s v="33010000"/>
    <s v="3301"/>
    <s v="330121"/>
    <s v="04"/>
    <x v="6"/>
    <x v="11"/>
  </r>
  <r>
    <n v="5390"/>
    <n v="19"/>
    <n v="676"/>
    <n v="8"/>
    <s v="71"/>
    <s v="อมรกานต์  พรหมพิทักษ์"/>
    <s v="000942925"/>
    <s v="น.ส. รัชนี พรมพ่อ"/>
    <s v="2"/>
    <n v="2"/>
    <n v="0"/>
    <n v="13"/>
    <s v="1"/>
    <s v="1"/>
    <s v="0"/>
    <n v="11"/>
    <s v="71  บ้านเปือย"/>
    <s v="33010306"/>
    <s v="2"/>
    <s v="2"/>
    <s v="1"/>
    <s v="1"/>
    <s v="33010120"/>
    <s v="0"/>
    <s v=""/>
    <x v="11"/>
    <d v="2019-01-18T00:00:00"/>
    <m/>
    <d v="2019-01-21T00:00:00"/>
    <d v="2019-01-21T00:00:00"/>
    <b v="0"/>
    <s v=""/>
    <s v=""/>
    <s v=""/>
    <s v=""/>
    <s v="33010000"/>
    <s v="3301"/>
    <s v="330103"/>
    <s v="06"/>
    <x v="6"/>
    <x v="9"/>
  </r>
  <r>
    <n v="4179"/>
    <n v="13"/>
    <n v="470"/>
    <n v="4"/>
    <s v="71"/>
    <s v="วรพล  บุตรเพชร"/>
    <s v="000968624"/>
    <s v="น.ส. ปาณิสรา สมพงษ์"/>
    <s v="1"/>
    <n v="1"/>
    <n v="4"/>
    <n v="13"/>
    <s v="1"/>
    <s v="1"/>
    <s v="0"/>
    <n v="11"/>
    <s v="326  วัคซีนนอกเขต 18"/>
    <s v="33010702"/>
    <s v="2"/>
    <s v="2"/>
    <s v="2"/>
    <s v="3"/>
    <s v="33010120"/>
    <s v="0"/>
    <s v=""/>
    <x v="12"/>
    <d v="2019-01-15T00:00:00"/>
    <m/>
    <d v="2019-01-17T00:00:00"/>
    <d v="2019-01-17T00:00:00"/>
    <b v="0"/>
    <s v=""/>
    <s v=""/>
    <s v=""/>
    <s v=""/>
    <s v="33010000"/>
    <s v="3301"/>
    <s v="330107"/>
    <s v="02"/>
    <x v="6"/>
    <x v="12"/>
  </r>
  <r>
    <n v="1356"/>
    <n v="8"/>
    <n v="30"/>
    <n v="1"/>
    <s v="71"/>
    <s v="อัฐภิญญา  จีนะ"/>
    <s v="0099247"/>
    <s v="นาง อลิษา  พันธพัฒน์"/>
    <s v="2"/>
    <n v="1"/>
    <n v="1"/>
    <n v="2"/>
    <s v="1"/>
    <s v="1"/>
    <s v="0"/>
    <n v="11"/>
    <s v="110 บ้านขุมคำ"/>
    <s v="33160106"/>
    <s v="1"/>
    <s v="3"/>
    <s v="1"/>
    <s v="1"/>
    <s v="33160100"/>
    <s v="0"/>
    <s v=""/>
    <x v="0"/>
    <d v="2019-01-04T00:00:00"/>
    <m/>
    <d v="2019-01-08T00:00:00"/>
    <d v="2019-01-08T00:00:00"/>
    <b v="0"/>
    <s v=""/>
    <s v=""/>
    <s v=""/>
    <s v=""/>
    <s v="33010000"/>
    <s v="3316"/>
    <s v="331601"/>
    <s v="06"/>
    <x v="7"/>
    <x v="13"/>
  </r>
  <r>
    <n v="5766"/>
    <n v="23"/>
    <n v="36532"/>
    <n v="0"/>
    <s v="71"/>
    <s v="ปริยาภัทร  แก้วคำปอด"/>
    <s v="0203166"/>
    <s v="นางสาว กนกวรรณ แก้วคำปอด"/>
    <s v="2"/>
    <n v="3"/>
    <n v="2"/>
    <n v="18"/>
    <s v="1"/>
    <s v="1"/>
    <s v="0"/>
    <n v="11"/>
    <s v="7"/>
    <s v="33160610"/>
    <s v="2"/>
    <s v="3"/>
    <s v="1"/>
    <s v="1"/>
    <s v="33010100"/>
    <s v="0"/>
    <s v=""/>
    <x v="13"/>
    <d v="2019-01-19T00:00:00"/>
    <m/>
    <d v="2019-01-22T00:00:00"/>
    <d v="2019-01-22T00:00:00"/>
    <b v="0"/>
    <s v=""/>
    <s v=""/>
    <s v=""/>
    <s v=""/>
    <s v="33010000"/>
    <s v="3316"/>
    <s v="331606"/>
    <s v="10"/>
    <x v="7"/>
    <x v="14"/>
  </r>
  <r>
    <n v="5518"/>
    <n v="21"/>
    <n v="100"/>
    <n v="1"/>
    <s v="71"/>
    <s v="ปัญญพร  ตรีเลิศ"/>
    <s v="0076376"/>
    <s v="นาง อำพร ยอดงาม"/>
    <s v="2"/>
    <n v="3"/>
    <n v="2"/>
    <n v="15"/>
    <s v="1"/>
    <s v="1"/>
    <s v="0"/>
    <n v="11"/>
    <s v="143 บ้านหนองสะมอน"/>
    <s v="33120211"/>
    <s v="2"/>
    <s v="3"/>
    <s v="1"/>
    <s v="1"/>
    <s v="33120100"/>
    <s v="0"/>
    <s v=""/>
    <x v="14"/>
    <d v="2019-01-20T00:00:00"/>
    <m/>
    <d v="2019-01-21T00:00:00"/>
    <d v="2019-01-21T00:00:00"/>
    <b v="0"/>
    <s v=""/>
    <s v=""/>
    <s v=""/>
    <s v=""/>
    <s v="33010000"/>
    <s v="3312"/>
    <s v="331202"/>
    <s v="11"/>
    <x v="8"/>
    <x v="15"/>
  </r>
  <r>
    <n v="280"/>
    <n v="1"/>
    <n v="24"/>
    <n v="1"/>
    <s v="71"/>
    <s v="อัครินทร์  สุขเสมอ"/>
    <s v="0256354"/>
    <s v="น.ส. พิกุลแก้ว บุญชู"/>
    <s v="1"/>
    <n v="2"/>
    <n v="0"/>
    <n v="26"/>
    <s v="1"/>
    <s v="1"/>
    <s v="0"/>
    <n v="11"/>
    <s v="10 บ. โนนกลาง"/>
    <s v="33101504"/>
    <s v="2"/>
    <s v="3"/>
    <s v="1"/>
    <s v="1"/>
    <s v="33100100"/>
    <s v="0"/>
    <s v=""/>
    <x v="15"/>
    <d v="2019-01-02T00:00:00"/>
    <m/>
    <d v="2019-01-03T00:00:00"/>
    <d v="2019-01-03T00:00:00"/>
    <b v="0"/>
    <s v=""/>
    <s v=""/>
    <s v=""/>
    <s v=""/>
    <s v="33010000"/>
    <s v="3310"/>
    <s v="331015"/>
    <s v="04"/>
    <x v="9"/>
    <x v="16"/>
  </r>
  <r>
    <n v="808"/>
    <n v="5"/>
    <n v="19663"/>
    <n v="191"/>
    <s v="71"/>
    <s v="วราวิช  แดงบุญเรือง"/>
    <s v="000999381"/>
    <s v="นาง ปริษา แดงบุญเรือง"/>
    <s v="1"/>
    <n v="0"/>
    <n v="6"/>
    <n v="17"/>
    <s v="1"/>
    <s v="1"/>
    <s v="0"/>
    <n v="11"/>
    <s v="33 บ้านน้ำท่วม"/>
    <s v="33101503"/>
    <s v="2"/>
    <s v="2"/>
    <s v="1"/>
    <s v="1"/>
    <s v="33010120"/>
    <s v="0"/>
    <s v=""/>
    <x v="0"/>
    <d v="2019-01-04T00:00:00"/>
    <m/>
    <d v="2019-01-07T00:00:00"/>
    <d v="2019-01-07T00:00:00"/>
    <b v="0"/>
    <s v=""/>
    <s v=""/>
    <s v=""/>
    <s v=""/>
    <s v="33010000"/>
    <s v="3310"/>
    <s v="331015"/>
    <s v="03"/>
    <x v="9"/>
    <x v="16"/>
  </r>
  <r>
    <n v="5698"/>
    <n v="22"/>
    <n v="340"/>
    <n v="3"/>
    <s v="71"/>
    <s v="อารีย์รัตน์  อาสา"/>
    <s v="0265564"/>
    <s v="นาง วนิดา อาสา"/>
    <s v="2"/>
    <n v="2"/>
    <n v="0"/>
    <n v="26"/>
    <s v="1"/>
    <s v="1"/>
    <s v="0"/>
    <n v="11"/>
    <s v="89 บ้านแข้"/>
    <s v="33101501"/>
    <s v="2"/>
    <s v="3"/>
    <s v="1"/>
    <s v="1"/>
    <s v="33100100"/>
    <s v="0"/>
    <s v=""/>
    <x v="13"/>
    <d v="2019-01-21T00:00:00"/>
    <m/>
    <d v="2019-01-21T00:00:00"/>
    <d v="2019-01-21T00:00:00"/>
    <b v="0"/>
    <s v=""/>
    <s v=""/>
    <s v=""/>
    <s v=""/>
    <s v="33010000"/>
    <s v="3310"/>
    <s v="331015"/>
    <s v="01"/>
    <x v="9"/>
    <x v="16"/>
  </r>
  <r>
    <m/>
    <m/>
    <m/>
    <m/>
    <m/>
    <m/>
    <m/>
    <m/>
    <m/>
    <m/>
    <m/>
    <m/>
    <m/>
    <m/>
    <m/>
    <m/>
    <m/>
    <m/>
    <m/>
    <m/>
    <m/>
    <m/>
    <m/>
    <m/>
    <m/>
    <x v="16"/>
    <m/>
    <m/>
    <m/>
    <m/>
    <m/>
    <m/>
    <m/>
    <m/>
    <m/>
    <m/>
    <m/>
    <m/>
    <m/>
    <x v="10"/>
    <x v="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S34" firstHeaderRow="1" firstDataRow="2" firstDataCol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 sortType="ascending">
      <items count="898">
        <item m="1" x="611"/>
        <item m="1" x="829"/>
        <item m="1" x="768"/>
        <item m="1" x="461"/>
        <item m="1" x="35"/>
        <item m="1" x="469"/>
        <item m="1" x="41"/>
        <item m="1" x="474"/>
        <item m="1" x="47"/>
        <item m="1" x="479"/>
        <item m="1" x="53"/>
        <item m="1" x="482"/>
        <item m="1" x="59"/>
        <item m="1" x="488"/>
        <item m="1" x="66"/>
        <item m="1" x="494"/>
        <item m="1" x="72"/>
        <item m="1" x="502"/>
        <item m="1" x="80"/>
        <item m="1" x="514"/>
        <item m="1" x="89"/>
        <item m="1" x="524"/>
        <item m="1" x="99"/>
        <item m="1" x="536"/>
        <item m="1" x="111"/>
        <item m="1" x="547"/>
        <item m="1" x="126"/>
        <item m="1" x="563"/>
        <item m="1" x="138"/>
        <item m="1" x="581"/>
        <item m="1" x="155"/>
        <item m="1" x="599"/>
        <item m="1" x="176"/>
        <item m="1" x="620"/>
        <item m="1" x="475"/>
        <item m="1" x="49"/>
        <item m="1" x="481"/>
        <item m="1" x="55"/>
        <item m="1" x="484"/>
        <item m="1" x="61"/>
        <item m="1" x="490"/>
        <item m="1" x="67"/>
        <item m="1" x="495"/>
        <item m="1" x="73"/>
        <item m="1" x="504"/>
        <item m="1" x="81"/>
        <item m="1" x="515"/>
        <item m="1" x="91"/>
        <item m="1" x="526"/>
        <item m="1" x="101"/>
        <item m="1" x="538"/>
        <item m="1" x="113"/>
        <item m="1" x="549"/>
        <item m="1" x="128"/>
        <item m="1" x="565"/>
        <item m="1" x="140"/>
        <item m="1" x="583"/>
        <item m="1" x="157"/>
        <item m="1" x="600"/>
        <item m="1" x="177"/>
        <item m="1" x="622"/>
        <item m="1" x="195"/>
        <item m="1" x="641"/>
        <item m="1" x="486"/>
        <item m="1" x="63"/>
        <item m="1" x="491"/>
        <item m="1" x="68"/>
        <item m="1" x="75"/>
        <item m="1" x="507"/>
        <item m="1" x="84"/>
        <item m="1" x="517"/>
        <item m="1" x="93"/>
        <item m="1" x="528"/>
        <item m="1" x="104"/>
        <item m="1" x="540"/>
        <item m="1" x="115"/>
        <item m="1" x="552"/>
        <item m="1" x="130"/>
        <item m="1" x="568"/>
        <item m="1" x="143"/>
        <item m="1" x="586"/>
        <item m="1" x="160"/>
        <item m="1" x="602"/>
        <item m="1" x="179"/>
        <item m="1" x="625"/>
        <item m="1" x="196"/>
        <item m="1" x="642"/>
        <item m="1" x="212"/>
        <item m="1" x="662"/>
        <item m="1" x="232"/>
        <item m="1" x="681"/>
        <item m="1" x="250"/>
        <item m="1" x="704"/>
        <item m="1" x="499"/>
        <item m="1" x="76"/>
        <item m="1" x="510"/>
        <item m="1" x="86"/>
        <item m="1" x="520"/>
        <item m="1" x="95"/>
        <item m="1" x="530"/>
        <item m="1" x="105"/>
        <item m="1" x="541"/>
        <item m="1" x="117"/>
        <item m="1" x="555"/>
        <item m="1" x="131"/>
        <item m="1" x="571"/>
        <item m="1" x="144"/>
        <item m="1" x="588"/>
        <item m="1" x="163"/>
        <item m="1" x="605"/>
        <item m="1" x="627"/>
        <item m="1" x="198"/>
        <item m="1" x="644"/>
        <item m="1" x="214"/>
        <item m="1" x="664"/>
        <item m="1" x="683"/>
        <item m="1" x="252"/>
        <item m="1" x="705"/>
        <item m="1" x="272"/>
        <item m="1" x="725"/>
        <item m="1" x="290"/>
        <item m="1" x="532"/>
        <item m="1" x="107"/>
        <item m="1" x="147"/>
        <item m="1" x="590"/>
        <item m="1" x="166"/>
        <item m="1" x="182"/>
        <item m="1" x="628"/>
        <item m="1" x="200"/>
        <item m="1" x="216"/>
        <item m="1" x="666"/>
        <item m="1" x="707"/>
        <item m="1" x="726"/>
        <item m="1" x="748"/>
        <item m="1" x="769"/>
        <item m="1" x="331"/>
        <item m="1" x="122"/>
        <item m="1" x="559"/>
        <item m="1" x="134"/>
        <item m="1" x="148"/>
        <item m="1" x="592"/>
        <item m="1" x="169"/>
        <item m="1" x="609"/>
        <item m="1" x="185"/>
        <item m="1" x="631"/>
        <item m="1" x="202"/>
        <item m="1" x="649"/>
        <item m="1" x="219"/>
        <item m="1" x="668"/>
        <item m="1" x="237"/>
        <item m="1" x="688"/>
        <item m="1" x="256"/>
        <item m="1" x="709"/>
        <item m="1" x="274"/>
        <item m="1" x="729"/>
        <item m="1" x="293"/>
        <item m="1" x="750"/>
        <item m="1" x="313"/>
        <item m="1" x="771"/>
        <item m="1" x="333"/>
        <item m="1" x="792"/>
        <item m="1" x="353"/>
        <item m="1" x="812"/>
        <item m="1" x="372"/>
        <item m="1" x="577"/>
        <item m="1" x="151"/>
        <item m="1" x="595"/>
        <item m="1" x="172"/>
        <item m="1" x="613"/>
        <item m="1" x="188"/>
        <item m="1" x="634"/>
        <item m="1" x="205"/>
        <item m="1" x="652"/>
        <item m="1" x="222"/>
        <item m="1" x="671"/>
        <item m="1" x="240"/>
        <item m="1" x="691"/>
        <item m="1" x="259"/>
        <item m="1" x="712"/>
        <item m="1" x="277"/>
        <item m="1" x="732"/>
        <item m="1" x="296"/>
        <item m="1" x="753"/>
        <item m="1" x="316"/>
        <item m="1" x="774"/>
        <item m="1" x="336"/>
        <item m="1" x="795"/>
        <item m="1" x="355"/>
        <item m="1" x="814"/>
        <item m="1" x="374"/>
        <item m="1" x="830"/>
        <item m="1" x="389"/>
        <item m="1" x="844"/>
        <item m="1" x="403"/>
        <item m="1" x="859"/>
        <item m="1" x="616"/>
        <item m="1" x="191"/>
        <item m="1" x="637"/>
        <item m="1" x="208"/>
        <item m="1" x="655"/>
        <item m="1" x="225"/>
        <item m="1" x="674"/>
        <item m="1" x="243"/>
        <item m="1" x="694"/>
        <item m="1" x="262"/>
        <item m="1" x="715"/>
        <item m="1" x="280"/>
        <item m="1" x="735"/>
        <item m="1" x="299"/>
        <item m="1" x="756"/>
        <item m="1" x="319"/>
        <item m="1" x="777"/>
        <item m="1" x="339"/>
        <item m="1" x="798"/>
        <item m="1" x="358"/>
        <item m="1" x="817"/>
        <item m="1" x="377"/>
        <item m="1" x="832"/>
        <item m="1" x="391"/>
        <item m="1" x="846"/>
        <item m="1" x="405"/>
        <item m="1" x="861"/>
        <item m="1" x="417"/>
        <item m="1" x="875"/>
        <item m="1" x="429"/>
        <item m="1" x="886"/>
        <item m="1" x="658"/>
        <item m="1" x="228"/>
        <item m="1" x="677"/>
        <item m="1" x="246"/>
        <item m="1" x="697"/>
        <item m="1" x="265"/>
        <item m="1" x="718"/>
        <item m="1" x="283"/>
        <item m="1" x="738"/>
        <item m="1" x="302"/>
        <item m="1" x="759"/>
        <item m="1" x="322"/>
        <item m="1" x="780"/>
        <item m="1" x="342"/>
        <item m="1" x="801"/>
        <item m="1" x="361"/>
        <item m="1" x="820"/>
        <item m="1" x="379"/>
        <item m="1" x="835"/>
        <item m="1" x="394"/>
        <item m="1" x="849"/>
        <item m="1" x="408"/>
        <item m="1" x="864"/>
        <item m="1" x="419"/>
        <item m="1" x="877"/>
        <item m="1" x="431"/>
        <item m="1" x="888"/>
        <item m="1" x="439"/>
        <item m="1" x="17"/>
        <item m="1" x="445"/>
        <item m="1" x="700"/>
        <item m="1" x="268"/>
        <item m="1" x="721"/>
        <item m="1" x="286"/>
        <item m="1" x="741"/>
        <item m="1" x="305"/>
        <item m="1" x="762"/>
        <item m="1" x="325"/>
        <item m="1" x="783"/>
        <item m="1" x="345"/>
        <item m="1" x="804"/>
        <item m="1" x="364"/>
        <item m="1" x="823"/>
        <item m="1" x="382"/>
        <item m="1" x="837"/>
        <item m="1" x="396"/>
        <item m="1" x="852"/>
        <item m="1" x="411"/>
        <item m="1" x="867"/>
        <item m="1" x="422"/>
        <item m="1" x="880"/>
        <item m="1" x="434"/>
        <item m="1" x="890"/>
        <item m="1" x="440"/>
        <item m="1" x="19"/>
        <item m="1" x="447"/>
        <item m="1" x="25"/>
        <item m="1" x="455"/>
        <item m="1" x="29"/>
        <item m="1" x="464"/>
        <item m="1" x="38"/>
        <item m="1" x="744"/>
        <item m="1" x="308"/>
        <item m="1" x="786"/>
        <item m="1" x="348"/>
        <item m="1" x="807"/>
        <item m="1" x="367"/>
        <item m="1" x="826"/>
        <item m="1" x="385"/>
        <item m="1" x="840"/>
        <item m="1" x="399"/>
        <item m="1" x="413"/>
        <item m="1" x="870"/>
        <item m="1" x="883"/>
        <item m="1" x="893"/>
        <item m="1" x="22"/>
        <item m="1" x="450"/>
        <item m="1" x="27"/>
        <item m="1" x="457"/>
        <item m="1" x="31"/>
        <item m="1" x="44"/>
        <item m="1" x="478"/>
        <item m="1" x="350"/>
        <item m="1" x="809"/>
        <item m="1" x="828"/>
        <item m="1" x="387"/>
        <item m="1" x="401"/>
        <item m="1" x="872"/>
        <item m="1" x="427"/>
        <item m="1" x="453"/>
        <item m="1" x="34"/>
        <item m="1" x="468"/>
        <item m="1" x="473"/>
        <item m="1" x="462"/>
        <item m="1" x="36"/>
        <item m="1" x="470"/>
        <item m="1" x="42"/>
        <item m="1" x="48"/>
        <item m="1" x="480"/>
        <item m="1" x="54"/>
        <item m="1" x="483"/>
        <item m="1" x="60"/>
        <item m="1" x="489"/>
        <item m="1" x="503"/>
        <item m="1" x="90"/>
        <item m="1" x="525"/>
        <item m="1" x="100"/>
        <item m="1" x="537"/>
        <item m="1" x="112"/>
        <item m="1" x="548"/>
        <item m="1" x="127"/>
        <item m="1" x="564"/>
        <item m="1" x="139"/>
        <item m="1" x="582"/>
        <item m="1" x="156"/>
        <item m="1" x="621"/>
        <item m="1" x="51"/>
        <item m="1" x="497"/>
        <item m="1" x="506"/>
        <item m="1" x="83"/>
        <item m="1" x="103"/>
        <item m="1" x="551"/>
        <item m="1" x="567"/>
        <item m="1" x="142"/>
        <item m="1" x="585"/>
        <item m="1" x="159"/>
        <item m="1" x="624"/>
        <item m="1" x="64"/>
        <item m="1" x="70"/>
        <item m="1" x="498"/>
        <item m="1" x="509"/>
        <item m="1" x="519"/>
        <item m="1" x="94"/>
        <item m="1" x="116"/>
        <item m="1" x="554"/>
        <item m="1" x="570"/>
        <item m="1" x="162"/>
        <item m="1" x="604"/>
        <item m="1" x="197"/>
        <item m="1" x="643"/>
        <item m="1" x="213"/>
        <item m="1" x="663"/>
        <item m="1" x="233"/>
        <item m="1" x="682"/>
        <item m="1" x="251"/>
        <item m="1" x="78"/>
        <item m="1" x="512"/>
        <item m="1" x="119"/>
        <item m="1" x="146"/>
        <item m="1" x="165"/>
        <item m="1" x="646"/>
        <item m="1" x="685"/>
        <item m="1" x="522"/>
        <item m="1" x="97"/>
        <item m="1" x="534"/>
        <item m="1" x="109"/>
        <item m="1" x="121"/>
        <item m="1" x="558"/>
        <item m="1" x="574"/>
        <item m="1" x="591"/>
        <item m="1" x="168"/>
        <item m="1" x="608"/>
        <item m="1" x="184"/>
        <item m="1" x="630"/>
        <item m="1" x="648"/>
        <item m="1" x="218"/>
        <item m="1" x="236"/>
        <item m="1" x="687"/>
        <item m="1" x="255"/>
        <item m="1" x="708"/>
        <item m="1" x="728"/>
        <item m="1" x="292"/>
        <item m="1" x="749"/>
        <item m="1" x="312"/>
        <item m="1" x="770"/>
        <item m="1" x="332"/>
        <item m="1" x="791"/>
        <item m="1" x="545"/>
        <item m="1" x="124"/>
        <item m="1" x="561"/>
        <item m="1" x="136"/>
        <item m="1" x="576"/>
        <item m="1" x="150"/>
        <item m="1" x="594"/>
        <item m="1" x="171"/>
        <item m="1" x="612"/>
        <item m="1" x="187"/>
        <item m="1" x="633"/>
        <item m="1" x="204"/>
        <item m="1" x="651"/>
        <item m="1" x="221"/>
        <item m="1" x="670"/>
        <item m="1" x="239"/>
        <item m="1" x="690"/>
        <item m="1" x="258"/>
        <item m="1" x="711"/>
        <item m="1" x="276"/>
        <item m="1" x="731"/>
        <item m="1" x="295"/>
        <item m="1" x="752"/>
        <item m="1" x="315"/>
        <item m="1" x="773"/>
        <item m="1" x="335"/>
        <item m="1" x="794"/>
        <item m="1" x="354"/>
        <item m="1" x="813"/>
        <item m="1" x="373"/>
        <item m="1" x="579"/>
        <item m="1" x="153"/>
        <item m="1" x="597"/>
        <item m="1" x="174"/>
        <item m="1" x="615"/>
        <item m="1" x="190"/>
        <item m="1" x="636"/>
        <item m="1" x="207"/>
        <item m="1" x="654"/>
        <item m="1" x="224"/>
        <item m="1" x="673"/>
        <item m="1" x="242"/>
        <item m="1" x="693"/>
        <item m="1" x="261"/>
        <item m="1" x="714"/>
        <item m="1" x="279"/>
        <item m="1" x="734"/>
        <item m="1" x="298"/>
        <item m="1" x="755"/>
        <item m="1" x="318"/>
        <item m="1" x="776"/>
        <item m="1" x="338"/>
        <item m="1" x="797"/>
        <item m="1" x="357"/>
        <item m="1" x="816"/>
        <item m="1" x="376"/>
        <item m="1" x="831"/>
        <item m="1" x="390"/>
        <item m="1" x="845"/>
        <item m="1" x="404"/>
        <item m="1" x="860"/>
        <item m="1" x="618"/>
        <item m="1" x="193"/>
        <item m="1" x="639"/>
        <item m="1" x="210"/>
        <item m="1" x="657"/>
        <item m="1" x="227"/>
        <item m="1" x="676"/>
        <item m="1" x="245"/>
        <item m="1" x="696"/>
        <item m="1" x="264"/>
        <item m="1" x="717"/>
        <item m="1" x="282"/>
        <item m="1" x="737"/>
        <item m="1" x="301"/>
        <item m="1" x="758"/>
        <item m="1" x="321"/>
        <item m="1" x="779"/>
        <item m="1" x="341"/>
        <item m="1" x="800"/>
        <item m="1" x="360"/>
        <item m="1" x="819"/>
        <item m="1" x="834"/>
        <item m="1" x="393"/>
        <item m="1" x="848"/>
        <item m="1" x="407"/>
        <item m="1" x="863"/>
        <item m="1" x="418"/>
        <item m="1" x="876"/>
        <item m="1" x="430"/>
        <item m="1" x="887"/>
        <item m="1" x="660"/>
        <item m="1" x="230"/>
        <item m="1" x="679"/>
        <item m="1" x="248"/>
        <item m="1" x="699"/>
        <item m="1" x="267"/>
        <item m="1" x="720"/>
        <item m="1" x="285"/>
        <item m="1" x="740"/>
        <item m="1" x="304"/>
        <item m="1" x="761"/>
        <item m="1" x="324"/>
        <item m="1" x="782"/>
        <item m="1" x="344"/>
        <item m="1" x="803"/>
        <item m="1" x="363"/>
        <item m="1" x="822"/>
        <item m="1" x="381"/>
        <item m="1" x="851"/>
        <item m="1" x="410"/>
        <item m="1" x="866"/>
        <item m="1" x="421"/>
        <item m="1" x="879"/>
        <item m="1" x="433"/>
        <item m="1" x="18"/>
        <item m="1" x="446"/>
        <item m="1" x="702"/>
        <item m="1" x="270"/>
        <item m="1" x="723"/>
        <item m="1" x="288"/>
        <item m="1" x="743"/>
        <item m="1" x="307"/>
        <item m="1" x="764"/>
        <item m="1" x="327"/>
        <item m="1" x="785"/>
        <item m="1" x="347"/>
        <item m="1" x="806"/>
        <item m="1" x="366"/>
        <item m="1" x="825"/>
        <item m="1" x="384"/>
        <item m="1" x="839"/>
        <item m="1" x="398"/>
        <item m="1" x="854"/>
        <item m="1" x="869"/>
        <item m="1" x="424"/>
        <item m="1" x="882"/>
        <item m="1" x="436"/>
        <item m="1" x="892"/>
        <item m="1" x="442"/>
        <item m="1" x="21"/>
        <item m="1" x="449"/>
        <item m="1" x="26"/>
        <item m="1" x="456"/>
        <item m="1" x="30"/>
        <item m="1" x="465"/>
        <item m="1" x="39"/>
        <item m="1" x="746"/>
        <item m="1" x="310"/>
        <item m="1" x="766"/>
        <item m="1" x="329"/>
        <item m="1" x="788"/>
        <item m="1" x="369"/>
        <item m="1" x="842"/>
        <item m="1" x="856"/>
        <item m="1" x="415"/>
        <item m="1" x="426"/>
        <item m="1" x="885"/>
        <item m="1" x="438"/>
        <item m="1" x="895"/>
        <item m="1" x="444"/>
        <item m="1" x="23"/>
        <item m="1" x="452"/>
        <item m="1" x="459"/>
        <item m="1" x="33"/>
        <item m="1" x="467"/>
        <item m="1" x="472"/>
        <item m="1" x="45"/>
        <item m="1" x="790"/>
        <item m="1" x="352"/>
        <item m="1" x="811"/>
        <item m="1" x="371"/>
        <item m="1" x="858"/>
        <item m="1" x="874"/>
        <item m="1" x="428"/>
        <item m="1" x="896"/>
        <item m="1" x="24"/>
        <item m="1" x="454"/>
        <item m="1" x="460"/>
        <item m="1" x="40"/>
        <item m="1" x="46"/>
        <item m="1" x="58"/>
        <item m="1" x="463"/>
        <item m="1" x="37"/>
        <item m="1" x="471"/>
        <item m="1" x="43"/>
        <item m="1" x="476"/>
        <item m="1" x="50"/>
        <item m="1" x="56"/>
        <item m="1" x="485"/>
        <item m="1" x="62"/>
        <item m="1" x="496"/>
        <item m="1" x="74"/>
        <item m="1" x="505"/>
        <item m="1" x="82"/>
        <item m="1" x="516"/>
        <item m="1" x="92"/>
        <item m="1" x="527"/>
        <item m="1" x="102"/>
        <item m="1" x="539"/>
        <item m="1" x="114"/>
        <item m="1" x="550"/>
        <item m="1" x="129"/>
        <item m="1" x="566"/>
        <item m="1" x="141"/>
        <item m="1" x="584"/>
        <item m="1" x="158"/>
        <item m="1" x="601"/>
        <item m="1" x="178"/>
        <item m="1" x="623"/>
        <item m="1" x="477"/>
        <item m="1" x="52"/>
        <item m="1" x="57"/>
        <item m="1" x="487"/>
        <item m="1" x="492"/>
        <item m="1" x="69"/>
        <item m="1" x="508"/>
        <item m="1" x="85"/>
        <item m="1" x="518"/>
        <item m="1" x="529"/>
        <item m="1" x="553"/>
        <item m="1" x="569"/>
        <item m="1" x="587"/>
        <item m="1" x="161"/>
        <item m="1" x="603"/>
        <item m="1" x="180"/>
        <item m="1" x="626"/>
        <item m="1" x="65"/>
        <item m="1" x="493"/>
        <item m="1" x="71"/>
        <item m="1" x="500"/>
        <item m="1" x="77"/>
        <item m="1" x="511"/>
        <item m="1" x="87"/>
        <item m="1" x="521"/>
        <item m="1" x="531"/>
        <item m="1" x="106"/>
        <item m="1" x="542"/>
        <item m="1" x="118"/>
        <item m="1" x="556"/>
        <item m="1" x="132"/>
        <item m="1" x="572"/>
        <item m="1" x="145"/>
        <item m="1" x="589"/>
        <item m="1" x="164"/>
        <item m="1" x="606"/>
        <item m="1" x="181"/>
        <item m="1" x="199"/>
        <item m="1" x="645"/>
        <item m="1" x="215"/>
        <item m="1" x="665"/>
        <item m="1" x="234"/>
        <item m="1" x="684"/>
        <item m="1" x="253"/>
        <item m="1" x="706"/>
        <item m="1" x="501"/>
        <item m="1" x="79"/>
        <item m="1" x="513"/>
        <item m="1" x="88"/>
        <item m="1" x="96"/>
        <item m="1" x="533"/>
        <item m="1" x="108"/>
        <item m="1" x="543"/>
        <item m="1" x="120"/>
        <item m="1" x="557"/>
        <item m="1" x="133"/>
        <item m="1" x="573"/>
        <item m="1" x="167"/>
        <item m="1" x="607"/>
        <item m="1" x="183"/>
        <item m="1" x="629"/>
        <item m="1" x="201"/>
        <item m="1" x="647"/>
        <item m="1" x="217"/>
        <item m="1" x="667"/>
        <item m="1" x="235"/>
        <item m="1" x="686"/>
        <item m="1" x="254"/>
        <item m="1" x="273"/>
        <item m="1" x="727"/>
        <item m="1" x="291"/>
        <item m="1" x="523"/>
        <item m="1" x="98"/>
        <item m="1" x="535"/>
        <item m="1" x="110"/>
        <item m="1" x="544"/>
        <item m="1" x="123"/>
        <item m="1" x="560"/>
        <item m="1" x="135"/>
        <item m="1" x="575"/>
        <item m="1" x="149"/>
        <item m="1" x="593"/>
        <item m="1" x="170"/>
        <item m="1" x="610"/>
        <item m="1" x="186"/>
        <item m="1" x="632"/>
        <item m="1" x="203"/>
        <item m="1" x="650"/>
        <item m="1" x="220"/>
        <item m="1" x="669"/>
        <item m="1" x="238"/>
        <item m="1" x="689"/>
        <item m="1" x="257"/>
        <item m="1" x="710"/>
        <item m="1" x="275"/>
        <item m="1" x="730"/>
        <item m="1" x="294"/>
        <item m="1" x="751"/>
        <item m="1" x="314"/>
        <item m="1" x="772"/>
        <item m="1" x="334"/>
        <item m="1" x="793"/>
        <item m="1" x="546"/>
        <item m="1" x="125"/>
        <item m="1" x="562"/>
        <item m="1" x="137"/>
        <item m="1" x="578"/>
        <item m="1" x="152"/>
        <item m="1" x="596"/>
        <item m="1" x="173"/>
        <item m="1" x="614"/>
        <item m="1" x="189"/>
        <item m="1" x="635"/>
        <item m="1" x="206"/>
        <item m="1" x="653"/>
        <item m="1" x="223"/>
        <item m="1" x="672"/>
        <item m="1" x="241"/>
        <item m="1" x="692"/>
        <item m="1" x="260"/>
        <item m="1" x="713"/>
        <item m="1" x="278"/>
        <item m="1" x="733"/>
        <item m="1" x="297"/>
        <item m="1" x="754"/>
        <item m="1" x="317"/>
        <item m="1" x="775"/>
        <item m="1" x="337"/>
        <item m="1" x="796"/>
        <item m="1" x="356"/>
        <item m="1" x="815"/>
        <item m="1" x="375"/>
        <item m="1" x="580"/>
        <item m="1" x="154"/>
        <item m="1" x="598"/>
        <item m="1" x="175"/>
        <item m="1" x="617"/>
        <item m="1" x="192"/>
        <item m="1" x="638"/>
        <item m="1" x="209"/>
        <item m="1" x="656"/>
        <item m="1" x="226"/>
        <item m="1" x="675"/>
        <item m="1" x="244"/>
        <item m="1" x="695"/>
        <item m="1" x="263"/>
        <item m="1" x="716"/>
        <item m="1" x="281"/>
        <item m="1" x="736"/>
        <item m="1" x="300"/>
        <item m="1" x="757"/>
        <item m="1" x="320"/>
        <item m="1" x="778"/>
        <item m="1" x="340"/>
        <item m="1" x="799"/>
        <item m="1" x="359"/>
        <item m="1" x="818"/>
        <item m="1" x="378"/>
        <item m="1" x="833"/>
        <item m="1" x="392"/>
        <item m="1" x="847"/>
        <item m="1" x="406"/>
        <item m="1" x="862"/>
        <item m="1" x="619"/>
        <item m="1" x="194"/>
        <item m="1" x="640"/>
        <item m="1" x="211"/>
        <item m="1" x="659"/>
        <item m="1" x="229"/>
        <item m="1" x="678"/>
        <item m="1" x="247"/>
        <item m="1" x="698"/>
        <item m="1" x="266"/>
        <item m="1" x="719"/>
        <item m="1" x="284"/>
        <item m="1" x="739"/>
        <item m="1" x="303"/>
        <item m="1" x="760"/>
        <item m="1" x="323"/>
        <item m="1" x="781"/>
        <item m="1" x="343"/>
        <item m="1" x="802"/>
        <item m="1" x="362"/>
        <item m="1" x="821"/>
        <item m="1" x="380"/>
        <item m="1" x="836"/>
        <item m="1" x="395"/>
        <item m="1" x="850"/>
        <item m="1" x="409"/>
        <item m="1" x="865"/>
        <item m="1" x="420"/>
        <item m="1" x="878"/>
        <item m="1" x="432"/>
        <item m="1" x="889"/>
        <item m="1" x="661"/>
        <item m="1" x="231"/>
        <item m="1" x="680"/>
        <item m="1" x="249"/>
        <item m="1" x="701"/>
        <item m="1" x="269"/>
        <item m="1" x="722"/>
        <item m="1" x="287"/>
        <item m="1" x="742"/>
        <item m="1" x="306"/>
        <item m="1" x="763"/>
        <item m="1" x="326"/>
        <item m="1" x="784"/>
        <item m="1" x="346"/>
        <item m="1" x="805"/>
        <item m="1" x="365"/>
        <item m="1" x="824"/>
        <item m="1" x="383"/>
        <item m="1" x="838"/>
        <item m="1" x="397"/>
        <item m="1" x="853"/>
        <item m="1" x="412"/>
        <item m="1" x="868"/>
        <item m="1" x="423"/>
        <item m="1" x="881"/>
        <item m="1" x="435"/>
        <item m="1" x="891"/>
        <item m="1" x="441"/>
        <item m="1" x="20"/>
        <item m="1" x="448"/>
        <item m="1" x="703"/>
        <item m="1" x="271"/>
        <item m="1" x="724"/>
        <item m="1" x="289"/>
        <item m="1" x="745"/>
        <item m="1" x="309"/>
        <item m="1" x="765"/>
        <item m="1" x="328"/>
        <item m="1" x="787"/>
        <item m="1" x="349"/>
        <item m="1" x="808"/>
        <item m="1" x="368"/>
        <item m="1" x="827"/>
        <item m="1" x="386"/>
        <item m="1" x="841"/>
        <item m="1" x="400"/>
        <item m="1" x="855"/>
        <item m="1" x="414"/>
        <item m="1" x="871"/>
        <item m="1" x="425"/>
        <item m="1" x="884"/>
        <item m="1" x="437"/>
        <item m="1" x="894"/>
        <item m="1" x="443"/>
        <item m="1" x="451"/>
        <item m="1" x="28"/>
        <item m="1" x="458"/>
        <item m="1" x="32"/>
        <item m="1" x="466"/>
        <item m="1" x="747"/>
        <item m="1" x="311"/>
        <item m="1" x="767"/>
        <item m="1" x="330"/>
        <item m="1" x="789"/>
        <item m="1" x="351"/>
        <item m="1" x="810"/>
        <item m="1" x="370"/>
        <item m="1" x="388"/>
        <item m="1" x="843"/>
        <item m="1" x="402"/>
        <item m="1" x="857"/>
        <item m="1" x="416"/>
        <item m="1" x="873"/>
        <item x="0"/>
        <item x="15"/>
        <item x="8"/>
        <item x="10"/>
        <item x="4"/>
        <item x="2"/>
        <item x="12"/>
        <item x="9"/>
        <item x="3"/>
        <item x="11"/>
        <item x="5"/>
        <item x="6"/>
        <item x="7"/>
        <item x="13"/>
        <item x="14"/>
        <item x="1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axis="axisRow" showAll="0">
      <items count="28">
        <item x="0"/>
        <item x="1"/>
        <item x="2"/>
        <item m="1" x="15"/>
        <item m="1" x="17"/>
        <item m="1" x="13"/>
        <item m="1" x="16"/>
        <item m="1" x="20"/>
        <item m="1" x="12"/>
        <item m="1" x="18"/>
        <item x="3"/>
        <item x="4"/>
        <item x="5"/>
        <item x="6"/>
        <item m="1" x="14"/>
        <item m="1" x="24"/>
        <item m="1" x="25"/>
        <item x="7"/>
        <item m="1" x="21"/>
        <item m="1" x="19"/>
        <item x="8"/>
        <item x="9"/>
        <item x="10"/>
        <item m="1" x="11"/>
        <item m="1" x="26"/>
        <item m="1" x="23"/>
        <item m="1" x="22"/>
        <item t="default"/>
      </items>
    </pivotField>
    <pivotField axis="axisRow" showAll="0">
      <items count="204">
        <item x="0"/>
        <item m="1" x="156"/>
        <item m="1" x="20"/>
        <item m="1" x="64"/>
        <item m="1" x="97"/>
        <item m="1" x="77"/>
        <item m="1" x="79"/>
        <item m="1" x="145"/>
        <item m="1" x="150"/>
        <item m="1" x="190"/>
        <item m="1" x="89"/>
        <item m="1" x="179"/>
        <item m="1" x="134"/>
        <item m="1" x="48"/>
        <item m="1" x="154"/>
        <item m="1" x="67"/>
        <item x="16"/>
        <item m="1" x="140"/>
        <item m="1" x="104"/>
        <item m="1" x="138"/>
        <item m="1" x="25"/>
        <item x="9"/>
        <item m="1" x="176"/>
        <item m="1" x="117"/>
        <item m="1" x="38"/>
        <item m="1" x="132"/>
        <item m="1" x="56"/>
        <item m="1" x="65"/>
        <item m="1" x="184"/>
        <item m="1" x="193"/>
        <item m="1" x="200"/>
        <item m="1" x="62"/>
        <item m="1" x="87"/>
        <item m="1" x="60"/>
        <item m="1" x="180"/>
        <item m="1" x="139"/>
        <item m="1" x="130"/>
        <item m="1" x="127"/>
        <item m="1" x="35"/>
        <item m="1" x="191"/>
        <item m="1" x="129"/>
        <item m="1" x="32"/>
        <item x="1"/>
        <item x="4"/>
        <item m="1" x="167"/>
        <item m="1" x="125"/>
        <item m="1" x="113"/>
        <item m="1" x="30"/>
        <item m="1" x="147"/>
        <item m="1" x="102"/>
        <item m="1" x="128"/>
        <item m="1" x="107"/>
        <item m="1" x="106"/>
        <item m="1" x="131"/>
        <item m="1" x="21"/>
        <item m="1" x="192"/>
        <item m="1" x="45"/>
        <item m="1" x="199"/>
        <item x="14"/>
        <item m="1" x="197"/>
        <item m="1" x="33"/>
        <item m="1" x="88"/>
        <item m="1" x="84"/>
        <item m="1" x="78"/>
        <item m="1" x="69"/>
        <item m="1" x="188"/>
        <item m="1" x="31"/>
        <item m="1" x="22"/>
        <item m="1" x="177"/>
        <item m="1" x="59"/>
        <item m="1" x="41"/>
        <item m="1" x="44"/>
        <item m="1" x="82"/>
        <item m="1" x="175"/>
        <item m="1" x="189"/>
        <item m="1" x="40"/>
        <item m="1" x="114"/>
        <item m="1" x="108"/>
        <item m="1" x="196"/>
        <item x="13"/>
        <item m="1" x="109"/>
        <item m="1" x="61"/>
        <item x="3"/>
        <item m="1" x="123"/>
        <item m="1" x="164"/>
        <item m="1" x="49"/>
        <item m="1" x="171"/>
        <item x="5"/>
        <item m="1" x="52"/>
        <item m="1" x="173"/>
        <item m="1" x="201"/>
        <item m="1" x="194"/>
        <item m="1" x="46"/>
        <item m="1" x="137"/>
        <item m="1" x="23"/>
        <item x="8"/>
        <item m="1" x="163"/>
        <item m="1" x="28"/>
        <item m="1" x="71"/>
        <item m="1" x="95"/>
        <item m="1" x="198"/>
        <item m="1" x="124"/>
        <item m="1" x="76"/>
        <item m="1" x="126"/>
        <item m="1" x="149"/>
        <item m="1" x="153"/>
        <item m="1" x="94"/>
        <item m="1" x="83"/>
        <item m="1" x="172"/>
        <item m="1" x="162"/>
        <item m="1" x="168"/>
        <item m="1" x="19"/>
        <item m="1" x="43"/>
        <item m="1" x="57"/>
        <item m="1" x="51"/>
        <item m="1" x="169"/>
        <item x="15"/>
        <item x="10"/>
        <item m="1" x="24"/>
        <item x="2"/>
        <item m="1" x="112"/>
        <item m="1" x="92"/>
        <item m="1" x="50"/>
        <item m="1" x="26"/>
        <item m="1" x="110"/>
        <item m="1" x="55"/>
        <item m="1" x="93"/>
        <item m="1" x="122"/>
        <item m="1" x="116"/>
        <item m="1" x="27"/>
        <item m="1" x="58"/>
        <item m="1" x="136"/>
        <item m="1" x="99"/>
        <item m="1" x="183"/>
        <item m="1" x="81"/>
        <item m="1" x="90"/>
        <item m="1" x="70"/>
        <item m="1" x="185"/>
        <item m="1" x="66"/>
        <item m="1" x="72"/>
        <item m="1" x="105"/>
        <item m="1" x="181"/>
        <item m="1" x="165"/>
        <item m="1" x="103"/>
        <item m="1" x="195"/>
        <item m="1" x="159"/>
        <item m="1" x="37"/>
        <item m="1" x="121"/>
        <item m="1" x="146"/>
        <item x="6"/>
        <item m="1" x="133"/>
        <item m="1" x="118"/>
        <item m="1" x="63"/>
        <item m="1" x="74"/>
        <item m="1" x="202"/>
        <item m="1" x="85"/>
        <item m="1" x="174"/>
        <item m="1" x="98"/>
        <item x="11"/>
        <item x="12"/>
        <item m="1" x="186"/>
        <item m="1" x="80"/>
        <item m="1" x="157"/>
        <item m="1" x="155"/>
        <item m="1" x="42"/>
        <item m="1" x="120"/>
        <item m="1" x="91"/>
        <item m="1" x="115"/>
        <item m="1" x="187"/>
        <item m="1" x="152"/>
        <item m="1" x="100"/>
        <item m="1" x="178"/>
        <item m="1" x="170"/>
        <item m="1" x="148"/>
        <item m="1" x="135"/>
        <item m="1" x="75"/>
        <item m="1" x="160"/>
        <item m="1" x="143"/>
        <item m="1" x="111"/>
        <item x="7"/>
        <item m="1" x="53"/>
        <item m="1" x="96"/>
        <item m="1" x="54"/>
        <item m="1" x="73"/>
        <item m="1" x="119"/>
        <item m="1" x="161"/>
        <item m="1" x="151"/>
        <item m="1" x="101"/>
        <item m="1" x="29"/>
        <item m="1" x="36"/>
        <item x="17"/>
        <item m="1" x="182"/>
        <item m="1" x="141"/>
        <item m="1" x="34"/>
        <item m="1" x="142"/>
        <item m="1" x="86"/>
        <item m="1" x="47"/>
        <item m="1" x="166"/>
        <item m="1" x="39"/>
        <item m="1" x="144"/>
        <item m="1" x="158"/>
        <item m="1" x="68"/>
        <item m="1" x="18"/>
        <item t="default"/>
      </items>
    </pivotField>
  </pivotFields>
  <rowFields count="2">
    <field x="39"/>
    <field x="40"/>
  </rowFields>
  <rowItems count="30">
    <i>
      <x/>
    </i>
    <i r="1">
      <x/>
    </i>
    <i>
      <x v="1"/>
    </i>
    <i r="1">
      <x v="42"/>
    </i>
    <i r="1">
      <x v="119"/>
    </i>
    <i>
      <x v="2"/>
    </i>
    <i r="1">
      <x v="82"/>
    </i>
    <i>
      <x v="10"/>
    </i>
    <i r="1">
      <x v="43"/>
    </i>
    <i r="1">
      <x v="87"/>
    </i>
    <i>
      <x v="11"/>
    </i>
    <i r="1">
      <x v="149"/>
    </i>
    <i>
      <x v="12"/>
    </i>
    <i r="1">
      <x v="179"/>
    </i>
    <i>
      <x v="13"/>
    </i>
    <i r="1">
      <x v="21"/>
    </i>
    <i r="1">
      <x v="95"/>
    </i>
    <i r="1">
      <x v="117"/>
    </i>
    <i r="1">
      <x v="158"/>
    </i>
    <i r="1">
      <x v="159"/>
    </i>
    <i>
      <x v="17"/>
    </i>
    <i r="1">
      <x v="58"/>
    </i>
    <i r="1">
      <x v="79"/>
    </i>
    <i>
      <x v="20"/>
    </i>
    <i r="1">
      <x v="116"/>
    </i>
    <i>
      <x v="21"/>
    </i>
    <i r="1">
      <x v="16"/>
    </i>
    <i>
      <x v="22"/>
    </i>
    <i r="1">
      <x v="190"/>
    </i>
    <i t="grand">
      <x/>
    </i>
  </rowItems>
  <colFields count="1">
    <field x="25"/>
  </colFields>
  <colItems count="18"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 t="grand">
      <x/>
    </i>
  </colItems>
  <dataFields count="1">
    <dataField name="Count of DATESICK" fld="25" subtotal="count" baseField="0" baseItem="0"/>
  </dataFields>
  <formats count="203">
    <format dxfId="202">
      <pivotArea dataOnly="0" labelOnly="1" fieldPosition="0">
        <references count="1">
          <reference field="25" count="50"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01">
      <pivotArea dataOnly="0" labelOnly="1" fieldPosition="0">
        <references count="1">
          <reference field="25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0">
      <pivotArea dataOnly="0" labelOnly="1" fieldPosition="0">
        <references count="1">
          <reference field="25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9">
      <pivotArea dataOnly="0" labelOnly="1" fieldPosition="0">
        <references count="1">
          <reference field="25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98">
      <pivotArea dataOnly="0" labelOnly="1" fieldPosition="0">
        <references count="1">
          <reference field="25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97">
      <pivotArea dataOnly="0" labelOnly="1" fieldPosition="0">
        <references count="1">
          <reference field="25" count="33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  <x v="896"/>
          </reference>
        </references>
      </pivotArea>
    </format>
    <format dxfId="196">
      <pivotArea dataOnly="0" labelOnly="1" grandCol="1" outline="0" fieldPosition="0"/>
    </format>
    <format dxfId="195">
      <pivotArea dataOnly="0" labelOnly="1" fieldPosition="0">
        <references count="1">
          <reference field="25" count="50"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94">
      <pivotArea dataOnly="0" labelOnly="1" fieldPosition="0">
        <references count="1">
          <reference field="25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93">
      <pivotArea dataOnly="0" labelOnly="1" fieldPosition="0">
        <references count="1">
          <reference field="25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2">
      <pivotArea dataOnly="0" labelOnly="1" fieldPosition="0">
        <references count="1">
          <reference field="25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91">
      <pivotArea dataOnly="0" labelOnly="1" fieldPosition="0">
        <references count="1">
          <reference field="25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90">
      <pivotArea dataOnly="0" labelOnly="1" fieldPosition="0">
        <references count="1">
          <reference field="25" count="33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  <x v="896"/>
          </reference>
        </references>
      </pivotArea>
    </format>
    <format dxfId="189">
      <pivotArea dataOnly="0" labelOnly="1" grandCol="1" outline="0" fieldPosition="0"/>
    </format>
    <format dxfId="188">
      <pivotArea type="all" dataOnly="0" outline="0" fieldPosition="0"/>
    </format>
    <format dxfId="187">
      <pivotArea outline="0" collapsedLevelsAreSubtotals="1" fieldPosition="0">
        <references count="1">
          <reference field="25" count="27" selected="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</reference>
        </references>
      </pivotArea>
    </format>
    <format dxfId="186">
      <pivotArea type="topRight" dataOnly="0" labelOnly="1" outline="0" offset="IU1:JU1" fieldPosition="0"/>
    </format>
    <format dxfId="185">
      <pivotArea dataOnly="0" labelOnly="1" fieldPosition="0">
        <references count="1">
          <reference field="25" count="27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</reference>
        </references>
      </pivotArea>
    </format>
    <format dxfId="184">
      <pivotArea type="all" dataOnly="0" outline="0" fieldPosition="0"/>
    </format>
    <format dxfId="183">
      <pivotArea dataOnly="0" labelOnly="1" fieldPosition="0">
        <references count="1">
          <reference field="25" count="11">
            <x v="280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82">
      <pivotArea outline="0" collapsedLevelsAreSubtotals="1" fieldPosition="0">
        <references count="1">
          <reference field="25" count="25" selected="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81">
      <pivotArea type="topRight" dataOnly="0" labelOnly="1" outline="0" offset="IO1:JM1" fieldPosition="0"/>
    </format>
    <format dxfId="180">
      <pivotArea dataOnly="0" labelOnly="1" fieldPosition="0">
        <references count="1">
          <reference field="25" count="25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79">
      <pivotArea outline="0" collapsedLevelsAreSubtotals="1" fieldPosition="0">
        <references count="1">
          <reference field="25" count="19" selected="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896"/>
          </reference>
        </references>
      </pivotArea>
    </format>
    <format dxfId="178">
      <pivotArea type="topRight" dataOnly="0" labelOnly="1" outline="0" offset="JN1:KF1" fieldPosition="0"/>
    </format>
    <format dxfId="177">
      <pivotArea dataOnly="0" labelOnly="1" fieldPosition="0">
        <references count="1">
          <reference field="25" count="19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896"/>
          </reference>
        </references>
      </pivotArea>
    </format>
    <format dxfId="176">
      <pivotArea outline="0" collapsedLevelsAreSubtotals="1" fieldPosition="0">
        <references count="1">
          <reference field="25" count="1" selected="0">
            <x v="277"/>
          </reference>
        </references>
      </pivotArea>
    </format>
    <format dxfId="175">
      <pivotArea type="topRight" dataOnly="0" labelOnly="1" outline="0" offset="JN1" fieldPosition="0"/>
    </format>
    <format dxfId="174">
      <pivotArea dataOnly="0" labelOnly="1" fieldPosition="0">
        <references count="1">
          <reference field="25" count="1">
            <x v="277"/>
          </reference>
        </references>
      </pivotArea>
    </format>
    <format dxfId="173">
      <pivotArea dataOnly="0" labelOnly="1" fieldPosition="0">
        <references count="1">
          <reference field="25" count="8"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72">
      <pivotArea outline="0" collapsedLevelsAreSubtotals="1" fieldPosition="0">
        <references count="1">
          <reference field="25" count="20" selected="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896"/>
          </reference>
        </references>
      </pivotArea>
    </format>
    <format dxfId="171">
      <pivotArea dataOnly="0" labelOnly="1" fieldPosition="0">
        <references count="1">
          <reference field="25" count="2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896"/>
          </reference>
        </references>
      </pivotArea>
    </format>
    <format dxfId="170">
      <pivotArea outline="0" collapsedLevelsAreSubtotals="1" fieldPosition="0">
        <references count="1">
          <reference field="25" count="4" selected="0">
            <x v="278"/>
            <x v="279"/>
            <x v="281"/>
            <x v="282"/>
          </reference>
        </references>
      </pivotArea>
    </format>
    <format dxfId="169">
      <pivotArea type="topRight" dataOnly="0" labelOnly="1" outline="0" offset="JO1:JR1" fieldPosition="0"/>
    </format>
    <format dxfId="168">
      <pivotArea dataOnly="0" labelOnly="1" fieldPosition="0">
        <references count="1">
          <reference field="25" count="4">
            <x v="278"/>
            <x v="279"/>
            <x v="281"/>
            <x v="282"/>
          </reference>
        </references>
      </pivotArea>
    </format>
    <format dxfId="167">
      <pivotArea dataOnly="0" labelOnly="1" fieldPosition="0">
        <references count="1">
          <reference field="25" count="14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</reference>
        </references>
      </pivotArea>
    </format>
    <format dxfId="166">
      <pivotArea outline="0" collapsedLevelsAreSubtotals="1" fieldPosition="0">
        <references count="1">
          <reference field="25" count="33" selected="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  <x v="896"/>
          </reference>
        </references>
      </pivotArea>
    </format>
    <format dxfId="165">
      <pivotArea type="topRight" dataOnly="0" labelOnly="1" outline="0" offset="JR1:KX1" fieldPosition="0"/>
    </format>
    <format dxfId="164">
      <pivotArea dataOnly="0" labelOnly="1" fieldPosition="0">
        <references count="1">
          <reference field="25" count="33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  <x v="896"/>
          </reference>
        </references>
      </pivotArea>
    </format>
    <format dxfId="163">
      <pivotArea outline="0" collapsedLevelsAreSubtotals="1" fieldPosition="0">
        <references count="1">
          <reference field="25" count="8" selected="0">
            <x v="305"/>
            <x v="306"/>
            <x v="307"/>
            <x v="308"/>
            <x v="309"/>
            <x v="311"/>
            <x v="314"/>
            <x v="317"/>
          </reference>
        </references>
      </pivotArea>
    </format>
    <format dxfId="162">
      <pivotArea type="topRight" dataOnly="0" labelOnly="1" outline="0" offset="KQ1:KX1" fieldPosition="0"/>
    </format>
    <format dxfId="161">
      <pivotArea dataOnly="0" labelOnly="1" fieldPosition="0">
        <references count="1">
          <reference field="25" count="8">
            <x v="305"/>
            <x v="306"/>
            <x v="307"/>
            <x v="308"/>
            <x v="309"/>
            <x v="311"/>
            <x v="314"/>
            <x v="317"/>
          </reference>
        </references>
      </pivotArea>
    </format>
    <format dxfId="160">
      <pivotArea dataOnly="0" labelOnly="1" fieldPosition="0">
        <references count="1">
          <reference field="25" count="1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9">
      <pivotArea outline="0" collapsedLevelsAreSubtotals="1" fieldPosition="0">
        <references count="1">
          <reference field="25" count="10" selected="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8">
      <pivotArea type="topRight" dataOnly="0" labelOnly="1" outline="0" offset="KQ1:KZ1" fieldPosition="0"/>
    </format>
    <format dxfId="157">
      <pivotArea dataOnly="0" labelOnly="1" fieldPosition="0">
        <references count="1">
          <reference field="25" count="1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6">
      <pivotArea dataOnly="0" labelOnly="1" fieldPosition="0">
        <references count="1">
          <reference field="25" count="10">
            <x v="319"/>
            <x v="320"/>
            <x v="321"/>
            <x v="324"/>
            <x v="325"/>
            <x v="326"/>
            <x v="327"/>
            <x v="328"/>
            <x v="329"/>
            <x v="330"/>
          </reference>
        </references>
      </pivotArea>
    </format>
    <format dxfId="155">
      <pivotArea dataOnly="0" labelOnly="1" fieldPosition="0">
        <references count="1">
          <reference field="25" count="12">
            <x v="331"/>
            <x v="332"/>
            <x v="333"/>
            <x v="334"/>
            <x v="335"/>
            <x v="336"/>
            <x v="337"/>
            <x v="338"/>
            <x v="339"/>
            <x v="340"/>
            <x v="344"/>
            <x v="346"/>
          </reference>
        </references>
      </pivotArea>
    </format>
    <format dxfId="154">
      <pivotArea dataOnly="0" labelOnly="1" fieldPosition="0">
        <references count="1">
          <reference field="25" count="10">
            <x v="342"/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3">
      <pivotArea outline="0" collapsedLevelsAreSubtotals="1" fieldPosition="0">
        <references count="1">
          <reference field="25" count="9" selected="0"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2">
      <pivotArea dataOnly="0" labelOnly="1" fieldPosition="0">
        <references count="1">
          <reference field="25" count="9"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1">
      <pivotArea dataOnly="0" labelOnly="1" fieldPosition="0">
        <references count="1">
          <reference field="25" count="18">
            <x v="340"/>
            <x v="341"/>
            <x v="342"/>
            <x v="343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50">
      <pivotArea type="all" dataOnly="0" outline="0" fieldPosition="0"/>
    </format>
    <format dxfId="149">
      <pivotArea dataOnly="0" labelOnly="1" fieldPosition="0">
        <references count="1">
          <reference field="25" count="12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48">
      <pivotArea dataOnly="0" labelOnly="1" fieldPosition="0">
        <references count="1">
          <reference field="25" count="12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</reference>
        </references>
      </pivotArea>
    </format>
    <format dxfId="147">
      <pivotArea dataOnly="0" labelOnly="1" fieldPosition="0">
        <references count="1">
          <reference field="25" count="1">
            <x v="347"/>
          </reference>
        </references>
      </pivotArea>
    </format>
    <format dxfId="146">
      <pivotArea outline="0" collapsedLevelsAreSubtotals="1" fieldPosition="0">
        <references count="1">
          <reference field="25" count="16" selected="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5">
      <pivotArea dataOnly="0" labelOnly="1" fieldPosition="0">
        <references count="1">
          <reference field="25" count="16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4">
      <pivotArea dataOnly="0" labelOnly="1" fieldPosition="0">
        <references count="1">
          <reference field="25" count="11"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3">
      <pivotArea dataOnly="0" labelOnly="1" fieldPosition="0">
        <references count="1">
          <reference field="25" count="15"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2">
      <pivotArea outline="0" collapsedLevelsAreSubtotals="1" fieldPosition="0">
        <references count="1">
          <reference field="25" count="23" selected="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1">
      <pivotArea dataOnly="0" labelOnly="1" fieldPosition="0">
        <references count="1">
          <reference field="25" count="23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0">
      <pivotArea dataOnly="0" labelOnly="1" fieldPosition="0">
        <references count="1">
          <reference field="25" count="21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896"/>
          </reference>
        </references>
      </pivotArea>
    </format>
    <format dxfId="139">
      <pivotArea dataOnly="0" labelOnly="1" fieldPosition="0">
        <references count="1">
          <reference field="25" count="2">
            <x v="375"/>
            <x v="376"/>
          </reference>
        </references>
      </pivotArea>
    </format>
    <format dxfId="138">
      <pivotArea outline="0" collapsedLevelsAreSubtotals="1" fieldPosition="0">
        <references count="1">
          <reference field="25" count="23" selected="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  <x v="896"/>
          </reference>
        </references>
      </pivotArea>
    </format>
    <format dxfId="137">
      <pivotArea dataOnly="0" labelOnly="1" fieldPosition="0">
        <references count="1">
          <reference field="25" count="23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  <x v="896"/>
          </reference>
        </references>
      </pivotArea>
    </format>
    <format dxfId="136">
      <pivotArea outline="0" collapsedLevelsAreSubtotals="1" fieldPosition="0">
        <references count="1">
          <reference field="25" count="16" selected="0"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</reference>
        </references>
      </pivotArea>
    </format>
    <format dxfId="135">
      <pivotArea dataOnly="0" labelOnly="1" fieldPosition="0">
        <references count="1">
          <reference field="25" count="16"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</reference>
        </references>
      </pivotArea>
    </format>
    <format dxfId="134">
      <pivotArea dataOnly="0" labelOnly="1" fieldPosition="0">
        <references count="1">
          <reference field="25" count="7">
            <x v="377"/>
            <x v="378"/>
            <x v="379"/>
            <x v="380"/>
            <x v="381"/>
            <x v="382"/>
            <x v="384"/>
          </reference>
        </references>
      </pivotArea>
    </format>
    <format dxfId="133">
      <pivotArea outline="0" collapsedLevelsAreSubtotals="1" fieldPosition="0">
        <references count="1">
          <reference field="25" count="24" selected="0"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5"/>
            <x v="376"/>
            <x v="377"/>
            <x v="378"/>
            <x v="379"/>
            <x v="380"/>
            <x v="381"/>
            <x v="382"/>
            <x v="384"/>
            <x v="896"/>
          </reference>
        </references>
      </pivotArea>
    </format>
    <format dxfId="132">
      <pivotArea dataOnly="0" labelOnly="1" fieldPosition="0">
        <references count="1">
          <reference field="25" count="24"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5"/>
            <x v="376"/>
            <x v="377"/>
            <x v="378"/>
            <x v="379"/>
            <x v="380"/>
            <x v="381"/>
            <x v="382"/>
            <x v="384"/>
            <x v="896"/>
          </reference>
        </references>
      </pivotArea>
    </format>
    <format dxfId="131">
      <pivotArea dataOnly="0" labelOnly="1" fieldPosition="0">
        <references count="1">
          <reference field="25" count="6">
            <x v="383"/>
            <x v="384"/>
            <x v="385"/>
            <x v="386"/>
            <x v="388"/>
            <x v="389"/>
          </reference>
        </references>
      </pivotArea>
    </format>
    <format dxfId="130">
      <pivotArea outline="0" collapsedLevelsAreSubtotals="1" fieldPosition="0">
        <references count="1">
          <reference field="25" count="14" selected="0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8"/>
            <x v="389"/>
          </reference>
        </references>
      </pivotArea>
    </format>
    <format dxfId="129">
      <pivotArea dataOnly="0" labelOnly="1" fieldPosition="0">
        <references count="1">
          <reference field="25" count="14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8"/>
            <x v="389"/>
          </reference>
        </references>
      </pivotArea>
    </format>
    <format dxfId="128">
      <pivotArea dataOnly="0" labelOnly="1" fieldPosition="0">
        <references count="1">
          <reference field="25" count="15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7">
      <pivotArea dataOnly="0" labelOnly="1" fieldPosition="0">
        <references count="1">
          <reference field="25" count="4">
            <x v="387"/>
            <x v="388"/>
            <x v="389"/>
            <x v="390"/>
          </reference>
        </references>
      </pivotArea>
    </format>
    <format dxfId="126">
      <pivotArea dataOnly="0" labelOnly="1" fieldPosition="0">
        <references count="1">
          <reference field="25" count="9"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5">
      <pivotArea outline="0" collapsedLevelsAreSubtotals="1" fieldPosition="0">
        <references count="1">
          <reference field="25" count="15" selected="0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4">
      <pivotArea dataOnly="0" labelOnly="1" fieldPosition="0">
        <references count="1">
          <reference field="25" count="15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3">
      <pivotArea outline="0" collapsedLevelsAreSubtotals="1" fieldPosition="0">
        <references count="1">
          <reference field="25" count="19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2">
      <pivotArea dataOnly="0" labelOnly="1" fieldPosition="0">
        <references count="1">
          <reference field="25" count="1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1">
      <pivotArea dataOnly="0" labelOnly="1" fieldPosition="0">
        <references count="1">
          <reference field="25" count="10"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20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9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8">
      <pivotArea dataOnly="0" labelOnly="1" fieldPosition="0">
        <references count="1">
          <reference field="25" count="26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7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6">
      <pivotArea outline="0" collapsedLevelsAreSubtotals="1" fieldPosition="0">
        <references count="1">
          <reference field="25" count="28" selected="0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5">
      <pivotArea dataOnly="0" labelOnly="1" fieldPosition="0">
        <references count="1">
          <reference field="25" count="28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4">
      <pivotArea outline="0" collapsedLevelsAreSubtotals="1" fieldPosition="0">
        <references count="1">
          <reference field="25" count="26" selected="0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  <x v="896"/>
          </reference>
        </references>
      </pivotArea>
    </format>
    <format dxfId="113">
      <pivotArea dataOnly="0" labelOnly="1" fieldPosition="0">
        <references count="1">
          <reference field="25" count="26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  <x v="896"/>
          </reference>
        </references>
      </pivotArea>
    </format>
    <format dxfId="112">
      <pivotArea outline="0" collapsedLevelsAreSubtotals="1" fieldPosition="0">
        <references count="1">
          <reference field="25" count="33" selected="0"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  <x v="896"/>
          </reference>
        </references>
      </pivotArea>
    </format>
    <format dxfId="111">
      <pivotArea dataOnly="0" labelOnly="1" fieldPosition="0">
        <references count="1">
          <reference field="25" count="33"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  <x v="896"/>
          </reference>
        </references>
      </pivotArea>
    </format>
    <format dxfId="110">
      <pivotArea dataOnly="0" labelOnly="1" fieldPosition="0">
        <references count="1">
          <reference field="25" count="16"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</reference>
        </references>
      </pivotArea>
    </format>
    <format dxfId="109">
      <pivotArea dataOnly="0" labelOnly="1" fieldPosition="0">
        <references count="1">
          <reference field="25" count="27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</reference>
        </references>
      </pivotArea>
    </format>
    <format dxfId="108">
      <pivotArea dataOnly="0" labelOnly="1" fieldPosition="0">
        <references count="1">
          <reference field="25" count="18"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7">
      <pivotArea dataOnly="0" labelOnly="1" fieldPosition="0">
        <references count="1">
          <reference field="25" count="42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6">
      <pivotArea dataOnly="0" labelOnly="1" fieldPosition="0">
        <references count="1">
          <reference field="25" count="22"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5">
      <pivotArea dataOnly="0" labelOnly="1" fieldPosition="0">
        <references count="1">
          <reference field="25" count="7">
            <x v="434"/>
            <x v="435"/>
            <x v="436"/>
            <x v="438"/>
            <x v="439"/>
            <x v="441"/>
            <x v="442"/>
          </reference>
        </references>
      </pivotArea>
    </format>
    <format dxfId="104">
      <pivotArea outline="0" collapsedLevelsAreSubtotals="1" fieldPosition="0">
        <references count="1">
          <reference field="25" count="94" selected="0">
            <x v="336"/>
            <x v="340"/>
            <x v="341"/>
            <x v="343"/>
            <x v="345"/>
            <x v="346"/>
            <x v="347"/>
            <x v="348"/>
            <x v="349"/>
            <x v="350"/>
            <x v="351"/>
            <x v="352"/>
            <x v="354"/>
            <x v="355"/>
            <x v="356"/>
            <x v="357"/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1"/>
            <x v="442"/>
          </reference>
        </references>
      </pivotArea>
    </format>
    <format dxfId="103">
      <pivotArea type="topRight" dataOnly="0" labelOnly="1" outline="0" offset="O1:DD1" fieldPosition="0"/>
    </format>
    <format dxfId="102">
      <pivotArea dataOnly="0" labelOnly="1" fieldPosition="0">
        <references count="1">
          <reference field="25" count="50">
            <x v="336"/>
            <x v="340"/>
            <x v="341"/>
            <x v="343"/>
            <x v="345"/>
            <x v="346"/>
            <x v="347"/>
            <x v="348"/>
            <x v="349"/>
            <x v="350"/>
            <x v="351"/>
            <x v="352"/>
            <x v="354"/>
            <x v="355"/>
            <x v="356"/>
            <x v="357"/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</reference>
        </references>
      </pivotArea>
    </format>
    <format dxfId="101">
      <pivotArea dataOnly="0" labelOnly="1" fieldPosition="0">
        <references count="1">
          <reference field="25" count="44"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1"/>
            <x v="442"/>
          </reference>
        </references>
      </pivotArea>
    </format>
    <format dxfId="100">
      <pivotArea outline="0" collapsedLevelsAreSubtotals="1" fieldPosition="0">
        <references count="1">
          <reference field="25" count="38" selected="0"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  <x v="896"/>
          </reference>
        </references>
      </pivotArea>
    </format>
    <format dxfId="99">
      <pivotArea grandCol="1" outline="0" collapsedLevelsAreSubtotals="1" fieldPosition="0"/>
    </format>
    <format dxfId="98">
      <pivotArea type="topRight" dataOnly="0" labelOnly="1" outline="0" offset="CA1:DM1" fieldPosition="0"/>
    </format>
    <format dxfId="97">
      <pivotArea dataOnly="0" labelOnly="1" fieldPosition="0">
        <references count="1">
          <reference field="25" count="38"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  <x v="896"/>
          </reference>
        </references>
      </pivotArea>
    </format>
    <format dxfId="96">
      <pivotArea dataOnly="0" labelOnly="1" grandCol="1" outline="0" fieldPosition="0"/>
    </format>
    <format dxfId="95">
      <pivotArea dataOnly="0" labelOnly="1" fieldPosition="0">
        <references count="1">
          <reference field="25" count="9">
            <x v="440"/>
            <x v="441"/>
            <x v="442"/>
            <x v="443"/>
            <x v="444"/>
            <x v="445"/>
            <x v="446"/>
            <x v="447"/>
            <x v="449"/>
          </reference>
        </references>
      </pivotArea>
    </format>
    <format dxfId="94">
      <pivotArea dataOnly="0" labelOnly="1" fieldPosition="0">
        <references count="1">
          <reference field="25" count="24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</reference>
        </references>
      </pivotArea>
    </format>
    <format dxfId="93">
      <pivotArea dataOnly="0" labelOnly="1" fieldPosition="0">
        <references count="1">
          <reference field="25" count="8"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2">
      <pivotArea outline="0" collapsedLevelsAreSubtotals="1" fieldPosition="0">
        <references count="1">
          <reference field="25" count="31" selected="0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1">
      <pivotArea dataOnly="0" labelOnly="1" fieldPosition="0">
        <references count="1">
          <reference field="25" count="31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0">
      <pivotArea dataOnly="0" labelOnly="1" fieldPosition="0">
        <references count="1">
          <reference field="25" count="25"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89">
      <pivotArea dataOnly="0" labelOnly="1" fieldPosition="0">
        <references count="1">
          <reference field="25" count="6">
            <x v="456"/>
            <x v="457"/>
            <x v="458"/>
            <x v="459"/>
            <x v="460"/>
            <x v="461"/>
          </reference>
        </references>
      </pivotArea>
    </format>
    <format dxfId="88">
      <pivotArea outline="0" collapsedLevelsAreSubtotals="1" fieldPosition="0">
        <references count="1">
          <reference field="25" count="32" selected="0"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</reference>
        </references>
      </pivotArea>
    </format>
    <format dxfId="87">
      <pivotArea dataOnly="0" labelOnly="1" fieldPosition="0">
        <references count="1">
          <reference field="25" count="32"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</reference>
        </references>
      </pivotArea>
    </format>
    <format dxfId="86">
      <pivotArea dataOnly="0" labelOnly="1" fieldPosition="0">
        <references count="1">
          <reference field="25" count="5">
            <x v="2"/>
            <x v="319"/>
            <x v="320"/>
            <x v="322"/>
            <x v="323"/>
          </reference>
        </references>
      </pivotArea>
    </format>
    <format dxfId="85">
      <pivotArea dataOnly="0" labelOnly="1" fieldPosition="0">
        <references count="1">
          <reference field="25" count="42"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3"/>
            <x v="504"/>
          </reference>
        </references>
      </pivotArea>
    </format>
    <format dxfId="84">
      <pivotArea outline="0" collapsedLevelsAreSubtotals="1" fieldPosition="0">
        <references count="1">
          <reference field="25" count="54" selected="0">
            <x v="429"/>
            <x v="430"/>
            <x v="431"/>
            <x v="432"/>
            <x v="433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</reference>
        </references>
      </pivotArea>
    </format>
    <format dxfId="83">
      <pivotArea type="topRight" dataOnly="0" labelOnly="1" outline="0" offset="CJ1:EK1" fieldPosition="0"/>
    </format>
    <format dxfId="82">
      <pivotArea dataOnly="0" labelOnly="1" fieldPosition="0">
        <references count="1">
          <reference field="25" count="50">
            <x v="429"/>
            <x v="430"/>
            <x v="431"/>
            <x v="432"/>
            <x v="433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</reference>
        </references>
      </pivotArea>
    </format>
    <format dxfId="81">
      <pivotArea dataOnly="0" labelOnly="1" fieldPosition="0">
        <references count="1">
          <reference field="25" count="24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3"/>
            <x v="504"/>
          </reference>
        </references>
      </pivotArea>
    </format>
    <format dxfId="80">
      <pivotArea dataOnly="0" labelOnly="1" fieldPosition="0">
        <references count="1">
          <reference field="25" count="9"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9">
      <pivotArea outline="0" collapsedLevelsAreSubtotals="1" fieldPosition="0">
        <references count="1">
          <reference field="25" count="30" selected="0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8">
      <pivotArea type="topRight" dataOnly="0" labelOnly="1" outline="0" offset="EG1:FJ1" fieldPosition="0"/>
    </format>
    <format dxfId="77">
      <pivotArea dataOnly="0" labelOnly="1" fieldPosition="0">
        <references count="1">
          <reference field="25" count="30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6">
      <pivotArea dataOnly="0" labelOnly="1" fieldPosition="0">
        <references count="1">
          <reference field="25" count="26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5">
      <pivotArea dataOnly="0" labelOnly="1" fieldPosition="0">
        <references count="1">
          <reference field="25" count="8"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4">
      <pivotArea outline="0" collapsedLevelsAreSubtotals="1" fieldPosition="0">
        <references count="1">
          <reference field="25" count="29" selected="0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3">
      <pivotArea type="topRight" dataOnly="0" labelOnly="1" outline="0" offset="EK1:FM1" fieldPosition="0"/>
    </format>
    <format dxfId="72">
      <pivotArea dataOnly="0" labelOnly="1" fieldPosition="0">
        <references count="1">
          <reference field="25" count="29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1">
      <pivotArea outline="0" collapsedLevelsAreSubtotals="1" fieldPosition="0">
        <references count="1">
          <reference field="25" count="21" selected="0"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0">
      <pivotArea type="topRight" dataOnly="0" labelOnly="1" outline="0" offset="ES1:FM1" fieldPosition="0"/>
    </format>
    <format dxfId="69">
      <pivotArea dataOnly="0" labelOnly="1" fieldPosition="0">
        <references count="1">
          <reference field="25" count="21"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68">
      <pivotArea dataOnly="0" labelOnly="1" fieldPosition="0">
        <references count="1">
          <reference field="25" count="12"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7">
      <pivotArea outline="0" collapsedLevelsAreSubtotals="1" fieldPosition="0">
        <references count="1">
          <reference field="25" count="25" selected="0"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6">
      <pivotArea type="topRight" dataOnly="0" labelOnly="1" outline="0" offset="FA1:FY1" fieldPosition="0"/>
    </format>
    <format dxfId="65">
      <pivotArea dataOnly="0" labelOnly="1" fieldPosition="0">
        <references count="1">
          <reference field="25" count="25"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4">
      <pivotArea outline="0" collapsedLevelsAreSubtotals="1" fieldPosition="0">
        <references count="1">
          <reference field="25" count="15" selected="0"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63">
      <pivotArea type="topRight" dataOnly="0" labelOnly="1" outline="0" offset="EL1:EZ1" fieldPosition="0"/>
    </format>
    <format dxfId="62">
      <pivotArea dataOnly="0" labelOnly="1" fieldPosition="0">
        <references count="1">
          <reference field="25" count="15"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61">
      <pivotArea dataOnly="0" labelOnly="1" fieldPosition="0">
        <references count="1">
          <reference field="25" count="6">
            <x v="522"/>
            <x v="523"/>
            <x v="524"/>
            <x v="525"/>
            <x v="526"/>
            <x v="527"/>
          </reference>
        </references>
      </pivotArea>
    </format>
    <format dxfId="60">
      <pivotArea dataOnly="0" labelOnly="1" fieldPosition="0">
        <references count="1">
          <reference field="25" count="23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</reference>
        </references>
      </pivotArea>
    </format>
    <format dxfId="59">
      <pivotArea outline="0" collapsedLevelsAreSubtotals="1" fieldPosition="0">
        <references count="1">
          <reference field="25" count="9" selected="0">
            <x v="496"/>
            <x v="497"/>
            <x v="498"/>
            <x v="499"/>
            <x v="500"/>
            <x v="501"/>
            <x v="502"/>
            <x v="503"/>
            <x v="504"/>
          </reference>
        </references>
      </pivotArea>
    </format>
    <format dxfId="58">
      <pivotArea type="topRight" dataOnly="0" labelOnly="1" outline="0" offset="EZ1:FH1" fieldPosition="0"/>
    </format>
    <format dxfId="57">
      <pivotArea dataOnly="0" labelOnly="1" fieldPosition="0">
        <references count="1">
          <reference field="25" count="9">
            <x v="496"/>
            <x v="497"/>
            <x v="498"/>
            <x v="499"/>
            <x v="500"/>
            <x v="501"/>
            <x v="502"/>
            <x v="503"/>
            <x v="504"/>
          </reference>
        </references>
      </pivotArea>
    </format>
    <format dxfId="56">
      <pivotArea dataOnly="0" labelOnly="1" fieldPosition="0">
        <references count="1">
          <reference field="25" count="6">
            <x v="528"/>
            <x v="529"/>
            <x v="530"/>
            <x v="531"/>
            <x v="532"/>
            <x v="533"/>
          </reference>
        </references>
      </pivotArea>
    </format>
    <format dxfId="55">
      <pivotArea outline="0" collapsedLevelsAreSubtotals="1" fieldPosition="0">
        <references count="1">
          <reference field="25" count="29" selected="0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4">
      <pivotArea type="topRight" dataOnly="0" labelOnly="1" outline="0" offset="FI1:GK1" fieldPosition="0"/>
    </format>
    <format dxfId="53">
      <pivotArea dataOnly="0" labelOnly="1" fieldPosition="0">
        <references count="1">
          <reference field="25" count="29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2">
      <pivotArea dataOnly="0" labelOnly="1" fieldPosition="0">
        <references count="1">
          <reference field="25" count="22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1">
      <pivotArea dataOnly="0" labelOnly="1" fieldPosition="0">
        <references count="1">
          <reference field="25" count="4">
            <x v="534"/>
            <x v="535"/>
            <x v="536"/>
            <x v="537"/>
          </reference>
        </references>
      </pivotArea>
    </format>
    <format dxfId="50">
      <pivotArea outline="0" collapsedLevelsAreSubtotals="1" fieldPosition="0">
        <references count="1">
          <reference field="25" count="26" selected="0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9">
      <pivotArea type="topRight" dataOnly="0" labelOnly="1" outline="0" offset="FP1:GO1" fieldPosition="0"/>
    </format>
    <format dxfId="48">
      <pivotArea dataOnly="0" labelOnly="1" fieldPosition="0">
        <references count="1">
          <reference field="25" count="26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7">
      <pivotArea dataOnly="0" labelOnly="1" fieldPosition="0">
        <references count="1">
          <reference field="25" count="21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6">
      <pivotArea dataOnly="0" labelOnly="1" fieldPosition="0">
        <references count="1">
          <reference field="25" count="6">
            <x v="538"/>
            <x v="540"/>
            <x v="541"/>
            <x v="542"/>
            <x v="543"/>
            <x v="545"/>
          </reference>
        </references>
      </pivotArea>
    </format>
    <format dxfId="45">
      <pivotArea outline="0" collapsedLevelsAreSubtotals="1" fieldPosition="0">
        <references count="1">
          <reference field="25" count="27" selected="0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4">
      <pivotArea type="topRight" dataOnly="0" labelOnly="1" outline="0" offset="FU1:GU1" fieldPosition="0"/>
    </format>
    <format dxfId="43">
      <pivotArea dataOnly="0" labelOnly="1" fieldPosition="0">
        <references count="1">
          <reference field="25" count="27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2">
      <pivotArea outline="0" collapsedLevelsAreSubtotals="1" fieldPosition="0">
        <references count="1">
          <reference field="25" count="21" selected="0"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1">
      <pivotArea dataOnly="0" labelOnly="1" fieldPosition="0">
        <references count="1">
          <reference field="25" count="21"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0">
      <pivotArea dataOnly="0" labelOnly="1" fieldPosition="0">
        <references count="1">
          <reference field="25" count="9">
            <x v="544"/>
            <x v="545"/>
            <x v="546"/>
            <x v="547"/>
            <x v="548"/>
            <x v="549"/>
            <x v="550"/>
            <x v="552"/>
            <x v="553"/>
          </reference>
        </references>
      </pivotArea>
    </format>
    <format dxfId="39">
      <pivotArea outline="0" collapsedLevelsAreSubtotals="1" fieldPosition="0">
        <references count="1">
          <reference field="25" count="24" selected="0">
            <x v="524"/>
            <x v="525"/>
            <x v="526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8">
      <pivotArea type="topRight" dataOnly="0" labelOnly="1" outline="0" offset="FY1:GV1" fieldPosition="0"/>
    </format>
    <format dxfId="37">
      <pivotArea dataOnly="0" labelOnly="1" fieldPosition="0">
        <references count="1">
          <reference field="25" count="24">
            <x v="524"/>
            <x v="525"/>
            <x v="526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6">
      <pivotArea dataOnly="0" labelOnly="1" fieldPosition="0">
        <references count="1">
          <reference field="25" count="23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2"/>
            <x v="553"/>
          </reference>
        </references>
      </pivotArea>
    </format>
    <format dxfId="35">
      <pivotArea dataOnly="0" labelOnly="1" fieldPosition="0">
        <references count="1">
          <reference field="25" count="6">
            <x v="551"/>
            <x v="552"/>
            <x v="553"/>
            <x v="554"/>
            <x v="555"/>
            <x v="556"/>
          </reference>
        </references>
      </pivotArea>
    </format>
    <format dxfId="34">
      <pivotArea outline="0" collapsedLevelsAreSubtotals="1" fieldPosition="0">
        <references count="1">
          <reference field="25" count="28" selected="0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896"/>
          </reference>
        </references>
      </pivotArea>
    </format>
    <format dxfId="33">
      <pivotArea type="topRight" dataOnly="0" labelOnly="1" outline="0" offset="GC1:HD1" fieldPosition="0"/>
    </format>
    <format dxfId="32">
      <pivotArea dataOnly="0" labelOnly="1" fieldPosition="0">
        <references count="1">
          <reference field="25" count="28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896"/>
          </reference>
        </references>
      </pivotArea>
    </format>
    <format dxfId="31">
      <pivotArea dataOnly="0" labelOnly="1" fieldPosition="0">
        <references count="1">
          <reference field="25" count="20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</reference>
        </references>
      </pivotArea>
    </format>
    <format dxfId="30">
      <pivotArea dataOnly="0" labelOnly="1" fieldPosition="0">
        <references count="1">
          <reference field="25" count="7">
            <x v="557"/>
            <x v="558"/>
            <x v="559"/>
            <x v="560"/>
            <x v="561"/>
            <x v="562"/>
            <x v="565"/>
          </reference>
        </references>
      </pivotArea>
    </format>
    <format dxfId="29">
      <pivotArea outline="0" collapsedLevelsAreSubtotals="1" fieldPosition="0">
        <references count="1">
          <reference field="25" count="27" selected="0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8">
      <pivotArea type="topRight" dataOnly="0" labelOnly="1" outline="0" offset="GJ1:HJ1" fieldPosition="0"/>
    </format>
    <format dxfId="27">
      <pivotArea dataOnly="0" labelOnly="1" fieldPosition="0">
        <references count="1">
          <reference field="25" count="27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6">
      <pivotArea dataOnly="0" labelOnly="1" fieldPosition="0">
        <references count="1">
          <reference field="25" count="19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5">
      <pivotArea dataOnly="0" labelOnly="1" fieldPosition="0">
        <references count="1">
          <reference field="25" count="15"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</reference>
        </references>
      </pivotArea>
    </format>
    <format dxfId="24">
      <pivotArea outline="0" collapsedLevelsAreSubtotals="1" fieldPosition="0">
        <references count="1">
          <reference field="25" count="34" selected="0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896"/>
          </reference>
        </references>
      </pivotArea>
    </format>
    <format dxfId="23">
      <pivotArea type="topRight" dataOnly="0" labelOnly="1" outline="0" offset="GR1:HY1" fieldPosition="0"/>
    </format>
    <format dxfId="22">
      <pivotArea dataOnly="0" labelOnly="1" fieldPosition="0">
        <references count="1">
          <reference field="25" count="34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896"/>
          </reference>
        </references>
      </pivotArea>
    </format>
    <format dxfId="21">
      <pivotArea dataOnly="0" labelOnly="1" fieldPosition="0">
        <references count="1">
          <reference field="25" count="11"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</reference>
        </references>
      </pivotArea>
    </format>
    <format dxfId="20">
      <pivotArea dataOnly="0" labelOnly="1" fieldPosition="0">
        <references count="1">
          <reference field="25" count="6">
            <x v="578"/>
            <x v="579"/>
            <x v="580"/>
            <x v="581"/>
            <x v="582"/>
            <x v="583"/>
          </reference>
        </references>
      </pivotArea>
    </format>
    <format dxfId="19">
      <pivotArea type="all" dataOnly="0" outline="0" fieldPosition="0"/>
    </format>
    <format dxfId="18">
      <pivotArea dataOnly="0" labelOnly="1" fieldPosition="0">
        <references count="1">
          <reference field="25" count="11">
            <x v="585"/>
            <x v="586"/>
            <x v="587"/>
            <x v="588"/>
            <x v="589"/>
            <x v="591"/>
            <x v="592"/>
            <x v="593"/>
            <x v="596"/>
            <x v="598"/>
            <x v="599"/>
          </reference>
        </references>
      </pivotArea>
    </format>
    <format dxfId="17">
      <pivotArea dataOnly="0" labelOnly="1" fieldPosition="0">
        <references count="1">
          <reference field="25" count="50">
            <x v="586"/>
            <x v="587"/>
            <x v="588"/>
            <x v="589"/>
            <x v="591"/>
            <x v="592"/>
            <x v="593"/>
            <x v="596"/>
            <x v="598"/>
            <x v="599"/>
            <x v="600"/>
            <x v="603"/>
            <x v="605"/>
            <x v="607"/>
            <x v="608"/>
            <x v="610"/>
            <x v="611"/>
            <x v="613"/>
            <x v="614"/>
            <x v="617"/>
            <x v="618"/>
            <x v="620"/>
            <x v="622"/>
            <x v="623"/>
            <x v="626"/>
            <x v="627"/>
            <x v="628"/>
            <x v="629"/>
            <x v="630"/>
            <x v="631"/>
            <x v="633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8"/>
            <x v="649"/>
            <x v="650"/>
            <x v="651"/>
            <x v="652"/>
            <x v="653"/>
            <x v="655"/>
          </reference>
        </references>
      </pivotArea>
    </format>
    <format dxfId="16">
      <pivotArea dataOnly="0" labelOnly="1" fieldPosition="0">
        <references count="1">
          <reference field="25" count="14">
            <x v="656"/>
            <x v="657"/>
            <x v="660"/>
            <x v="661"/>
            <x v="662"/>
            <x v="663"/>
            <x v="664"/>
            <x v="665"/>
            <x v="666"/>
            <x v="667"/>
            <x v="668"/>
            <x v="669"/>
            <x v="671"/>
            <x v="672"/>
          </reference>
        </references>
      </pivotArea>
    </format>
    <format dxfId="15">
      <pivotArea dataOnly="0" labelOnly="1" fieldPosition="0">
        <references count="1">
          <reference field="25" count="26"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</reference>
        </references>
      </pivotArea>
    </format>
    <format dxfId="14">
      <pivotArea dataOnly="0" labelOnly="1" fieldPosition="0">
        <references count="1">
          <reference field="25" count="11">
            <x v="699"/>
            <x v="700"/>
            <x v="701"/>
            <x v="702"/>
            <x v="704"/>
            <x v="705"/>
            <x v="706"/>
            <x v="707"/>
            <x v="708"/>
            <x v="709"/>
            <x v="710"/>
          </reference>
        </references>
      </pivotArea>
    </format>
    <format dxfId="13">
      <pivotArea dataOnly="0" labelOnly="1" fieldPosition="0">
        <references count="1">
          <reference field="25" count="2">
            <x v="711"/>
            <x v="712"/>
          </reference>
        </references>
      </pivotArea>
    </format>
    <format dxfId="12">
      <pivotArea dataOnly="0" labelOnly="1" fieldPosition="0">
        <references count="1">
          <reference field="25" count="4">
            <x v="713"/>
            <x v="714"/>
            <x v="715"/>
            <x v="716"/>
          </reference>
        </references>
      </pivotArea>
    </format>
    <format dxfId="11">
      <pivotArea dataOnly="0" labelOnly="1" fieldPosition="0">
        <references count="1">
          <reference field="25" count="3">
            <x v="717"/>
            <x v="718"/>
            <x v="719"/>
          </reference>
        </references>
      </pivotArea>
    </format>
    <format dxfId="10">
      <pivotArea dataOnly="0" labelOnly="1" fieldPosition="0">
        <references count="1">
          <reference field="25" count="5">
            <x v="720"/>
            <x v="721"/>
            <x v="722"/>
            <x v="723"/>
            <x v="724"/>
          </reference>
        </references>
      </pivotArea>
    </format>
    <format dxfId="9">
      <pivotArea dataOnly="0" labelOnly="1" fieldPosition="0">
        <references count="1">
          <reference field="25" count="2">
            <x v="725"/>
            <x v="726"/>
          </reference>
        </references>
      </pivotArea>
    </format>
    <format dxfId="8">
      <pivotArea dataOnly="0" labelOnly="1" fieldPosition="0">
        <references count="1">
          <reference field="25" count="7">
            <x v="727"/>
            <x v="728"/>
            <x v="729"/>
            <x v="730"/>
            <x v="731"/>
            <x v="732"/>
            <x v="733"/>
          </reference>
        </references>
      </pivotArea>
    </format>
    <format dxfId="7">
      <pivotArea dataOnly="0" labelOnly="1" fieldPosition="0">
        <references count="1">
          <reference field="25" count="9">
            <x v="739"/>
            <x v="740"/>
            <x v="741"/>
            <x v="742"/>
            <x v="743"/>
            <x v="744"/>
            <x v="745"/>
            <x v="746"/>
            <x v="747"/>
          </reference>
        </references>
      </pivotArea>
    </format>
    <format dxfId="6">
      <pivotArea dataOnly="0" labelOnly="1" fieldPosition="0">
        <references count="1">
          <reference field="25" count="14"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</reference>
        </references>
      </pivotArea>
    </format>
    <format dxfId="5">
      <pivotArea dataOnly="0" labelOnly="1" fieldPosition="0">
        <references count="1">
          <reference field="25" count="14"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80"/>
          </reference>
        </references>
      </pivotArea>
    </format>
    <format dxfId="4">
      <pivotArea dataOnly="0" labelOnly="1" fieldPosition="0">
        <references count="1">
          <reference field="25" count="50">
            <x v="584"/>
            <x v="585"/>
            <x v="586"/>
            <x v="587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2"/>
            <x v="613"/>
            <x v="614"/>
            <x v="615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30"/>
            <x v="632"/>
            <x v="633"/>
            <x v="634"/>
            <x v="635"/>
            <x v="636"/>
            <x v="638"/>
            <x v="639"/>
            <x v="640"/>
            <x v="641"/>
          </reference>
        </references>
      </pivotArea>
    </format>
    <format dxfId="3">
      <pivotArea dataOnly="0" labelOnly="1" fieldPosition="0">
        <references count="1">
          <reference field="25" count="50">
            <x v="644"/>
            <x v="645"/>
            <x v="646"/>
            <x v="647"/>
            <x v="650"/>
            <x v="652"/>
            <x v="653"/>
            <x v="654"/>
            <x v="658"/>
            <x v="659"/>
            <x v="661"/>
            <x v="663"/>
            <x v="673"/>
            <x v="678"/>
            <x v="685"/>
            <x v="690"/>
            <x v="694"/>
            <x v="695"/>
            <x v="698"/>
            <x v="699"/>
            <x v="702"/>
            <x v="703"/>
            <x v="707"/>
            <x v="709"/>
            <x v="710"/>
            <x v="711"/>
            <x v="714"/>
            <x v="716"/>
            <x v="717"/>
            <x v="718"/>
            <x v="720"/>
            <x v="721"/>
            <x v="724"/>
            <x v="726"/>
            <x v="729"/>
            <x v="730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</reference>
        </references>
      </pivotArea>
    </format>
    <format dxfId="2">
      <pivotArea dataOnly="0" labelOnly="1" fieldPosition="0">
        <references count="1">
          <reference field="25" count="50">
            <x v="746"/>
            <x v="747"/>
            <x v="748"/>
            <x v="749"/>
            <x v="750"/>
            <x v="751"/>
            <x v="752"/>
            <x v="753"/>
            <x v="754"/>
            <x v="755"/>
            <x v="757"/>
            <x v="758"/>
            <x v="759"/>
            <x v="760"/>
            <x v="762"/>
            <x v="763"/>
            <x v="764"/>
            <x v="765"/>
            <x v="766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</reference>
        </references>
      </pivotArea>
    </format>
    <format dxfId="1">
      <pivotArea dataOnly="0" labelOnly="1" fieldPosition="0">
        <references count="1">
          <reference field="25" count="50"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</reference>
        </references>
      </pivotArea>
    </format>
    <format dxfId="0">
      <pivotArea dataOnly="0" labelOnly="1" fieldPosition="0">
        <references count="1">
          <reference field="25" count="31"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_rels/themeOverrid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Concourse">
    <a:dk1>
      <a:sysClr val="windowText" lastClr="000000"/>
    </a:dk1>
    <a:lt1>
      <a:sysClr val="window" lastClr="FFFFFF"/>
    </a:lt1>
    <a:dk2>
      <a:srgbClr val="464646"/>
    </a:dk2>
    <a:lt2>
      <a:srgbClr val="DEF5FA"/>
    </a:lt2>
    <a:accent1>
      <a:srgbClr val="2DA2BF"/>
    </a:accent1>
    <a:accent2>
      <a:srgbClr val="DA1F28"/>
    </a:accent2>
    <a:accent3>
      <a:srgbClr val="EB641B"/>
    </a:accent3>
    <a:accent4>
      <a:srgbClr val="39639D"/>
    </a:accent4>
    <a:accent5>
      <a:srgbClr val="474B78"/>
    </a:accent5>
    <a:accent6>
      <a:srgbClr val="7D3C4A"/>
    </a:accent6>
    <a:hlink>
      <a:srgbClr val="FF8119"/>
    </a:hlink>
    <a:folHlink>
      <a:srgbClr val="44B9E8"/>
    </a:folHlink>
  </a:clrScheme>
  <a:fontScheme name="Concourse">
    <a:majorFont>
      <a:latin typeface="Lucida Sans Unicode"/>
      <a:ea typeface=""/>
      <a:cs typeface=""/>
      <a:font script="Jpan" typeface="ＭＳ Ｐゴシック"/>
      <a:font script="Hang" typeface="맑은 고딕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Uigh" typeface="Microsoft Uighur"/>
    </a:majorFont>
    <a:minorFont>
      <a:latin typeface="Lucida Sans Unicode"/>
      <a:ea typeface=""/>
      <a:cs typeface=""/>
      <a:font script="Jpan" typeface="ＭＳ Ｐゴシック"/>
      <a:font script="Hang" typeface="맑은 고딕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Uigh" typeface="Microsoft Uighur"/>
    </a:minorFont>
  </a:fontScheme>
  <a:fmtScheme name="Concourse">
    <a:fillStyleLst>
      <a:solidFill>
        <a:schemeClr val="phClr"/>
      </a:solidFill>
      <a:gradFill rotWithShape="1">
        <a:gsLst>
          <a:gs pos="0">
            <a:schemeClr val="phClr">
              <a:tint val="62000"/>
              <a:satMod val="180000"/>
            </a:schemeClr>
          </a:gs>
          <a:gs pos="65000">
            <a:schemeClr val="phClr">
              <a:tint val="32000"/>
              <a:satMod val="250000"/>
            </a:schemeClr>
          </a:gs>
          <a:gs pos="100000">
            <a:schemeClr val="phClr">
              <a:tint val="23000"/>
              <a:satMod val="300000"/>
            </a:schemeClr>
          </a:gs>
        </a:gsLst>
        <a:lin ang="16200000" scaled="0"/>
      </a:gradFill>
      <a:gradFill rotWithShape="1">
        <a:gsLst>
          <a:gs pos="0">
            <a:schemeClr val="phClr">
              <a:shade val="15000"/>
              <a:satMod val="180000"/>
            </a:schemeClr>
          </a:gs>
          <a:gs pos="50000">
            <a:schemeClr val="phClr">
              <a:shade val="45000"/>
              <a:satMod val="170000"/>
            </a:schemeClr>
          </a:gs>
          <a:gs pos="70000">
            <a:schemeClr val="phClr">
              <a:tint val="99000"/>
              <a:shade val="65000"/>
              <a:satMod val="155000"/>
            </a:schemeClr>
          </a:gs>
          <a:gs pos="100000">
            <a:schemeClr val="phClr">
              <a:tint val="95500"/>
              <a:shade val="100000"/>
              <a:satMod val="15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/>
        </a:solidFill>
        <a:prstDash val="solid"/>
      </a:ln>
      <a:ln w="55000" cap="flat" cmpd="thickThin" algn="ctr">
        <a:solidFill>
          <a:schemeClr val="phClr"/>
        </a:solidFill>
        <a:prstDash val="solid"/>
      </a:ln>
      <a:ln w="63500" cap="flat" cmpd="thickThin" algn="ctr">
        <a:solidFill>
          <a:schemeClr val="phClr"/>
        </a:solidFill>
        <a:prstDash val="solid"/>
      </a:ln>
    </a:lnStyleLst>
    <a:effectStyleLst>
      <a:effectStyle>
        <a:effectLst>
          <a:outerShdw blurRad="50800" dist="381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50800" dist="381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63500" dist="38100" dir="5400000" rotWithShape="0">
            <a:srgbClr val="000000">
              <a:alpha val="45000"/>
            </a:srgbClr>
          </a:outerShdw>
        </a:effectLst>
        <a:scene3d>
          <a:camera prst="orthographicFront" fov="0">
            <a:rot lat="0" lon="0" rev="0"/>
          </a:camera>
          <a:lightRig rig="glow" dir="t">
            <a:rot lat="0" lon="0" rev="6360000"/>
          </a:lightRig>
        </a:scene3d>
        <a:sp3d contourW="1000" prstMaterial="flat">
          <a:bevelT w="95250" h="101600"/>
          <a:contourClr>
            <a:schemeClr val="phClr">
              <a:satMod val="30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55000"/>
              <a:satMod val="300000"/>
            </a:schemeClr>
          </a:gs>
          <a:gs pos="40000">
            <a:schemeClr val="phClr">
              <a:tint val="65000"/>
              <a:satMod val="300000"/>
            </a:schemeClr>
          </a:gs>
          <a:gs pos="100000">
            <a:schemeClr val="phClr">
              <a:shade val="65000"/>
              <a:satMod val="300000"/>
            </a:schemeClr>
          </a:gs>
        </a:gsLst>
        <a:path path="circle">
          <a:fillToRect l="95000" t="-106500" r="5000" b="206500"/>
        </a:path>
      </a:gradFill>
      <a:blipFill>
        <a:blip xmlns:r="http://schemas.openxmlformats.org/officeDocument/2006/relationships" r:embed="rId1">
          <a:duotone>
            <a:schemeClr val="phClr">
              <a:shade val="60000"/>
              <a:satMod val="110000"/>
            </a:schemeClr>
            <a:schemeClr val="phClr">
              <a:tint val="95000"/>
            </a:schemeClr>
          </a:duotone>
        </a:blip>
        <a:tile tx="0" ty="0" sx="50000" sy="50000" flip="none" algn="tl"/>
      </a:blip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Microsoft_Office_Excel_97-2003_Worksheet4.xls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Microsoft_Office_Excel_97-2003_Worksheet3.xls"/><Relationship Id="rId5" Type="http://schemas.openxmlformats.org/officeDocument/2006/relationships/oleObject" Target="../embeddings/Microsoft_Office_Excel_97-2003_Worksheet2.xls"/><Relationship Id="rId4" Type="http://schemas.openxmlformats.org/officeDocument/2006/relationships/oleObject" Target="../embeddings/Microsoft_Office_Excel_97-2003_Worksheet1.xls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8"/>
  <sheetViews>
    <sheetView tabSelected="1" workbookViewId="0">
      <selection activeCell="I11" sqref="I11"/>
    </sheetView>
  </sheetViews>
  <sheetFormatPr defaultRowHeight="12.75"/>
  <cols>
    <col min="1" max="1" width="15.42578125" style="1" customWidth="1"/>
    <col min="2" max="2" width="9.140625" style="1"/>
    <col min="3" max="3" width="13" style="1" customWidth="1"/>
    <col min="4" max="4" width="10.7109375" style="1" customWidth="1"/>
    <col min="5" max="5" width="12.140625" style="1" customWidth="1"/>
    <col min="6" max="6" width="11.7109375" style="1" customWidth="1"/>
    <col min="7" max="7" width="12.85546875" style="1" customWidth="1"/>
    <col min="8" max="16384" width="9.140625" style="1"/>
  </cols>
  <sheetData>
    <row r="1" spans="1:7">
      <c r="A1" s="118" t="s">
        <v>594</v>
      </c>
      <c r="B1" s="118"/>
      <c r="C1" s="118"/>
      <c r="D1" s="118"/>
      <c r="E1" s="118"/>
      <c r="F1" s="118"/>
      <c r="G1" s="118"/>
    </row>
    <row r="2" spans="1:7">
      <c r="A2" s="117" t="str">
        <f>รอวางสถานการณ์!A2</f>
        <v xml:space="preserve"> จังหวัด ศรีสะเกษ  ระหว่างวันที่  1 มกราคม 2563  ถึงวันที่ 22 กรกฎาคม 2563</v>
      </c>
      <c r="B2" s="117"/>
      <c r="C2" s="117"/>
      <c r="D2" s="117"/>
      <c r="E2" s="117"/>
      <c r="F2" s="117"/>
      <c r="G2" s="117"/>
    </row>
    <row r="3" spans="1:7">
      <c r="A3" s="4"/>
      <c r="B3" s="13"/>
      <c r="C3" s="4"/>
      <c r="D3" s="14"/>
      <c r="E3" s="4"/>
      <c r="F3" s="14"/>
      <c r="G3" s="4"/>
    </row>
    <row r="4" spans="1:7">
      <c r="A4" s="12" t="s">
        <v>0</v>
      </c>
      <c r="B4" s="15" t="s">
        <v>1</v>
      </c>
      <c r="C4" s="12" t="s">
        <v>2</v>
      </c>
      <c r="D4" s="11" t="s">
        <v>3</v>
      </c>
      <c r="E4" s="12" t="s">
        <v>4</v>
      </c>
      <c r="F4" s="11" t="s">
        <v>5</v>
      </c>
      <c r="G4" s="18" t="s">
        <v>6</v>
      </c>
    </row>
    <row r="5" spans="1:7">
      <c r="A5" s="5"/>
      <c r="B5" s="16" t="s">
        <v>7</v>
      </c>
      <c r="C5" s="6" t="s">
        <v>8</v>
      </c>
      <c r="D5" s="17" t="s">
        <v>7</v>
      </c>
      <c r="E5" s="6" t="s">
        <v>8</v>
      </c>
      <c r="F5" s="17"/>
      <c r="G5" s="6"/>
    </row>
    <row r="6" spans="1:7">
      <c r="A6" s="9" t="str">
        <f>รอวางอัตราป่วย!C2</f>
        <v>เมือง</v>
      </c>
      <c r="B6" s="9">
        <f>รอวางอัตราป่วย!E2</f>
        <v>46</v>
      </c>
      <c r="C6" s="10">
        <f>รอวางอัตราป่วย!F2</f>
        <v>32.924402708389998</v>
      </c>
      <c r="D6" s="9">
        <f>รอวางอัตราป่วย!G2</f>
        <v>0</v>
      </c>
      <c r="E6" s="10">
        <f>รอวางอัตราป่วย!H2</f>
        <v>0</v>
      </c>
      <c r="F6" s="10">
        <f>รอวางอัตราป่วย!I2</f>
        <v>0</v>
      </c>
      <c r="G6" s="9">
        <f>รอวางอัตราป่วย!D2</f>
        <v>139714</v>
      </c>
    </row>
    <row r="7" spans="1:7">
      <c r="A7" s="9" t="str">
        <f>รอวางอัตราป่วย!C3</f>
        <v>ยางชุมน้อย</v>
      </c>
      <c r="B7" s="9">
        <f>รอวางอัตราป่วย!E3</f>
        <v>11</v>
      </c>
      <c r="C7" s="10">
        <f>รอวางอัตราป่วย!F3</f>
        <v>29.945010072412479</v>
      </c>
      <c r="D7" s="9">
        <f>รอวางอัตราป่วย!G3</f>
        <v>0</v>
      </c>
      <c r="E7" s="10">
        <f>รอวางอัตราป่วย!H3</f>
        <v>0</v>
      </c>
      <c r="F7" s="10">
        <f>รอวางอัตราป่วย!I3</f>
        <v>0</v>
      </c>
      <c r="G7" s="9">
        <f>รอวางอัตราป่วย!D3</f>
        <v>36734</v>
      </c>
    </row>
    <row r="8" spans="1:7">
      <c r="A8" s="9" t="str">
        <f>รอวางอัตราป่วย!C4</f>
        <v>กันทรารมย์</v>
      </c>
      <c r="B8" s="9">
        <f>รอวางอัตราป่วย!E4</f>
        <v>83</v>
      </c>
      <c r="C8" s="10">
        <f>รอวางอัตราป่วย!F4</f>
        <v>82.903003485921474</v>
      </c>
      <c r="D8" s="9">
        <f>รอวางอัตราป่วย!G4</f>
        <v>0</v>
      </c>
      <c r="E8" s="10">
        <f>รอวางอัตราป่วย!H4</f>
        <v>0</v>
      </c>
      <c r="F8" s="10">
        <f>รอวางอัตราป่วย!I4</f>
        <v>0</v>
      </c>
      <c r="G8" s="9">
        <f>รอวางอัตราป่วย!D4</f>
        <v>100117</v>
      </c>
    </row>
    <row r="9" spans="1:7">
      <c r="A9" s="9" t="str">
        <f>รอวางอัตราป่วย!C5</f>
        <v>กันทรลักษ์</v>
      </c>
      <c r="B9" s="9">
        <f>รอวางอัตราป่วย!E5</f>
        <v>36</v>
      </c>
      <c r="C9" s="10">
        <f>รอวางอัตราป่วย!F5</f>
        <v>17.782080602219796</v>
      </c>
      <c r="D9" s="9">
        <f>รอวางอัตราป่วย!G5</f>
        <v>0</v>
      </c>
      <c r="E9" s="10">
        <f>รอวางอัตราป่วย!H5</f>
        <v>0</v>
      </c>
      <c r="F9" s="10">
        <f>รอวางอัตราป่วย!I5</f>
        <v>0</v>
      </c>
      <c r="G9" s="9">
        <f>รอวางอัตราป่วย!D5</f>
        <v>202451</v>
      </c>
    </row>
    <row r="10" spans="1:7">
      <c r="A10" s="9" t="str">
        <f>รอวางอัตราป่วย!C6</f>
        <v>ขุขันธ์</v>
      </c>
      <c r="B10" s="9">
        <f>รอวางอัตราป่วย!E6</f>
        <v>21</v>
      </c>
      <c r="C10" s="10">
        <f>รอวางอัตราป่วย!F6</f>
        <v>13.85014146930215</v>
      </c>
      <c r="D10" s="9">
        <f>รอวางอัตราป่วย!G6</f>
        <v>0</v>
      </c>
      <c r="E10" s="10">
        <f>รอวางอัตราป่วย!H6</f>
        <v>0</v>
      </c>
      <c r="F10" s="10">
        <f>รอวางอัตราป่วย!I6</f>
        <v>0</v>
      </c>
      <c r="G10" s="9">
        <f>รอวางอัตราป่วย!D6</f>
        <v>151623</v>
      </c>
    </row>
    <row r="11" spans="1:7">
      <c r="A11" s="9" t="str">
        <f>รอวางอัตราป่วย!C7</f>
        <v>ไพรบึง</v>
      </c>
      <c r="B11" s="9">
        <f>รอวางอัตราป่วย!E7</f>
        <v>13</v>
      </c>
      <c r="C11" s="10">
        <f>รอวางอัตราป่วย!F7</f>
        <v>26.894511450855454</v>
      </c>
      <c r="D11" s="9">
        <f>รอวางอัตราป่วย!G7</f>
        <v>0</v>
      </c>
      <c r="E11" s="10">
        <f>รอวางอัตราป่วย!H7</f>
        <v>0</v>
      </c>
      <c r="F11" s="10">
        <f>รอวางอัตราป่วย!I7</f>
        <v>0</v>
      </c>
      <c r="G11" s="9">
        <f>รอวางอัตราป่วย!D7</f>
        <v>48337</v>
      </c>
    </row>
    <row r="12" spans="1:7">
      <c r="A12" s="9" t="str">
        <f>รอวางอัตราป่วย!C8</f>
        <v>ปรางค์กู่</v>
      </c>
      <c r="B12" s="9">
        <f>รอวางอัตราป่วย!E8</f>
        <v>36</v>
      </c>
      <c r="C12" s="10">
        <f>รอวางอัตราป่วย!F8</f>
        <v>53.076991124347593</v>
      </c>
      <c r="D12" s="9">
        <f>รอวางอัตราป่วย!G8</f>
        <v>0</v>
      </c>
      <c r="E12" s="10">
        <f>รอวางอัตราป่วย!H8</f>
        <v>0</v>
      </c>
      <c r="F12" s="10">
        <f>รอวางอัตราป่วย!I8</f>
        <v>0</v>
      </c>
      <c r="G12" s="9">
        <f>รอวางอัตราป่วย!D8</f>
        <v>67826</v>
      </c>
    </row>
    <row r="13" spans="1:7">
      <c r="A13" s="9" t="str">
        <f>รอวางอัตราป่วย!C9</f>
        <v>ขุนหาญ</v>
      </c>
      <c r="B13" s="9">
        <f>รอวางอัตราป่วย!E9</f>
        <v>43</v>
      </c>
      <c r="C13" s="10">
        <f>รอวางอัตราป่วย!F9</f>
        <v>39.797495534350794</v>
      </c>
      <c r="D13" s="9">
        <f>รอวางอัตราป่วย!G9</f>
        <v>0</v>
      </c>
      <c r="E13" s="10">
        <f>รอวางอัตราป่วย!H9</f>
        <v>0</v>
      </c>
      <c r="F13" s="10">
        <f>รอวางอัตราป่วย!I9</f>
        <v>0</v>
      </c>
      <c r="G13" s="9">
        <f>รอวางอัตราป่วย!D9</f>
        <v>108047</v>
      </c>
    </row>
    <row r="14" spans="1:7">
      <c r="A14" s="9" t="str">
        <f>รอวางอัตราป่วย!C10</f>
        <v>ราษีไศล</v>
      </c>
      <c r="B14" s="9">
        <f>รอวางอัตราป่วย!E10</f>
        <v>14</v>
      </c>
      <c r="C14" s="10">
        <f>รอวางอัตราป่วย!F10</f>
        <v>17.37058911112214</v>
      </c>
      <c r="D14" s="9">
        <f>รอวางอัตราป่วย!G10</f>
        <v>0</v>
      </c>
      <c r="E14" s="10">
        <f>รอวางอัตราป่วย!H10</f>
        <v>0</v>
      </c>
      <c r="F14" s="10">
        <f>รอวางอัตราป่วย!I10</f>
        <v>0</v>
      </c>
      <c r="G14" s="9">
        <f>รอวางอัตราป่วย!D10</f>
        <v>80596</v>
      </c>
    </row>
    <row r="15" spans="1:7">
      <c r="A15" s="9" t="str">
        <f>รอวางอัตราป่วย!C11</f>
        <v>อุทุมพรพิสัย</v>
      </c>
      <c r="B15" s="9">
        <f>รอวางอัตราป่วย!E11</f>
        <v>135</v>
      </c>
      <c r="C15" s="10">
        <f>รอวางอัตราป่วย!F11</f>
        <v>126.09398204795308</v>
      </c>
      <c r="D15" s="9">
        <f>รอวางอัตราป่วย!G11</f>
        <v>0</v>
      </c>
      <c r="E15" s="10">
        <f>รอวางอัตราป่วย!H11</f>
        <v>0</v>
      </c>
      <c r="F15" s="10">
        <f>รอวางอัตราป่วย!I11</f>
        <v>0</v>
      </c>
      <c r="G15" s="9">
        <f>รอวางอัตราป่วย!D11</f>
        <v>107063</v>
      </c>
    </row>
    <row r="16" spans="1:7">
      <c r="A16" s="9" t="str">
        <f>รอวางอัตราป่วย!C12</f>
        <v>บึงบูรพ์</v>
      </c>
      <c r="B16" s="9">
        <f>รอวางอัตราป่วย!E12</f>
        <v>3</v>
      </c>
      <c r="C16" s="10">
        <f>รอวางอัตราป่วย!F12</f>
        <v>28.216704288939052</v>
      </c>
      <c r="D16" s="9">
        <f>รอวางอัตราป่วย!G12</f>
        <v>0</v>
      </c>
      <c r="E16" s="10">
        <f>รอวางอัตราป่วย!H12</f>
        <v>0</v>
      </c>
      <c r="F16" s="10">
        <f>รอวางอัตราป่วย!I12</f>
        <v>0</v>
      </c>
      <c r="G16" s="9">
        <f>รอวางอัตราป่วย!D12</f>
        <v>10632</v>
      </c>
    </row>
    <row r="17" spans="1:7">
      <c r="A17" s="9" t="str">
        <f>รอวางอัตราป่วย!C13</f>
        <v>ห้วยทับทัน</v>
      </c>
      <c r="B17" s="9">
        <f>รอวางอัตราป่วย!E13</f>
        <v>34</v>
      </c>
      <c r="C17" s="10">
        <f>รอวางอัตราป่วย!F13</f>
        <v>80.073479192670916</v>
      </c>
      <c r="D17" s="9">
        <f>รอวางอัตราป่วย!G13</f>
        <v>0</v>
      </c>
      <c r="E17" s="10">
        <f>รอวางอัตราป่วย!H13</f>
        <v>0</v>
      </c>
      <c r="F17" s="10">
        <f>รอวางอัตราป่วย!I13</f>
        <v>0</v>
      </c>
      <c r="G17" s="9">
        <f>รอวางอัตราป่วย!D13</f>
        <v>42461</v>
      </c>
    </row>
    <row r="18" spans="1:7">
      <c r="A18" s="9" t="str">
        <f>รอวางอัตราป่วย!C14</f>
        <v>โนนคูณ</v>
      </c>
      <c r="B18" s="9">
        <f>รอวางอัตราป่วย!E14</f>
        <v>29</v>
      </c>
      <c r="C18" s="10">
        <f>รอวางอัตราป่วย!F14</f>
        <v>73.302664172690967</v>
      </c>
      <c r="D18" s="9">
        <f>รอวางอัตราป่วย!G14</f>
        <v>0</v>
      </c>
      <c r="E18" s="10">
        <f>รอวางอัตราป่วย!H14</f>
        <v>0</v>
      </c>
      <c r="F18" s="10">
        <f>รอวางอัตราป่วย!I14</f>
        <v>0</v>
      </c>
      <c r="G18" s="9">
        <f>รอวางอัตราป่วย!D14</f>
        <v>39562</v>
      </c>
    </row>
    <row r="19" spans="1:7">
      <c r="A19" s="9" t="str">
        <f>รอวางอัตราป่วย!C15</f>
        <v>ศรีรัตนะ</v>
      </c>
      <c r="B19" s="9">
        <f>รอวางอัตราป่วย!E15</f>
        <v>17</v>
      </c>
      <c r="C19" s="10">
        <f>รอวางอัตราป่วย!F15</f>
        <v>31.831629404935775</v>
      </c>
      <c r="D19" s="9">
        <f>รอวางอัตราป่วย!G15</f>
        <v>0</v>
      </c>
      <c r="E19" s="10">
        <f>รอวางอัตราป่วย!H15</f>
        <v>0</v>
      </c>
      <c r="F19" s="10">
        <f>รอวางอัตราป่วย!I15</f>
        <v>0</v>
      </c>
      <c r="G19" s="9">
        <f>รอวางอัตราป่วย!D15</f>
        <v>53406</v>
      </c>
    </row>
    <row r="20" spans="1:7">
      <c r="A20" s="9" t="str">
        <f>รอวางอัตราป่วย!C16</f>
        <v>น้ำเกลี้ยง</v>
      </c>
      <c r="B20" s="9">
        <f>รอวางอัตราป่วย!E16</f>
        <v>92</v>
      </c>
      <c r="C20" s="10">
        <f>รอวางอัตราป่วย!F16</f>
        <v>206.5327197216298</v>
      </c>
      <c r="D20" s="9">
        <f>รอวางอัตราป่วย!G16</f>
        <v>0</v>
      </c>
      <c r="E20" s="10">
        <f>รอวางอัตราป่วย!H16</f>
        <v>0</v>
      </c>
      <c r="F20" s="10">
        <f>รอวางอัตราป่วย!I16</f>
        <v>0</v>
      </c>
      <c r="G20" s="9">
        <f>รอวางอัตราป่วย!D16</f>
        <v>44545</v>
      </c>
    </row>
    <row r="21" spans="1:7">
      <c r="A21" s="9" t="str">
        <f>รอวางอัตราป่วย!C17</f>
        <v>วังหิน</v>
      </c>
      <c r="B21" s="9">
        <f>รอวางอัตราป่วย!E17</f>
        <v>43</v>
      </c>
      <c r="C21" s="10">
        <f>รอวางอัตราป่วย!F17</f>
        <v>85.660783298139364</v>
      </c>
      <c r="D21" s="9">
        <f>รอวางอัตราป่วย!G17</f>
        <v>0</v>
      </c>
      <c r="E21" s="10">
        <f>รอวางอัตราป่วย!H17</f>
        <v>0</v>
      </c>
      <c r="F21" s="10">
        <f>รอวางอัตราป่วย!I17</f>
        <v>0</v>
      </c>
      <c r="G21" s="9">
        <f>รอวางอัตราป่วย!D17</f>
        <v>50198</v>
      </c>
    </row>
    <row r="22" spans="1:7">
      <c r="A22" s="9" t="str">
        <f>รอวางอัตราป่วย!C18</f>
        <v>ภูสิงห์</v>
      </c>
      <c r="B22" s="9">
        <f>รอวางอัตราป่วย!E18</f>
        <v>23</v>
      </c>
      <c r="C22" s="10">
        <f>รอวางอัตราป่วย!F18</f>
        <v>42.297294812144841</v>
      </c>
      <c r="D22" s="9">
        <f>รอวางอัตราป่วย!G18</f>
        <v>0</v>
      </c>
      <c r="E22" s="10">
        <f>รอวางอัตราป่วย!H18</f>
        <v>0</v>
      </c>
      <c r="F22" s="10">
        <f>รอวางอัตราป่วย!I18</f>
        <v>0</v>
      </c>
      <c r="G22" s="9">
        <f>รอวางอัตราป่วย!D18</f>
        <v>54377</v>
      </c>
    </row>
    <row r="23" spans="1:7">
      <c r="A23" s="9" t="str">
        <f>รอวางอัตราป่วย!C19</f>
        <v>เมืองจันทร์</v>
      </c>
      <c r="B23" s="9">
        <f>รอวางอัตราป่วย!E19</f>
        <v>17</v>
      </c>
      <c r="C23" s="10">
        <f>รอวางอัตราป่วย!F19</f>
        <v>94.287298946200778</v>
      </c>
      <c r="D23" s="9">
        <f>รอวางอัตราป่วย!G19</f>
        <v>0</v>
      </c>
      <c r="E23" s="10">
        <f>รอวางอัตราป่วย!H19</f>
        <v>0</v>
      </c>
      <c r="F23" s="10">
        <f>รอวางอัตราป่วย!I19</f>
        <v>0</v>
      </c>
      <c r="G23" s="9">
        <f>รอวางอัตราป่วย!D19</f>
        <v>18030</v>
      </c>
    </row>
    <row r="24" spans="1:7">
      <c r="A24" s="9" t="str">
        <f>รอวางอัตราป่วย!C20</f>
        <v>เบญจลักษ์</v>
      </c>
      <c r="B24" s="9">
        <f>รอวางอัตราป่วย!E20</f>
        <v>19</v>
      </c>
      <c r="C24" s="10">
        <f>รอวางอัตราป่วย!F20</f>
        <v>51.002603817142244</v>
      </c>
      <c r="D24" s="9">
        <f>รอวางอัตราป่วย!G20</f>
        <v>0</v>
      </c>
      <c r="E24" s="10">
        <f>รอวางอัตราป่วย!H20</f>
        <v>0</v>
      </c>
      <c r="F24" s="10">
        <f>รอวางอัตราป่วย!I20</f>
        <v>0</v>
      </c>
      <c r="G24" s="9">
        <f>รอวางอัตราป่วย!D20</f>
        <v>37253</v>
      </c>
    </row>
    <row r="25" spans="1:7">
      <c r="A25" s="9" t="str">
        <f>รอวางอัตราป่วย!C21</f>
        <v>พยุห์</v>
      </c>
      <c r="B25" s="9">
        <f>รอวางอัตราป่วย!E21</f>
        <v>19</v>
      </c>
      <c r="C25" s="10">
        <f>รอวางอัตราป่วย!F21</f>
        <v>52.627205495388196</v>
      </c>
      <c r="D25" s="9">
        <f>รอวางอัตราป่วย!G21</f>
        <v>0</v>
      </c>
      <c r="E25" s="10">
        <f>รอวางอัตราป่วย!H21</f>
        <v>0</v>
      </c>
      <c r="F25" s="10">
        <f>รอวางอัตราป่วย!I21</f>
        <v>0</v>
      </c>
      <c r="G25" s="9">
        <f>รอวางอัตราป่วย!D21</f>
        <v>36103</v>
      </c>
    </row>
    <row r="26" spans="1:7">
      <c r="A26" s="9" t="str">
        <f>รอวางอัตราป่วย!C22</f>
        <v>โพธิ์ศรีสุวรรณ</v>
      </c>
      <c r="B26" s="9">
        <f>รอวางอัตราป่วย!E22</f>
        <v>14</v>
      </c>
      <c r="C26" s="10">
        <f>รอวางอัตราป่วย!F22</f>
        <v>58.759338537731892</v>
      </c>
      <c r="D26" s="9">
        <f>รอวางอัตราป่วย!G22</f>
        <v>0</v>
      </c>
      <c r="E26" s="10">
        <f>รอวางอัตราป่วย!H22</f>
        <v>0</v>
      </c>
      <c r="F26" s="10">
        <f>รอวางอัตราป่วย!I22</f>
        <v>0</v>
      </c>
      <c r="G26" s="9">
        <f>รอวางอัตราป่วย!D22</f>
        <v>23826</v>
      </c>
    </row>
    <row r="27" spans="1:7">
      <c r="A27" s="9" t="str">
        <f>รอวางอัตราป่วย!C23</f>
        <v>ศิลาลาด</v>
      </c>
      <c r="B27" s="9">
        <f>รอวางอัตราป่วย!E23</f>
        <v>5</v>
      </c>
      <c r="C27" s="10">
        <f>รอวางอัตราป่วย!F23</f>
        <v>24.863252113376429</v>
      </c>
      <c r="D27" s="9">
        <f>รอวางอัตราป่วย!G23</f>
        <v>0</v>
      </c>
      <c r="E27" s="10">
        <f>รอวางอัตราป่วย!H23</f>
        <v>0</v>
      </c>
      <c r="F27" s="10">
        <f>รอวางอัตราป่วย!I23</f>
        <v>0</v>
      </c>
      <c r="G27" s="9">
        <f>รอวางอัตราป่วย!D23</f>
        <v>20110</v>
      </c>
    </row>
    <row r="28" spans="1:7" s="57" customFormat="1">
      <c r="A28" s="8" t="s">
        <v>29</v>
      </c>
      <c r="B28" s="5">
        <f>รอวางอัตราป่วย!E24</f>
        <v>753</v>
      </c>
      <c r="C28" s="41">
        <f>รอวางอัตราป่วย!F24</f>
        <v>51.12</v>
      </c>
      <c r="D28" s="5">
        <f>รอวางอัตราป่วย!G24</f>
        <v>0</v>
      </c>
      <c r="E28" s="41">
        <f>รอวางอัตราป่วย!H24</f>
        <v>0</v>
      </c>
      <c r="F28" s="41">
        <f>รอวางอัตราป่วย!I24</f>
        <v>0</v>
      </c>
      <c r="G28" s="42">
        <f>รอวางอัตราป่วย!D24</f>
        <v>1473011</v>
      </c>
    </row>
  </sheetData>
  <mergeCells count="2">
    <mergeCell ref="A2:G2"/>
    <mergeCell ref="A1:G1"/>
  </mergeCells>
  <phoneticPr fontId="11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D28"/>
  <sheetViews>
    <sheetView workbookViewId="0">
      <selection activeCell="A5" sqref="A5:BD26"/>
    </sheetView>
  </sheetViews>
  <sheetFormatPr defaultRowHeight="12.75"/>
  <cols>
    <col min="1" max="16384" width="9.140625" style="26"/>
  </cols>
  <sheetData>
    <row r="1" spans="1:56">
      <c r="A1" s="26" t="s">
        <v>333</v>
      </c>
    </row>
    <row r="3" spans="1:56" ht="21">
      <c r="A3" s="50" t="s">
        <v>318</v>
      </c>
      <c r="B3" s="50">
        <v>1</v>
      </c>
      <c r="C3" s="50">
        <v>2</v>
      </c>
      <c r="D3" s="50">
        <v>3</v>
      </c>
      <c r="E3" s="50">
        <v>4</v>
      </c>
      <c r="F3" s="50">
        <v>5</v>
      </c>
      <c r="G3" s="50">
        <v>6</v>
      </c>
      <c r="H3" s="50">
        <v>7</v>
      </c>
      <c r="I3" s="50">
        <v>8</v>
      </c>
      <c r="J3" s="50">
        <v>9</v>
      </c>
      <c r="K3" s="50">
        <v>10</v>
      </c>
      <c r="L3" s="50">
        <v>11</v>
      </c>
      <c r="M3" s="50">
        <v>12</v>
      </c>
      <c r="N3" s="50">
        <v>13</v>
      </c>
      <c r="O3" s="50">
        <v>14</v>
      </c>
      <c r="P3" s="50">
        <v>15</v>
      </c>
      <c r="Q3" s="50">
        <v>16</v>
      </c>
      <c r="R3" s="50">
        <v>17</v>
      </c>
      <c r="S3" s="50">
        <v>18</v>
      </c>
      <c r="T3" s="50">
        <v>19</v>
      </c>
      <c r="U3" s="50">
        <v>20</v>
      </c>
      <c r="V3" s="50">
        <v>21</v>
      </c>
      <c r="W3" s="50">
        <v>22</v>
      </c>
      <c r="X3" s="50">
        <v>23</v>
      </c>
      <c r="Y3" s="50">
        <v>24</v>
      </c>
      <c r="Z3" s="50">
        <v>25</v>
      </c>
      <c r="AA3" s="50">
        <v>26</v>
      </c>
      <c r="AB3" s="50">
        <v>27</v>
      </c>
      <c r="AC3" s="50">
        <v>28</v>
      </c>
      <c r="AD3" s="50">
        <v>29</v>
      </c>
      <c r="AE3" s="50">
        <v>30</v>
      </c>
      <c r="AF3" s="50">
        <v>31</v>
      </c>
      <c r="AG3" s="50">
        <v>32</v>
      </c>
      <c r="AH3" s="50">
        <v>33</v>
      </c>
      <c r="AI3" s="50">
        <v>34</v>
      </c>
      <c r="AJ3" s="50">
        <v>35</v>
      </c>
      <c r="AK3" s="50">
        <v>36</v>
      </c>
      <c r="AL3" s="50">
        <v>37</v>
      </c>
      <c r="AM3" s="50">
        <v>38</v>
      </c>
      <c r="AN3" s="50">
        <v>39</v>
      </c>
      <c r="AO3" s="50">
        <v>40</v>
      </c>
      <c r="AP3" s="50">
        <v>41</v>
      </c>
      <c r="AQ3" s="50">
        <v>42</v>
      </c>
      <c r="AR3" s="50">
        <v>43</v>
      </c>
      <c r="AS3" s="50">
        <v>44</v>
      </c>
      <c r="AT3" s="50">
        <v>45</v>
      </c>
      <c r="AU3" s="50">
        <v>46</v>
      </c>
      <c r="AV3" s="50">
        <v>47</v>
      </c>
      <c r="AW3" s="50">
        <v>48</v>
      </c>
      <c r="AX3" s="50">
        <v>49</v>
      </c>
      <c r="AY3" s="50">
        <v>50</v>
      </c>
      <c r="AZ3" s="50">
        <v>51</v>
      </c>
      <c r="BA3" s="50">
        <v>52</v>
      </c>
      <c r="BB3" s="50">
        <v>53</v>
      </c>
      <c r="BC3" s="50" t="s">
        <v>64</v>
      </c>
      <c r="BD3" s="50" t="s">
        <v>65</v>
      </c>
    </row>
    <row r="4" spans="1:56" ht="21">
      <c r="A4" s="51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</row>
    <row r="5" spans="1:56" ht="21">
      <c r="A5" s="108" t="s">
        <v>9</v>
      </c>
      <c r="B5" s="109">
        <v>4</v>
      </c>
      <c r="C5" s="109">
        <v>5</v>
      </c>
      <c r="D5" s="109">
        <v>2</v>
      </c>
      <c r="E5" s="109">
        <v>3</v>
      </c>
      <c r="F5" s="109">
        <v>2</v>
      </c>
      <c r="G5" s="109">
        <v>2</v>
      </c>
      <c r="H5" s="109">
        <v>5</v>
      </c>
      <c r="I5" s="109">
        <v>2</v>
      </c>
      <c r="J5" s="109">
        <v>5</v>
      </c>
      <c r="K5" s="109">
        <v>3</v>
      </c>
      <c r="L5" s="109">
        <v>2</v>
      </c>
      <c r="M5" s="109">
        <v>1</v>
      </c>
      <c r="N5" s="109">
        <v>0</v>
      </c>
      <c r="O5" s="109">
        <v>1</v>
      </c>
      <c r="P5" s="109">
        <v>1</v>
      </c>
      <c r="Q5" s="109">
        <v>1</v>
      </c>
      <c r="R5" s="109">
        <v>0</v>
      </c>
      <c r="S5" s="109">
        <v>0</v>
      </c>
      <c r="T5" s="109">
        <v>1</v>
      </c>
      <c r="U5" s="109">
        <v>1</v>
      </c>
      <c r="V5" s="109">
        <v>0</v>
      </c>
      <c r="W5" s="109">
        <v>0</v>
      </c>
      <c r="X5" s="109">
        <v>0</v>
      </c>
      <c r="Y5" s="109">
        <v>2</v>
      </c>
      <c r="Z5" s="109">
        <v>1</v>
      </c>
      <c r="AA5" s="109">
        <v>0</v>
      </c>
      <c r="AB5" s="109">
        <v>0</v>
      </c>
      <c r="AC5" s="109">
        <v>0</v>
      </c>
      <c r="AD5" s="109">
        <v>0</v>
      </c>
      <c r="AE5" s="109">
        <v>0</v>
      </c>
      <c r="AF5" s="109">
        <v>0</v>
      </c>
      <c r="AG5" s="109">
        <v>0</v>
      </c>
      <c r="AH5" s="109">
        <v>0</v>
      </c>
      <c r="AI5" s="109">
        <v>0</v>
      </c>
      <c r="AJ5" s="109">
        <v>0</v>
      </c>
      <c r="AK5" s="109">
        <v>0</v>
      </c>
      <c r="AL5" s="109">
        <v>0</v>
      </c>
      <c r="AM5" s="109">
        <v>0</v>
      </c>
      <c r="AN5" s="109">
        <v>0</v>
      </c>
      <c r="AO5" s="109">
        <v>0</v>
      </c>
      <c r="AP5" s="109">
        <v>0</v>
      </c>
      <c r="AQ5" s="109">
        <v>0</v>
      </c>
      <c r="AR5" s="109">
        <v>0</v>
      </c>
      <c r="AS5" s="109">
        <v>0</v>
      </c>
      <c r="AT5" s="109">
        <v>0</v>
      </c>
      <c r="AU5" s="109">
        <v>0</v>
      </c>
      <c r="AV5" s="109">
        <v>0</v>
      </c>
      <c r="AW5" s="109">
        <v>0</v>
      </c>
      <c r="AX5" s="109">
        <v>0</v>
      </c>
      <c r="AY5" s="109">
        <v>0</v>
      </c>
      <c r="AZ5" s="109">
        <v>0</v>
      </c>
      <c r="BA5" s="109">
        <v>0</v>
      </c>
      <c r="BB5" s="109">
        <v>0</v>
      </c>
      <c r="BC5" s="109">
        <v>46</v>
      </c>
      <c r="BD5" s="109">
        <v>0</v>
      </c>
    </row>
    <row r="6" spans="1:56" ht="21">
      <c r="A6" s="108" t="s">
        <v>10</v>
      </c>
      <c r="B6" s="109">
        <v>0</v>
      </c>
      <c r="C6" s="109">
        <v>0</v>
      </c>
      <c r="D6" s="109">
        <v>1</v>
      </c>
      <c r="E6" s="109">
        <v>2</v>
      </c>
      <c r="F6" s="109">
        <v>0</v>
      </c>
      <c r="G6" s="109">
        <v>2</v>
      </c>
      <c r="H6" s="109">
        <v>1</v>
      </c>
      <c r="I6" s="109">
        <v>1</v>
      </c>
      <c r="J6" s="109">
        <v>3</v>
      </c>
      <c r="K6" s="109">
        <v>0</v>
      </c>
      <c r="L6" s="109">
        <v>0</v>
      </c>
      <c r="M6" s="109">
        <v>1</v>
      </c>
      <c r="N6" s="109">
        <v>0</v>
      </c>
      <c r="O6" s="109">
        <v>0</v>
      </c>
      <c r="P6" s="109">
        <v>0</v>
      </c>
      <c r="Q6" s="109">
        <v>0</v>
      </c>
      <c r="R6" s="109">
        <v>0</v>
      </c>
      <c r="S6" s="109">
        <v>0</v>
      </c>
      <c r="T6" s="109">
        <v>0</v>
      </c>
      <c r="U6" s="109">
        <v>0</v>
      </c>
      <c r="V6" s="109">
        <v>0</v>
      </c>
      <c r="W6" s="109">
        <v>0</v>
      </c>
      <c r="X6" s="109">
        <v>0</v>
      </c>
      <c r="Y6" s="109">
        <v>0</v>
      </c>
      <c r="Z6" s="109">
        <v>0</v>
      </c>
      <c r="AA6" s="109">
        <v>0</v>
      </c>
      <c r="AB6" s="109">
        <v>0</v>
      </c>
      <c r="AC6" s="109">
        <v>0</v>
      </c>
      <c r="AD6" s="109">
        <v>0</v>
      </c>
      <c r="AE6" s="109">
        <v>0</v>
      </c>
      <c r="AF6" s="109">
        <v>0</v>
      </c>
      <c r="AG6" s="109">
        <v>0</v>
      </c>
      <c r="AH6" s="109">
        <v>0</v>
      </c>
      <c r="AI6" s="109">
        <v>0</v>
      </c>
      <c r="AJ6" s="109">
        <v>0</v>
      </c>
      <c r="AK6" s="109">
        <v>0</v>
      </c>
      <c r="AL6" s="109">
        <v>0</v>
      </c>
      <c r="AM6" s="109">
        <v>0</v>
      </c>
      <c r="AN6" s="109">
        <v>0</v>
      </c>
      <c r="AO6" s="109">
        <v>0</v>
      </c>
      <c r="AP6" s="109">
        <v>0</v>
      </c>
      <c r="AQ6" s="109">
        <v>0</v>
      </c>
      <c r="AR6" s="109">
        <v>0</v>
      </c>
      <c r="AS6" s="109">
        <v>0</v>
      </c>
      <c r="AT6" s="109">
        <v>0</v>
      </c>
      <c r="AU6" s="109">
        <v>0</v>
      </c>
      <c r="AV6" s="109">
        <v>0</v>
      </c>
      <c r="AW6" s="109">
        <v>0</v>
      </c>
      <c r="AX6" s="109">
        <v>0</v>
      </c>
      <c r="AY6" s="109">
        <v>0</v>
      </c>
      <c r="AZ6" s="109">
        <v>0</v>
      </c>
      <c r="BA6" s="109">
        <v>0</v>
      </c>
      <c r="BB6" s="109">
        <v>0</v>
      </c>
      <c r="BC6" s="109">
        <v>11</v>
      </c>
      <c r="BD6" s="109">
        <v>0</v>
      </c>
    </row>
    <row r="7" spans="1:56" ht="21">
      <c r="A7" s="108" t="s">
        <v>11</v>
      </c>
      <c r="B7" s="109">
        <v>4</v>
      </c>
      <c r="C7" s="109">
        <v>0</v>
      </c>
      <c r="D7" s="109">
        <v>10</v>
      </c>
      <c r="E7" s="109">
        <v>0</v>
      </c>
      <c r="F7" s="109">
        <v>8</v>
      </c>
      <c r="G7" s="109">
        <v>6</v>
      </c>
      <c r="H7" s="109">
        <v>10</v>
      </c>
      <c r="I7" s="109">
        <v>8</v>
      </c>
      <c r="J7" s="109">
        <v>9</v>
      </c>
      <c r="K7" s="109">
        <v>10</v>
      </c>
      <c r="L7" s="109">
        <v>5</v>
      </c>
      <c r="M7" s="109">
        <v>2</v>
      </c>
      <c r="N7" s="109">
        <v>3</v>
      </c>
      <c r="O7" s="109">
        <v>0</v>
      </c>
      <c r="P7" s="109">
        <v>2</v>
      </c>
      <c r="Q7" s="109">
        <v>1</v>
      </c>
      <c r="R7" s="109">
        <v>0</v>
      </c>
      <c r="S7" s="109">
        <v>1</v>
      </c>
      <c r="T7" s="109">
        <v>0</v>
      </c>
      <c r="U7" s="109">
        <v>0</v>
      </c>
      <c r="V7" s="109">
        <v>1</v>
      </c>
      <c r="W7" s="109">
        <v>0</v>
      </c>
      <c r="X7" s="109">
        <v>0</v>
      </c>
      <c r="Y7" s="109">
        <v>0</v>
      </c>
      <c r="Z7" s="109">
        <v>0</v>
      </c>
      <c r="AA7" s="109">
        <v>1</v>
      </c>
      <c r="AB7" s="109">
        <v>1</v>
      </c>
      <c r="AC7" s="109">
        <v>1</v>
      </c>
      <c r="AD7" s="109">
        <v>0</v>
      </c>
      <c r="AE7" s="109">
        <v>0</v>
      </c>
      <c r="AF7" s="109">
        <v>0</v>
      </c>
      <c r="AG7" s="109">
        <v>0</v>
      </c>
      <c r="AH7" s="109">
        <v>0</v>
      </c>
      <c r="AI7" s="109">
        <v>0</v>
      </c>
      <c r="AJ7" s="109">
        <v>0</v>
      </c>
      <c r="AK7" s="109">
        <v>0</v>
      </c>
      <c r="AL7" s="109">
        <v>0</v>
      </c>
      <c r="AM7" s="109">
        <v>0</v>
      </c>
      <c r="AN7" s="109">
        <v>0</v>
      </c>
      <c r="AO7" s="109">
        <v>0</v>
      </c>
      <c r="AP7" s="109">
        <v>0</v>
      </c>
      <c r="AQ7" s="109">
        <v>0</v>
      </c>
      <c r="AR7" s="109">
        <v>0</v>
      </c>
      <c r="AS7" s="109">
        <v>0</v>
      </c>
      <c r="AT7" s="109">
        <v>0</v>
      </c>
      <c r="AU7" s="109">
        <v>0</v>
      </c>
      <c r="AV7" s="109">
        <v>0</v>
      </c>
      <c r="AW7" s="109">
        <v>0</v>
      </c>
      <c r="AX7" s="109">
        <v>0</v>
      </c>
      <c r="AY7" s="109">
        <v>0</v>
      </c>
      <c r="AZ7" s="109">
        <v>0</v>
      </c>
      <c r="BA7" s="109">
        <v>0</v>
      </c>
      <c r="BB7" s="109">
        <v>0</v>
      </c>
      <c r="BC7" s="109">
        <v>83</v>
      </c>
      <c r="BD7" s="109">
        <v>0</v>
      </c>
    </row>
    <row r="8" spans="1:56" ht="21">
      <c r="A8" s="108" t="s">
        <v>12</v>
      </c>
      <c r="B8" s="109">
        <v>1</v>
      </c>
      <c r="C8" s="109">
        <v>2</v>
      </c>
      <c r="D8" s="109">
        <v>0</v>
      </c>
      <c r="E8" s="109">
        <v>0</v>
      </c>
      <c r="F8" s="109">
        <v>0</v>
      </c>
      <c r="G8" s="109">
        <v>0</v>
      </c>
      <c r="H8" s="109">
        <v>3</v>
      </c>
      <c r="I8" s="109">
        <v>4</v>
      </c>
      <c r="J8" s="109">
        <v>2</v>
      </c>
      <c r="K8" s="109">
        <v>3</v>
      </c>
      <c r="L8" s="109">
        <v>2</v>
      </c>
      <c r="M8" s="109">
        <v>3</v>
      </c>
      <c r="N8" s="109">
        <v>0</v>
      </c>
      <c r="O8" s="109">
        <v>2</v>
      </c>
      <c r="P8" s="109">
        <v>1</v>
      </c>
      <c r="Q8" s="109">
        <v>0</v>
      </c>
      <c r="R8" s="109">
        <v>3</v>
      </c>
      <c r="S8" s="109">
        <v>1</v>
      </c>
      <c r="T8" s="109">
        <v>0</v>
      </c>
      <c r="U8" s="109">
        <v>2</v>
      </c>
      <c r="V8" s="109">
        <v>4</v>
      </c>
      <c r="W8" s="109">
        <v>0</v>
      </c>
      <c r="X8" s="109">
        <v>0</v>
      </c>
      <c r="Y8" s="109">
        <v>2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09">
        <v>0</v>
      </c>
      <c r="AF8" s="109">
        <v>0</v>
      </c>
      <c r="AG8" s="109">
        <v>0</v>
      </c>
      <c r="AH8" s="109">
        <v>0</v>
      </c>
      <c r="AI8" s="109">
        <v>0</v>
      </c>
      <c r="AJ8" s="109">
        <v>0</v>
      </c>
      <c r="AK8" s="109">
        <v>0</v>
      </c>
      <c r="AL8" s="109">
        <v>0</v>
      </c>
      <c r="AM8" s="109">
        <v>0</v>
      </c>
      <c r="AN8" s="109">
        <v>0</v>
      </c>
      <c r="AO8" s="109">
        <v>0</v>
      </c>
      <c r="AP8" s="109">
        <v>0</v>
      </c>
      <c r="AQ8" s="109">
        <v>0</v>
      </c>
      <c r="AR8" s="109">
        <v>0</v>
      </c>
      <c r="AS8" s="109">
        <v>0</v>
      </c>
      <c r="AT8" s="109">
        <v>0</v>
      </c>
      <c r="AU8" s="109">
        <v>0</v>
      </c>
      <c r="AV8" s="109">
        <v>0</v>
      </c>
      <c r="AW8" s="109">
        <v>0</v>
      </c>
      <c r="AX8" s="109">
        <v>0</v>
      </c>
      <c r="AY8" s="109">
        <v>0</v>
      </c>
      <c r="AZ8" s="109">
        <v>0</v>
      </c>
      <c r="BA8" s="109">
        <v>0</v>
      </c>
      <c r="BB8" s="109">
        <v>0</v>
      </c>
      <c r="BC8" s="109">
        <v>36</v>
      </c>
      <c r="BD8" s="109">
        <v>0</v>
      </c>
    </row>
    <row r="9" spans="1:56" ht="21">
      <c r="A9" s="108" t="s">
        <v>13</v>
      </c>
      <c r="B9" s="109">
        <v>1</v>
      </c>
      <c r="C9" s="109">
        <v>1</v>
      </c>
      <c r="D9" s="109">
        <v>0</v>
      </c>
      <c r="E9" s="109">
        <v>0</v>
      </c>
      <c r="F9" s="109">
        <v>4</v>
      </c>
      <c r="G9" s="109">
        <v>0</v>
      </c>
      <c r="H9" s="109">
        <v>3</v>
      </c>
      <c r="I9" s="109">
        <v>0</v>
      </c>
      <c r="J9" s="109">
        <v>0</v>
      </c>
      <c r="K9" s="109">
        <v>2</v>
      </c>
      <c r="L9" s="109">
        <v>2</v>
      </c>
      <c r="M9" s="109">
        <v>2</v>
      </c>
      <c r="N9" s="109">
        <v>0</v>
      </c>
      <c r="O9" s="109">
        <v>0</v>
      </c>
      <c r="P9" s="109">
        <v>1</v>
      </c>
      <c r="Q9" s="109">
        <v>0</v>
      </c>
      <c r="R9" s="109">
        <v>1</v>
      </c>
      <c r="S9" s="109">
        <v>2</v>
      </c>
      <c r="T9" s="109">
        <v>1</v>
      </c>
      <c r="U9" s="109">
        <v>0</v>
      </c>
      <c r="V9" s="109">
        <v>0</v>
      </c>
      <c r="W9" s="109">
        <v>0</v>
      </c>
      <c r="X9" s="109">
        <v>0</v>
      </c>
      <c r="Y9" s="109">
        <v>0</v>
      </c>
      <c r="Z9" s="109">
        <v>0</v>
      </c>
      <c r="AA9" s="109">
        <v>0</v>
      </c>
      <c r="AB9" s="109">
        <v>0</v>
      </c>
      <c r="AC9" s="109">
        <v>0</v>
      </c>
      <c r="AD9" s="109">
        <v>1</v>
      </c>
      <c r="AE9" s="109">
        <v>0</v>
      </c>
      <c r="AF9" s="109">
        <v>0</v>
      </c>
      <c r="AG9" s="109">
        <v>0</v>
      </c>
      <c r="AH9" s="109">
        <v>0</v>
      </c>
      <c r="AI9" s="109">
        <v>0</v>
      </c>
      <c r="AJ9" s="109">
        <v>0</v>
      </c>
      <c r="AK9" s="109">
        <v>0</v>
      </c>
      <c r="AL9" s="109">
        <v>0</v>
      </c>
      <c r="AM9" s="109">
        <v>0</v>
      </c>
      <c r="AN9" s="109">
        <v>0</v>
      </c>
      <c r="AO9" s="109">
        <v>0</v>
      </c>
      <c r="AP9" s="109">
        <v>0</v>
      </c>
      <c r="AQ9" s="109">
        <v>0</v>
      </c>
      <c r="AR9" s="109">
        <v>0</v>
      </c>
      <c r="AS9" s="109">
        <v>0</v>
      </c>
      <c r="AT9" s="109">
        <v>0</v>
      </c>
      <c r="AU9" s="109">
        <v>0</v>
      </c>
      <c r="AV9" s="109">
        <v>0</v>
      </c>
      <c r="AW9" s="109">
        <v>0</v>
      </c>
      <c r="AX9" s="109">
        <v>0</v>
      </c>
      <c r="AY9" s="109">
        <v>0</v>
      </c>
      <c r="AZ9" s="109">
        <v>0</v>
      </c>
      <c r="BA9" s="109">
        <v>0</v>
      </c>
      <c r="BB9" s="109">
        <v>0</v>
      </c>
      <c r="BC9" s="109">
        <v>21</v>
      </c>
      <c r="BD9" s="109">
        <v>0</v>
      </c>
    </row>
    <row r="10" spans="1:56" ht="21">
      <c r="A10" s="108" t="s">
        <v>14</v>
      </c>
      <c r="B10" s="109">
        <v>0</v>
      </c>
      <c r="C10" s="109">
        <v>0</v>
      </c>
      <c r="D10" s="109">
        <v>2</v>
      </c>
      <c r="E10" s="109">
        <v>0</v>
      </c>
      <c r="F10" s="109">
        <v>1</v>
      </c>
      <c r="G10" s="109">
        <v>0</v>
      </c>
      <c r="H10" s="109">
        <v>0</v>
      </c>
      <c r="I10" s="109">
        <v>0</v>
      </c>
      <c r="J10" s="109">
        <v>1</v>
      </c>
      <c r="K10" s="109">
        <v>0</v>
      </c>
      <c r="L10" s="109">
        <v>0</v>
      </c>
      <c r="M10" s="109">
        <v>3</v>
      </c>
      <c r="N10" s="109">
        <v>0</v>
      </c>
      <c r="O10" s="109">
        <v>0</v>
      </c>
      <c r="P10" s="109">
        <v>1</v>
      </c>
      <c r="Q10" s="109">
        <v>0</v>
      </c>
      <c r="R10" s="109">
        <v>0</v>
      </c>
      <c r="S10" s="109">
        <v>0</v>
      </c>
      <c r="T10" s="109">
        <v>1</v>
      </c>
      <c r="U10" s="109">
        <v>0</v>
      </c>
      <c r="V10" s="109">
        <v>0</v>
      </c>
      <c r="W10" s="109">
        <v>0</v>
      </c>
      <c r="X10" s="109">
        <v>1</v>
      </c>
      <c r="Y10" s="109">
        <v>0</v>
      </c>
      <c r="Z10" s="109">
        <v>0</v>
      </c>
      <c r="AA10" s="109">
        <v>2</v>
      </c>
      <c r="AB10" s="109">
        <v>0</v>
      </c>
      <c r="AC10" s="109">
        <v>1</v>
      </c>
      <c r="AD10" s="109">
        <v>0</v>
      </c>
      <c r="AE10" s="109">
        <v>0</v>
      </c>
      <c r="AF10" s="109">
        <v>0</v>
      </c>
      <c r="AG10" s="109">
        <v>0</v>
      </c>
      <c r="AH10" s="109">
        <v>0</v>
      </c>
      <c r="AI10" s="109">
        <v>0</v>
      </c>
      <c r="AJ10" s="109">
        <v>0</v>
      </c>
      <c r="AK10" s="109">
        <v>0</v>
      </c>
      <c r="AL10" s="109">
        <v>0</v>
      </c>
      <c r="AM10" s="109">
        <v>0</v>
      </c>
      <c r="AN10" s="109">
        <v>0</v>
      </c>
      <c r="AO10" s="109">
        <v>0</v>
      </c>
      <c r="AP10" s="109">
        <v>0</v>
      </c>
      <c r="AQ10" s="109">
        <v>0</v>
      </c>
      <c r="AR10" s="109">
        <v>0</v>
      </c>
      <c r="AS10" s="109">
        <v>0</v>
      </c>
      <c r="AT10" s="109">
        <v>0</v>
      </c>
      <c r="AU10" s="109">
        <v>0</v>
      </c>
      <c r="AV10" s="109">
        <v>0</v>
      </c>
      <c r="AW10" s="109">
        <v>0</v>
      </c>
      <c r="AX10" s="109">
        <v>0</v>
      </c>
      <c r="AY10" s="109">
        <v>0</v>
      </c>
      <c r="AZ10" s="109">
        <v>0</v>
      </c>
      <c r="BA10" s="109">
        <v>0</v>
      </c>
      <c r="BB10" s="109">
        <v>0</v>
      </c>
      <c r="BC10" s="109">
        <v>13</v>
      </c>
      <c r="BD10" s="109">
        <v>0</v>
      </c>
    </row>
    <row r="11" spans="1:56" ht="21">
      <c r="A11" s="108" t="s">
        <v>15</v>
      </c>
      <c r="B11" s="109">
        <v>3</v>
      </c>
      <c r="C11" s="109">
        <v>0</v>
      </c>
      <c r="D11" s="109">
        <v>2</v>
      </c>
      <c r="E11" s="109">
        <v>3</v>
      </c>
      <c r="F11" s="109">
        <v>1</v>
      </c>
      <c r="G11" s="109">
        <v>6</v>
      </c>
      <c r="H11" s="109">
        <v>5</v>
      </c>
      <c r="I11" s="109">
        <v>2</v>
      </c>
      <c r="J11" s="109">
        <v>7</v>
      </c>
      <c r="K11" s="109">
        <v>2</v>
      </c>
      <c r="L11" s="109">
        <v>3</v>
      </c>
      <c r="M11" s="109">
        <v>0</v>
      </c>
      <c r="N11" s="109">
        <v>1</v>
      </c>
      <c r="O11" s="109">
        <v>0</v>
      </c>
      <c r="P11" s="109">
        <v>0</v>
      </c>
      <c r="Q11" s="109">
        <v>0</v>
      </c>
      <c r="R11" s="109">
        <v>0</v>
      </c>
      <c r="S11" s="109">
        <v>0</v>
      </c>
      <c r="T11" s="109">
        <v>0</v>
      </c>
      <c r="U11" s="109">
        <v>0</v>
      </c>
      <c r="V11" s="109">
        <v>0</v>
      </c>
      <c r="W11" s="109">
        <v>0</v>
      </c>
      <c r="X11" s="109">
        <v>0</v>
      </c>
      <c r="Y11" s="109">
        <v>0</v>
      </c>
      <c r="Z11" s="109">
        <v>0</v>
      </c>
      <c r="AA11" s="109">
        <v>0</v>
      </c>
      <c r="AB11" s="109">
        <v>0</v>
      </c>
      <c r="AC11" s="109">
        <v>0</v>
      </c>
      <c r="AD11" s="109">
        <v>0</v>
      </c>
      <c r="AE11" s="109">
        <v>0</v>
      </c>
      <c r="AF11" s="109">
        <v>0</v>
      </c>
      <c r="AG11" s="109">
        <v>0</v>
      </c>
      <c r="AH11" s="109">
        <v>0</v>
      </c>
      <c r="AI11" s="109">
        <v>0</v>
      </c>
      <c r="AJ11" s="109">
        <v>0</v>
      </c>
      <c r="AK11" s="109">
        <v>0</v>
      </c>
      <c r="AL11" s="109">
        <v>0</v>
      </c>
      <c r="AM11" s="109">
        <v>0</v>
      </c>
      <c r="AN11" s="109">
        <v>0</v>
      </c>
      <c r="AO11" s="109">
        <v>0</v>
      </c>
      <c r="AP11" s="109">
        <v>0</v>
      </c>
      <c r="AQ11" s="109">
        <v>0</v>
      </c>
      <c r="AR11" s="109">
        <v>0</v>
      </c>
      <c r="AS11" s="109">
        <v>0</v>
      </c>
      <c r="AT11" s="109">
        <v>0</v>
      </c>
      <c r="AU11" s="109">
        <v>0</v>
      </c>
      <c r="AV11" s="109">
        <v>0</v>
      </c>
      <c r="AW11" s="109">
        <v>0</v>
      </c>
      <c r="AX11" s="109">
        <v>0</v>
      </c>
      <c r="AY11" s="109">
        <v>0</v>
      </c>
      <c r="AZ11" s="109">
        <v>0</v>
      </c>
      <c r="BA11" s="109">
        <v>0</v>
      </c>
      <c r="BB11" s="109">
        <v>0</v>
      </c>
      <c r="BC11" s="109">
        <v>36</v>
      </c>
      <c r="BD11" s="109">
        <v>0</v>
      </c>
    </row>
    <row r="12" spans="1:56" ht="21">
      <c r="A12" s="108" t="s">
        <v>16</v>
      </c>
      <c r="B12" s="109">
        <v>1</v>
      </c>
      <c r="C12" s="109">
        <v>3</v>
      </c>
      <c r="D12" s="109">
        <v>3</v>
      </c>
      <c r="E12" s="109">
        <v>1</v>
      </c>
      <c r="F12" s="109">
        <v>1</v>
      </c>
      <c r="G12" s="109">
        <v>4</v>
      </c>
      <c r="H12" s="109">
        <v>2</v>
      </c>
      <c r="I12" s="109">
        <v>3</v>
      </c>
      <c r="J12" s="109">
        <v>4</v>
      </c>
      <c r="K12" s="109">
        <v>4</v>
      </c>
      <c r="L12" s="109">
        <v>1</v>
      </c>
      <c r="M12" s="109">
        <v>1</v>
      </c>
      <c r="N12" s="109">
        <v>3</v>
      </c>
      <c r="O12" s="109">
        <v>1</v>
      </c>
      <c r="P12" s="109">
        <v>0</v>
      </c>
      <c r="Q12" s="109">
        <v>1</v>
      </c>
      <c r="R12" s="109">
        <v>1</v>
      </c>
      <c r="S12" s="109">
        <v>0</v>
      </c>
      <c r="T12" s="109">
        <v>1</v>
      </c>
      <c r="U12" s="109">
        <v>2</v>
      </c>
      <c r="V12" s="109">
        <v>0</v>
      </c>
      <c r="W12" s="109">
        <v>0</v>
      </c>
      <c r="X12" s="109">
        <v>1</v>
      </c>
      <c r="Y12" s="109">
        <v>0</v>
      </c>
      <c r="Z12" s="109">
        <v>1</v>
      </c>
      <c r="AA12" s="109">
        <v>1</v>
      </c>
      <c r="AB12" s="109">
        <v>2</v>
      </c>
      <c r="AC12" s="109">
        <v>0</v>
      </c>
      <c r="AD12" s="109">
        <v>0</v>
      </c>
      <c r="AE12" s="109">
        <v>0</v>
      </c>
      <c r="AF12" s="109">
        <v>0</v>
      </c>
      <c r="AG12" s="109">
        <v>0</v>
      </c>
      <c r="AH12" s="109">
        <v>0</v>
      </c>
      <c r="AI12" s="109">
        <v>0</v>
      </c>
      <c r="AJ12" s="109">
        <v>0</v>
      </c>
      <c r="AK12" s="109">
        <v>0</v>
      </c>
      <c r="AL12" s="109">
        <v>0</v>
      </c>
      <c r="AM12" s="109">
        <v>0</v>
      </c>
      <c r="AN12" s="109">
        <v>0</v>
      </c>
      <c r="AO12" s="109">
        <v>0</v>
      </c>
      <c r="AP12" s="109">
        <v>0</v>
      </c>
      <c r="AQ12" s="109">
        <v>0</v>
      </c>
      <c r="AR12" s="109">
        <v>0</v>
      </c>
      <c r="AS12" s="109">
        <v>0</v>
      </c>
      <c r="AT12" s="109">
        <v>0</v>
      </c>
      <c r="AU12" s="109">
        <v>0</v>
      </c>
      <c r="AV12" s="109">
        <v>0</v>
      </c>
      <c r="AW12" s="109">
        <v>0</v>
      </c>
      <c r="AX12" s="109">
        <v>0</v>
      </c>
      <c r="AY12" s="109">
        <v>0</v>
      </c>
      <c r="AZ12" s="109">
        <v>0</v>
      </c>
      <c r="BA12" s="109">
        <v>0</v>
      </c>
      <c r="BB12" s="109">
        <v>0</v>
      </c>
      <c r="BC12" s="109">
        <v>43</v>
      </c>
      <c r="BD12" s="109">
        <v>0</v>
      </c>
    </row>
    <row r="13" spans="1:56" ht="21">
      <c r="A13" s="108" t="s">
        <v>17</v>
      </c>
      <c r="B13" s="109">
        <v>1</v>
      </c>
      <c r="C13" s="109">
        <v>0</v>
      </c>
      <c r="D13" s="109">
        <v>0</v>
      </c>
      <c r="E13" s="109">
        <v>1</v>
      </c>
      <c r="F13" s="109">
        <v>0</v>
      </c>
      <c r="G13" s="109">
        <v>2</v>
      </c>
      <c r="H13" s="109">
        <v>0</v>
      </c>
      <c r="I13" s="109">
        <v>0</v>
      </c>
      <c r="J13" s="109">
        <v>1</v>
      </c>
      <c r="K13" s="109">
        <v>3</v>
      </c>
      <c r="L13" s="109">
        <v>0</v>
      </c>
      <c r="M13" s="109">
        <v>4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  <c r="S13" s="109">
        <v>0</v>
      </c>
      <c r="T13" s="109">
        <v>1</v>
      </c>
      <c r="U13" s="109">
        <v>0</v>
      </c>
      <c r="V13" s="109">
        <v>0</v>
      </c>
      <c r="W13" s="109">
        <v>0</v>
      </c>
      <c r="X13" s="109">
        <v>0</v>
      </c>
      <c r="Y13" s="109">
        <v>0</v>
      </c>
      <c r="Z13" s="109">
        <v>0</v>
      </c>
      <c r="AA13" s="109">
        <v>0</v>
      </c>
      <c r="AB13" s="109">
        <v>0</v>
      </c>
      <c r="AC13" s="109">
        <v>1</v>
      </c>
      <c r="AD13" s="109">
        <v>0</v>
      </c>
      <c r="AE13" s="109">
        <v>0</v>
      </c>
      <c r="AF13" s="109">
        <v>0</v>
      </c>
      <c r="AG13" s="109">
        <v>0</v>
      </c>
      <c r="AH13" s="109">
        <v>0</v>
      </c>
      <c r="AI13" s="109">
        <v>0</v>
      </c>
      <c r="AJ13" s="109">
        <v>0</v>
      </c>
      <c r="AK13" s="109">
        <v>0</v>
      </c>
      <c r="AL13" s="109">
        <v>0</v>
      </c>
      <c r="AM13" s="109">
        <v>0</v>
      </c>
      <c r="AN13" s="109">
        <v>0</v>
      </c>
      <c r="AO13" s="109">
        <v>0</v>
      </c>
      <c r="AP13" s="109">
        <v>0</v>
      </c>
      <c r="AQ13" s="109">
        <v>0</v>
      </c>
      <c r="AR13" s="109">
        <v>0</v>
      </c>
      <c r="AS13" s="109">
        <v>0</v>
      </c>
      <c r="AT13" s="109">
        <v>0</v>
      </c>
      <c r="AU13" s="109">
        <v>0</v>
      </c>
      <c r="AV13" s="109">
        <v>0</v>
      </c>
      <c r="AW13" s="109">
        <v>0</v>
      </c>
      <c r="AX13" s="109">
        <v>0</v>
      </c>
      <c r="AY13" s="109">
        <v>0</v>
      </c>
      <c r="AZ13" s="109">
        <v>0</v>
      </c>
      <c r="BA13" s="109">
        <v>0</v>
      </c>
      <c r="BB13" s="109">
        <v>0</v>
      </c>
      <c r="BC13" s="109">
        <v>14</v>
      </c>
      <c r="BD13" s="109">
        <v>0</v>
      </c>
    </row>
    <row r="14" spans="1:56" ht="42">
      <c r="A14" s="108" t="s">
        <v>79</v>
      </c>
      <c r="B14" s="109">
        <v>6</v>
      </c>
      <c r="C14" s="109">
        <v>7</v>
      </c>
      <c r="D14" s="109">
        <v>13</v>
      </c>
      <c r="E14" s="109">
        <v>15</v>
      </c>
      <c r="F14" s="109">
        <v>3</v>
      </c>
      <c r="G14" s="109">
        <v>11</v>
      </c>
      <c r="H14" s="109">
        <v>7</v>
      </c>
      <c r="I14" s="109">
        <v>16</v>
      </c>
      <c r="J14" s="109">
        <v>18</v>
      </c>
      <c r="K14" s="109">
        <v>14</v>
      </c>
      <c r="L14" s="109">
        <v>8</v>
      </c>
      <c r="M14" s="109">
        <v>5</v>
      </c>
      <c r="N14" s="109">
        <v>4</v>
      </c>
      <c r="O14" s="109">
        <v>2</v>
      </c>
      <c r="P14" s="109">
        <v>3</v>
      </c>
      <c r="Q14" s="109">
        <v>1</v>
      </c>
      <c r="R14" s="109">
        <v>0</v>
      </c>
      <c r="S14" s="109">
        <v>0</v>
      </c>
      <c r="T14" s="109">
        <v>0</v>
      </c>
      <c r="U14" s="109">
        <v>0</v>
      </c>
      <c r="V14" s="109">
        <v>0</v>
      </c>
      <c r="W14" s="109">
        <v>0</v>
      </c>
      <c r="X14" s="109">
        <v>0</v>
      </c>
      <c r="Y14" s="109">
        <v>0</v>
      </c>
      <c r="Z14" s="109">
        <v>0</v>
      </c>
      <c r="AA14" s="109">
        <v>0</v>
      </c>
      <c r="AB14" s="109">
        <v>0</v>
      </c>
      <c r="AC14" s="109">
        <v>0</v>
      </c>
      <c r="AD14" s="109">
        <v>1</v>
      </c>
      <c r="AE14" s="109">
        <v>0</v>
      </c>
      <c r="AF14" s="109">
        <v>0</v>
      </c>
      <c r="AG14" s="109">
        <v>0</v>
      </c>
      <c r="AH14" s="109">
        <v>0</v>
      </c>
      <c r="AI14" s="109">
        <v>0</v>
      </c>
      <c r="AJ14" s="109">
        <v>0</v>
      </c>
      <c r="AK14" s="109">
        <v>0</v>
      </c>
      <c r="AL14" s="109">
        <v>0</v>
      </c>
      <c r="AM14" s="109">
        <v>0</v>
      </c>
      <c r="AN14" s="109">
        <v>0</v>
      </c>
      <c r="AO14" s="109">
        <v>0</v>
      </c>
      <c r="AP14" s="109">
        <v>0</v>
      </c>
      <c r="AQ14" s="109">
        <v>0</v>
      </c>
      <c r="AR14" s="109">
        <v>0</v>
      </c>
      <c r="AS14" s="109">
        <v>0</v>
      </c>
      <c r="AT14" s="109">
        <v>0</v>
      </c>
      <c r="AU14" s="109">
        <v>0</v>
      </c>
      <c r="AV14" s="109">
        <v>0</v>
      </c>
      <c r="AW14" s="109">
        <v>0</v>
      </c>
      <c r="AX14" s="109">
        <v>0</v>
      </c>
      <c r="AY14" s="109">
        <v>0</v>
      </c>
      <c r="AZ14" s="109">
        <v>0</v>
      </c>
      <c r="BA14" s="109">
        <v>0</v>
      </c>
      <c r="BB14" s="109">
        <v>0</v>
      </c>
      <c r="BC14" s="109">
        <v>135</v>
      </c>
      <c r="BD14" s="109">
        <v>0</v>
      </c>
    </row>
    <row r="15" spans="1:56" ht="21">
      <c r="A15" s="108" t="s">
        <v>18</v>
      </c>
      <c r="B15" s="109">
        <v>1</v>
      </c>
      <c r="C15" s="109">
        <v>0</v>
      </c>
      <c r="D15" s="109">
        <v>1</v>
      </c>
      <c r="E15" s="109">
        <v>1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0</v>
      </c>
      <c r="X15" s="109">
        <v>0</v>
      </c>
      <c r="Y15" s="109">
        <v>0</v>
      </c>
      <c r="Z15" s="109">
        <v>0</v>
      </c>
      <c r="AA15" s="109">
        <v>0</v>
      </c>
      <c r="AB15" s="109">
        <v>0</v>
      </c>
      <c r="AC15" s="109">
        <v>0</v>
      </c>
      <c r="AD15" s="109">
        <v>0</v>
      </c>
      <c r="AE15" s="109">
        <v>0</v>
      </c>
      <c r="AF15" s="109">
        <v>0</v>
      </c>
      <c r="AG15" s="109">
        <v>0</v>
      </c>
      <c r="AH15" s="109">
        <v>0</v>
      </c>
      <c r="AI15" s="109">
        <v>0</v>
      </c>
      <c r="AJ15" s="109">
        <v>0</v>
      </c>
      <c r="AK15" s="109">
        <v>0</v>
      </c>
      <c r="AL15" s="109">
        <v>0</v>
      </c>
      <c r="AM15" s="109">
        <v>0</v>
      </c>
      <c r="AN15" s="109">
        <v>0</v>
      </c>
      <c r="AO15" s="109">
        <v>0</v>
      </c>
      <c r="AP15" s="109">
        <v>0</v>
      </c>
      <c r="AQ15" s="109">
        <v>0</v>
      </c>
      <c r="AR15" s="109">
        <v>0</v>
      </c>
      <c r="AS15" s="109">
        <v>0</v>
      </c>
      <c r="AT15" s="109">
        <v>0</v>
      </c>
      <c r="AU15" s="109">
        <v>0</v>
      </c>
      <c r="AV15" s="109">
        <v>0</v>
      </c>
      <c r="AW15" s="109">
        <v>0</v>
      </c>
      <c r="AX15" s="109">
        <v>0</v>
      </c>
      <c r="AY15" s="109">
        <v>0</v>
      </c>
      <c r="AZ15" s="109">
        <v>0</v>
      </c>
      <c r="BA15" s="109">
        <v>0</v>
      </c>
      <c r="BB15" s="109">
        <v>0</v>
      </c>
      <c r="BC15" s="109">
        <v>3</v>
      </c>
      <c r="BD15" s="109">
        <v>0</v>
      </c>
    </row>
    <row r="16" spans="1:56" ht="21">
      <c r="A16" s="108" t="s">
        <v>19</v>
      </c>
      <c r="B16" s="109">
        <v>0</v>
      </c>
      <c r="C16" s="109">
        <v>1</v>
      </c>
      <c r="D16" s="109">
        <v>0</v>
      </c>
      <c r="E16" s="109">
        <v>1</v>
      </c>
      <c r="F16" s="109">
        <v>0</v>
      </c>
      <c r="G16" s="109">
        <v>1</v>
      </c>
      <c r="H16" s="109">
        <v>4</v>
      </c>
      <c r="I16" s="109">
        <v>1</v>
      </c>
      <c r="J16" s="109">
        <v>4</v>
      </c>
      <c r="K16" s="109">
        <v>4</v>
      </c>
      <c r="L16" s="109">
        <v>3</v>
      </c>
      <c r="M16" s="109">
        <v>4</v>
      </c>
      <c r="N16" s="109">
        <v>2</v>
      </c>
      <c r="O16" s="109">
        <v>0</v>
      </c>
      <c r="P16" s="109">
        <v>0</v>
      </c>
      <c r="Q16" s="109">
        <v>2</v>
      </c>
      <c r="R16" s="109">
        <v>1</v>
      </c>
      <c r="S16" s="109">
        <v>1</v>
      </c>
      <c r="T16" s="109">
        <v>0</v>
      </c>
      <c r="U16" s="109">
        <v>2</v>
      </c>
      <c r="V16" s="109">
        <v>0</v>
      </c>
      <c r="W16" s="109">
        <v>0</v>
      </c>
      <c r="X16" s="109">
        <v>2</v>
      </c>
      <c r="Y16" s="109">
        <v>0</v>
      </c>
      <c r="Z16" s="109">
        <v>0</v>
      </c>
      <c r="AA16" s="109">
        <v>0</v>
      </c>
      <c r="AB16" s="109">
        <v>0</v>
      </c>
      <c r="AC16" s="109">
        <v>1</v>
      </c>
      <c r="AD16" s="109">
        <v>0</v>
      </c>
      <c r="AE16" s="109">
        <v>0</v>
      </c>
      <c r="AF16" s="109">
        <v>0</v>
      </c>
      <c r="AG16" s="109">
        <v>0</v>
      </c>
      <c r="AH16" s="109">
        <v>0</v>
      </c>
      <c r="AI16" s="109">
        <v>0</v>
      </c>
      <c r="AJ16" s="109">
        <v>0</v>
      </c>
      <c r="AK16" s="109">
        <v>0</v>
      </c>
      <c r="AL16" s="109">
        <v>0</v>
      </c>
      <c r="AM16" s="109">
        <v>0</v>
      </c>
      <c r="AN16" s="109">
        <v>0</v>
      </c>
      <c r="AO16" s="109">
        <v>0</v>
      </c>
      <c r="AP16" s="109">
        <v>0</v>
      </c>
      <c r="AQ16" s="109">
        <v>0</v>
      </c>
      <c r="AR16" s="109">
        <v>0</v>
      </c>
      <c r="AS16" s="109">
        <v>0</v>
      </c>
      <c r="AT16" s="109">
        <v>0</v>
      </c>
      <c r="AU16" s="109">
        <v>0</v>
      </c>
      <c r="AV16" s="109">
        <v>0</v>
      </c>
      <c r="AW16" s="109">
        <v>0</v>
      </c>
      <c r="AX16" s="109">
        <v>0</v>
      </c>
      <c r="AY16" s="109">
        <v>0</v>
      </c>
      <c r="AZ16" s="109">
        <v>0</v>
      </c>
      <c r="BA16" s="109">
        <v>0</v>
      </c>
      <c r="BB16" s="109">
        <v>0</v>
      </c>
      <c r="BC16" s="109">
        <v>34</v>
      </c>
      <c r="BD16" s="109">
        <v>0</v>
      </c>
    </row>
    <row r="17" spans="1:56" ht="21">
      <c r="A17" s="108" t="s">
        <v>20</v>
      </c>
      <c r="B17" s="109">
        <v>0</v>
      </c>
      <c r="C17" s="109">
        <v>0</v>
      </c>
      <c r="D17" s="109">
        <v>2</v>
      </c>
      <c r="E17" s="109">
        <v>5</v>
      </c>
      <c r="F17" s="109">
        <v>1</v>
      </c>
      <c r="G17" s="109">
        <v>3</v>
      </c>
      <c r="H17" s="109">
        <v>1</v>
      </c>
      <c r="I17" s="109">
        <v>4</v>
      </c>
      <c r="J17" s="109">
        <v>6</v>
      </c>
      <c r="K17" s="109">
        <v>4</v>
      </c>
      <c r="L17" s="109">
        <v>0</v>
      </c>
      <c r="M17" s="109">
        <v>2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  <c r="S17" s="109">
        <v>0</v>
      </c>
      <c r="T17" s="109">
        <v>0</v>
      </c>
      <c r="U17" s="109">
        <v>0</v>
      </c>
      <c r="V17" s="109">
        <v>0</v>
      </c>
      <c r="W17" s="109">
        <v>1</v>
      </c>
      <c r="X17" s="109">
        <v>0</v>
      </c>
      <c r="Y17" s="109">
        <v>0</v>
      </c>
      <c r="Z17" s="109">
        <v>0</v>
      </c>
      <c r="AA17" s="109">
        <v>0</v>
      </c>
      <c r="AB17" s="109">
        <v>0</v>
      </c>
      <c r="AC17" s="109">
        <v>0</v>
      </c>
      <c r="AD17" s="109">
        <v>0</v>
      </c>
      <c r="AE17" s="109">
        <v>0</v>
      </c>
      <c r="AF17" s="109">
        <v>0</v>
      </c>
      <c r="AG17" s="109">
        <v>0</v>
      </c>
      <c r="AH17" s="109">
        <v>0</v>
      </c>
      <c r="AI17" s="109">
        <v>0</v>
      </c>
      <c r="AJ17" s="109">
        <v>0</v>
      </c>
      <c r="AK17" s="109">
        <v>0</v>
      </c>
      <c r="AL17" s="109">
        <v>0</v>
      </c>
      <c r="AM17" s="109">
        <v>0</v>
      </c>
      <c r="AN17" s="109">
        <v>0</v>
      </c>
      <c r="AO17" s="109">
        <v>0</v>
      </c>
      <c r="AP17" s="109">
        <v>0</v>
      </c>
      <c r="AQ17" s="109">
        <v>0</v>
      </c>
      <c r="AR17" s="109">
        <v>0</v>
      </c>
      <c r="AS17" s="109">
        <v>0</v>
      </c>
      <c r="AT17" s="109">
        <v>0</v>
      </c>
      <c r="AU17" s="109">
        <v>0</v>
      </c>
      <c r="AV17" s="109">
        <v>0</v>
      </c>
      <c r="AW17" s="109">
        <v>0</v>
      </c>
      <c r="AX17" s="109">
        <v>0</v>
      </c>
      <c r="AY17" s="109">
        <v>0</v>
      </c>
      <c r="AZ17" s="109">
        <v>0</v>
      </c>
      <c r="BA17" s="109">
        <v>0</v>
      </c>
      <c r="BB17" s="109">
        <v>0</v>
      </c>
      <c r="BC17" s="109">
        <v>29</v>
      </c>
      <c r="BD17" s="109">
        <v>0</v>
      </c>
    </row>
    <row r="18" spans="1:56" ht="21">
      <c r="A18" s="108" t="s">
        <v>21</v>
      </c>
      <c r="B18" s="109">
        <v>3</v>
      </c>
      <c r="C18" s="109">
        <v>1</v>
      </c>
      <c r="D18" s="109">
        <v>0</v>
      </c>
      <c r="E18" s="109">
        <v>2</v>
      </c>
      <c r="F18" s="109">
        <v>0</v>
      </c>
      <c r="G18" s="109">
        <v>0</v>
      </c>
      <c r="H18" s="109">
        <v>1</v>
      </c>
      <c r="I18" s="109">
        <v>1</v>
      </c>
      <c r="J18" s="109">
        <v>0</v>
      </c>
      <c r="K18" s="109">
        <v>3</v>
      </c>
      <c r="L18" s="109">
        <v>1</v>
      </c>
      <c r="M18" s="109">
        <v>1</v>
      </c>
      <c r="N18" s="109">
        <v>0</v>
      </c>
      <c r="O18" s="109">
        <v>0</v>
      </c>
      <c r="P18" s="109">
        <v>0</v>
      </c>
      <c r="Q18" s="109">
        <v>1</v>
      </c>
      <c r="R18" s="109">
        <v>1</v>
      </c>
      <c r="S18" s="109">
        <v>0</v>
      </c>
      <c r="T18" s="109">
        <v>0</v>
      </c>
      <c r="U18" s="109">
        <v>0</v>
      </c>
      <c r="V18" s="109">
        <v>0</v>
      </c>
      <c r="W18" s="109">
        <v>0</v>
      </c>
      <c r="X18" s="109">
        <v>0</v>
      </c>
      <c r="Y18" s="109">
        <v>0</v>
      </c>
      <c r="Z18" s="109">
        <v>0</v>
      </c>
      <c r="AA18" s="109">
        <v>0</v>
      </c>
      <c r="AB18" s="109">
        <v>0</v>
      </c>
      <c r="AC18" s="109">
        <v>1</v>
      </c>
      <c r="AD18" s="109">
        <v>1</v>
      </c>
      <c r="AE18" s="109">
        <v>0</v>
      </c>
      <c r="AF18" s="109">
        <v>0</v>
      </c>
      <c r="AG18" s="109">
        <v>0</v>
      </c>
      <c r="AH18" s="109">
        <v>0</v>
      </c>
      <c r="AI18" s="109">
        <v>0</v>
      </c>
      <c r="AJ18" s="109">
        <v>0</v>
      </c>
      <c r="AK18" s="109">
        <v>0</v>
      </c>
      <c r="AL18" s="109">
        <v>0</v>
      </c>
      <c r="AM18" s="109">
        <v>0</v>
      </c>
      <c r="AN18" s="109">
        <v>0</v>
      </c>
      <c r="AO18" s="109">
        <v>0</v>
      </c>
      <c r="AP18" s="109">
        <v>0</v>
      </c>
      <c r="AQ18" s="109">
        <v>0</v>
      </c>
      <c r="AR18" s="109">
        <v>0</v>
      </c>
      <c r="AS18" s="109">
        <v>0</v>
      </c>
      <c r="AT18" s="109">
        <v>0</v>
      </c>
      <c r="AU18" s="109">
        <v>0</v>
      </c>
      <c r="AV18" s="109">
        <v>0</v>
      </c>
      <c r="AW18" s="109">
        <v>0</v>
      </c>
      <c r="AX18" s="109">
        <v>0</v>
      </c>
      <c r="AY18" s="109">
        <v>0</v>
      </c>
      <c r="AZ18" s="109">
        <v>0</v>
      </c>
      <c r="BA18" s="109">
        <v>0</v>
      </c>
      <c r="BB18" s="109">
        <v>0</v>
      </c>
      <c r="BC18" s="109">
        <v>17</v>
      </c>
      <c r="BD18" s="109">
        <v>0</v>
      </c>
    </row>
    <row r="19" spans="1:56" ht="21">
      <c r="A19" s="108" t="s">
        <v>22</v>
      </c>
      <c r="B19" s="109">
        <v>8</v>
      </c>
      <c r="C19" s="109">
        <v>3</v>
      </c>
      <c r="D19" s="109">
        <v>15</v>
      </c>
      <c r="E19" s="109">
        <v>7</v>
      </c>
      <c r="F19" s="109">
        <v>4</v>
      </c>
      <c r="G19" s="109">
        <v>15</v>
      </c>
      <c r="H19" s="109">
        <v>5</v>
      </c>
      <c r="I19" s="109">
        <v>7</v>
      </c>
      <c r="J19" s="109">
        <v>4</v>
      </c>
      <c r="K19" s="109">
        <v>6</v>
      </c>
      <c r="L19" s="109">
        <v>7</v>
      </c>
      <c r="M19" s="109">
        <v>2</v>
      </c>
      <c r="N19" s="109">
        <v>3</v>
      </c>
      <c r="O19" s="109">
        <v>1</v>
      </c>
      <c r="P19" s="109">
        <v>0</v>
      </c>
      <c r="Q19" s="109">
        <v>2</v>
      </c>
      <c r="R19" s="109">
        <v>0</v>
      </c>
      <c r="S19" s="109">
        <v>0</v>
      </c>
      <c r="T19" s="109">
        <v>0</v>
      </c>
      <c r="U19" s="109">
        <v>0</v>
      </c>
      <c r="V19" s="109">
        <v>1</v>
      </c>
      <c r="W19" s="109">
        <v>0</v>
      </c>
      <c r="X19" s="109">
        <v>0</v>
      </c>
      <c r="Y19" s="109">
        <v>1</v>
      </c>
      <c r="Z19" s="109">
        <v>0</v>
      </c>
      <c r="AA19" s="109">
        <v>0</v>
      </c>
      <c r="AB19" s="109">
        <v>0</v>
      </c>
      <c r="AC19" s="109">
        <v>1</v>
      </c>
      <c r="AD19" s="109">
        <v>0</v>
      </c>
      <c r="AE19" s="109">
        <v>0</v>
      </c>
      <c r="AF19" s="109">
        <v>0</v>
      </c>
      <c r="AG19" s="109">
        <v>0</v>
      </c>
      <c r="AH19" s="109">
        <v>0</v>
      </c>
      <c r="AI19" s="109">
        <v>0</v>
      </c>
      <c r="AJ19" s="109">
        <v>0</v>
      </c>
      <c r="AK19" s="109">
        <v>0</v>
      </c>
      <c r="AL19" s="109">
        <v>0</v>
      </c>
      <c r="AM19" s="109">
        <v>0</v>
      </c>
      <c r="AN19" s="109">
        <v>0</v>
      </c>
      <c r="AO19" s="109">
        <v>0</v>
      </c>
      <c r="AP19" s="109">
        <v>0</v>
      </c>
      <c r="AQ19" s="109">
        <v>0</v>
      </c>
      <c r="AR19" s="109">
        <v>0</v>
      </c>
      <c r="AS19" s="109">
        <v>0</v>
      </c>
      <c r="AT19" s="109">
        <v>0</v>
      </c>
      <c r="AU19" s="109">
        <v>0</v>
      </c>
      <c r="AV19" s="109">
        <v>0</v>
      </c>
      <c r="AW19" s="109">
        <v>0</v>
      </c>
      <c r="AX19" s="109">
        <v>0</v>
      </c>
      <c r="AY19" s="109">
        <v>0</v>
      </c>
      <c r="AZ19" s="109">
        <v>0</v>
      </c>
      <c r="BA19" s="109">
        <v>0</v>
      </c>
      <c r="BB19" s="109">
        <v>0</v>
      </c>
      <c r="BC19" s="109">
        <v>92</v>
      </c>
      <c r="BD19" s="109">
        <v>0</v>
      </c>
    </row>
    <row r="20" spans="1:56" ht="21">
      <c r="A20" s="108" t="s">
        <v>23</v>
      </c>
      <c r="B20" s="109">
        <v>4</v>
      </c>
      <c r="C20" s="109">
        <v>2</v>
      </c>
      <c r="D20" s="109">
        <v>1</v>
      </c>
      <c r="E20" s="109">
        <v>5</v>
      </c>
      <c r="F20" s="109">
        <v>0</v>
      </c>
      <c r="G20" s="109">
        <v>7</v>
      </c>
      <c r="H20" s="109">
        <v>4</v>
      </c>
      <c r="I20" s="109">
        <v>5</v>
      </c>
      <c r="J20" s="109">
        <v>3</v>
      </c>
      <c r="K20" s="109">
        <v>3</v>
      </c>
      <c r="L20" s="109">
        <v>4</v>
      </c>
      <c r="M20" s="109">
        <v>1</v>
      </c>
      <c r="N20" s="109">
        <v>1</v>
      </c>
      <c r="O20" s="109">
        <v>0</v>
      </c>
      <c r="P20" s="109">
        <v>0</v>
      </c>
      <c r="Q20" s="109">
        <v>0</v>
      </c>
      <c r="R20" s="109">
        <v>0</v>
      </c>
      <c r="S20" s="109">
        <v>0</v>
      </c>
      <c r="T20" s="109">
        <v>0</v>
      </c>
      <c r="U20" s="109">
        <v>0</v>
      </c>
      <c r="V20" s="109">
        <v>2</v>
      </c>
      <c r="W20" s="109">
        <v>0</v>
      </c>
      <c r="X20" s="109">
        <v>1</v>
      </c>
      <c r="Y20" s="109">
        <v>0</v>
      </c>
      <c r="Z20" s="109">
        <v>0</v>
      </c>
      <c r="AA20" s="109">
        <v>0</v>
      </c>
      <c r="AB20" s="109">
        <v>0</v>
      </c>
      <c r="AC20" s="109">
        <v>0</v>
      </c>
      <c r="AD20" s="109">
        <v>0</v>
      </c>
      <c r="AE20" s="109">
        <v>0</v>
      </c>
      <c r="AF20" s="109">
        <v>0</v>
      </c>
      <c r="AG20" s="109">
        <v>0</v>
      </c>
      <c r="AH20" s="109">
        <v>0</v>
      </c>
      <c r="AI20" s="109">
        <v>0</v>
      </c>
      <c r="AJ20" s="109">
        <v>0</v>
      </c>
      <c r="AK20" s="109">
        <v>0</v>
      </c>
      <c r="AL20" s="109">
        <v>0</v>
      </c>
      <c r="AM20" s="109">
        <v>0</v>
      </c>
      <c r="AN20" s="109">
        <v>0</v>
      </c>
      <c r="AO20" s="109">
        <v>0</v>
      </c>
      <c r="AP20" s="109">
        <v>0</v>
      </c>
      <c r="AQ20" s="109">
        <v>0</v>
      </c>
      <c r="AR20" s="109">
        <v>0</v>
      </c>
      <c r="AS20" s="109">
        <v>0</v>
      </c>
      <c r="AT20" s="109">
        <v>0</v>
      </c>
      <c r="AU20" s="109">
        <v>0</v>
      </c>
      <c r="AV20" s="109">
        <v>0</v>
      </c>
      <c r="AW20" s="109">
        <v>0</v>
      </c>
      <c r="AX20" s="109">
        <v>0</v>
      </c>
      <c r="AY20" s="109">
        <v>0</v>
      </c>
      <c r="AZ20" s="109">
        <v>0</v>
      </c>
      <c r="BA20" s="109">
        <v>0</v>
      </c>
      <c r="BB20" s="109">
        <v>0</v>
      </c>
      <c r="BC20" s="109">
        <v>43</v>
      </c>
      <c r="BD20" s="109">
        <v>0</v>
      </c>
    </row>
    <row r="21" spans="1:56" ht="21">
      <c r="A21" s="108" t="s">
        <v>24</v>
      </c>
      <c r="B21" s="109">
        <v>1</v>
      </c>
      <c r="C21" s="109">
        <v>1</v>
      </c>
      <c r="D21" s="109">
        <v>2</v>
      </c>
      <c r="E21" s="109">
        <v>1</v>
      </c>
      <c r="F21" s="109">
        <v>1</v>
      </c>
      <c r="G21" s="109">
        <v>5</v>
      </c>
      <c r="H21" s="109">
        <v>1</v>
      </c>
      <c r="I21" s="109">
        <v>2</v>
      </c>
      <c r="J21" s="109">
        <v>1</v>
      </c>
      <c r="K21" s="109">
        <v>2</v>
      </c>
      <c r="L21" s="109">
        <v>2</v>
      </c>
      <c r="M21" s="109">
        <v>0</v>
      </c>
      <c r="N21" s="109">
        <v>0</v>
      </c>
      <c r="O21" s="109">
        <v>0</v>
      </c>
      <c r="P21" s="109">
        <v>0</v>
      </c>
      <c r="Q21" s="109">
        <v>2</v>
      </c>
      <c r="R21" s="109">
        <v>0</v>
      </c>
      <c r="S21" s="109">
        <v>0</v>
      </c>
      <c r="T21" s="109">
        <v>1</v>
      </c>
      <c r="U21" s="109">
        <v>0</v>
      </c>
      <c r="V21" s="109">
        <v>0</v>
      </c>
      <c r="W21" s="109">
        <v>0</v>
      </c>
      <c r="X21" s="109">
        <v>0</v>
      </c>
      <c r="Y21" s="109">
        <v>0</v>
      </c>
      <c r="Z21" s="109">
        <v>0</v>
      </c>
      <c r="AA21" s="109">
        <v>0</v>
      </c>
      <c r="AB21" s="109">
        <v>0</v>
      </c>
      <c r="AC21" s="109">
        <v>1</v>
      </c>
      <c r="AD21" s="109">
        <v>0</v>
      </c>
      <c r="AE21" s="109">
        <v>0</v>
      </c>
      <c r="AF21" s="109">
        <v>0</v>
      </c>
      <c r="AG21" s="109">
        <v>0</v>
      </c>
      <c r="AH21" s="109">
        <v>0</v>
      </c>
      <c r="AI21" s="109">
        <v>0</v>
      </c>
      <c r="AJ21" s="109">
        <v>0</v>
      </c>
      <c r="AK21" s="109">
        <v>0</v>
      </c>
      <c r="AL21" s="109">
        <v>0</v>
      </c>
      <c r="AM21" s="109">
        <v>0</v>
      </c>
      <c r="AN21" s="109">
        <v>0</v>
      </c>
      <c r="AO21" s="109">
        <v>0</v>
      </c>
      <c r="AP21" s="109">
        <v>0</v>
      </c>
      <c r="AQ21" s="109">
        <v>0</v>
      </c>
      <c r="AR21" s="109">
        <v>0</v>
      </c>
      <c r="AS21" s="109">
        <v>0</v>
      </c>
      <c r="AT21" s="109">
        <v>0</v>
      </c>
      <c r="AU21" s="109">
        <v>0</v>
      </c>
      <c r="AV21" s="109">
        <v>0</v>
      </c>
      <c r="AW21" s="109">
        <v>0</v>
      </c>
      <c r="AX21" s="109">
        <v>0</v>
      </c>
      <c r="AY21" s="109">
        <v>0</v>
      </c>
      <c r="AZ21" s="109">
        <v>0</v>
      </c>
      <c r="BA21" s="109">
        <v>0</v>
      </c>
      <c r="BB21" s="109">
        <v>0</v>
      </c>
      <c r="BC21" s="109">
        <v>23</v>
      </c>
      <c r="BD21" s="109">
        <v>0</v>
      </c>
    </row>
    <row r="22" spans="1:56" ht="21">
      <c r="A22" s="108" t="s">
        <v>25</v>
      </c>
      <c r="B22" s="109">
        <v>2</v>
      </c>
      <c r="C22" s="109">
        <v>0</v>
      </c>
      <c r="D22" s="109">
        <v>3</v>
      </c>
      <c r="E22" s="109">
        <v>1</v>
      </c>
      <c r="F22" s="109">
        <v>0</v>
      </c>
      <c r="G22" s="109">
        <v>0</v>
      </c>
      <c r="H22" s="109">
        <v>0</v>
      </c>
      <c r="I22" s="109">
        <v>0</v>
      </c>
      <c r="J22" s="109">
        <v>1</v>
      </c>
      <c r="K22" s="109">
        <v>0</v>
      </c>
      <c r="L22" s="109">
        <v>1</v>
      </c>
      <c r="M22" s="109">
        <v>1</v>
      </c>
      <c r="N22" s="109">
        <v>2</v>
      </c>
      <c r="O22" s="109">
        <v>1</v>
      </c>
      <c r="P22" s="109">
        <v>2</v>
      </c>
      <c r="Q22" s="109">
        <v>0</v>
      </c>
      <c r="R22" s="109">
        <v>2</v>
      </c>
      <c r="S22" s="109">
        <v>0</v>
      </c>
      <c r="T22" s="109">
        <v>0</v>
      </c>
      <c r="U22" s="109">
        <v>0</v>
      </c>
      <c r="V22" s="109">
        <v>0</v>
      </c>
      <c r="W22" s="109">
        <v>0</v>
      </c>
      <c r="X22" s="109">
        <v>0</v>
      </c>
      <c r="Y22" s="109">
        <v>0</v>
      </c>
      <c r="Z22" s="109">
        <v>0</v>
      </c>
      <c r="AA22" s="109">
        <v>0</v>
      </c>
      <c r="AB22" s="109">
        <v>0</v>
      </c>
      <c r="AC22" s="109">
        <v>0</v>
      </c>
      <c r="AD22" s="109">
        <v>0</v>
      </c>
      <c r="AE22" s="109">
        <v>0</v>
      </c>
      <c r="AF22" s="109">
        <v>0</v>
      </c>
      <c r="AG22" s="109">
        <v>0</v>
      </c>
      <c r="AH22" s="109">
        <v>0</v>
      </c>
      <c r="AI22" s="109">
        <v>0</v>
      </c>
      <c r="AJ22" s="109">
        <v>0</v>
      </c>
      <c r="AK22" s="109">
        <v>0</v>
      </c>
      <c r="AL22" s="109">
        <v>0</v>
      </c>
      <c r="AM22" s="109">
        <v>0</v>
      </c>
      <c r="AN22" s="109">
        <v>0</v>
      </c>
      <c r="AO22" s="109">
        <v>0</v>
      </c>
      <c r="AP22" s="109">
        <v>0</v>
      </c>
      <c r="AQ22" s="109">
        <v>0</v>
      </c>
      <c r="AR22" s="109">
        <v>0</v>
      </c>
      <c r="AS22" s="109">
        <v>0</v>
      </c>
      <c r="AT22" s="109">
        <v>0</v>
      </c>
      <c r="AU22" s="109">
        <v>0</v>
      </c>
      <c r="AV22" s="109">
        <v>0</v>
      </c>
      <c r="AW22" s="109">
        <v>0</v>
      </c>
      <c r="AX22" s="109">
        <v>0</v>
      </c>
      <c r="AY22" s="109">
        <v>0</v>
      </c>
      <c r="AZ22" s="109">
        <v>0</v>
      </c>
      <c r="BA22" s="109">
        <v>0</v>
      </c>
      <c r="BB22" s="109">
        <v>0</v>
      </c>
      <c r="BC22" s="109">
        <v>17</v>
      </c>
      <c r="BD22" s="109">
        <v>0</v>
      </c>
    </row>
    <row r="23" spans="1:56" ht="21">
      <c r="A23" s="108" t="s">
        <v>26</v>
      </c>
      <c r="B23" s="109">
        <v>0</v>
      </c>
      <c r="C23" s="109">
        <v>0</v>
      </c>
      <c r="D23" s="109">
        <v>1</v>
      </c>
      <c r="E23" s="109">
        <v>2</v>
      </c>
      <c r="F23" s="109">
        <v>0</v>
      </c>
      <c r="G23" s="109">
        <v>1</v>
      </c>
      <c r="H23" s="109">
        <v>1</v>
      </c>
      <c r="I23" s="109">
        <v>1</v>
      </c>
      <c r="J23" s="109">
        <v>3</v>
      </c>
      <c r="K23" s="109">
        <v>1</v>
      </c>
      <c r="L23" s="109">
        <v>2</v>
      </c>
      <c r="M23" s="109">
        <v>3</v>
      </c>
      <c r="N23" s="109">
        <v>0</v>
      </c>
      <c r="O23" s="109">
        <v>2</v>
      </c>
      <c r="P23" s="109">
        <v>0</v>
      </c>
      <c r="Q23" s="109">
        <v>0</v>
      </c>
      <c r="R23" s="109">
        <v>0</v>
      </c>
      <c r="S23" s="109">
        <v>0</v>
      </c>
      <c r="T23" s="109">
        <v>0</v>
      </c>
      <c r="U23" s="109">
        <v>0</v>
      </c>
      <c r="V23" s="109">
        <v>0</v>
      </c>
      <c r="W23" s="109">
        <v>0</v>
      </c>
      <c r="X23" s="109">
        <v>0</v>
      </c>
      <c r="Y23" s="109">
        <v>0</v>
      </c>
      <c r="Z23" s="109">
        <v>0</v>
      </c>
      <c r="AA23" s="109">
        <v>0</v>
      </c>
      <c r="AB23" s="109">
        <v>0</v>
      </c>
      <c r="AC23" s="109">
        <v>0</v>
      </c>
      <c r="AD23" s="109">
        <v>0</v>
      </c>
      <c r="AE23" s="109">
        <v>0</v>
      </c>
      <c r="AF23" s="109">
        <v>0</v>
      </c>
      <c r="AG23" s="109">
        <v>0</v>
      </c>
      <c r="AH23" s="109">
        <v>0</v>
      </c>
      <c r="AI23" s="109">
        <v>0</v>
      </c>
      <c r="AJ23" s="109">
        <v>0</v>
      </c>
      <c r="AK23" s="109">
        <v>0</v>
      </c>
      <c r="AL23" s="109">
        <v>0</v>
      </c>
      <c r="AM23" s="109">
        <v>0</v>
      </c>
      <c r="AN23" s="109">
        <v>0</v>
      </c>
      <c r="AO23" s="109">
        <v>0</v>
      </c>
      <c r="AP23" s="109">
        <v>0</v>
      </c>
      <c r="AQ23" s="109">
        <v>0</v>
      </c>
      <c r="AR23" s="109">
        <v>0</v>
      </c>
      <c r="AS23" s="109">
        <v>0</v>
      </c>
      <c r="AT23" s="109">
        <v>0</v>
      </c>
      <c r="AU23" s="109">
        <v>0</v>
      </c>
      <c r="AV23" s="109">
        <v>0</v>
      </c>
      <c r="AW23" s="109">
        <v>0</v>
      </c>
      <c r="AX23" s="109">
        <v>0</v>
      </c>
      <c r="AY23" s="109">
        <v>0</v>
      </c>
      <c r="AZ23" s="109">
        <v>0</v>
      </c>
      <c r="BA23" s="109">
        <v>0</v>
      </c>
      <c r="BB23" s="109">
        <v>0</v>
      </c>
      <c r="BC23" s="109">
        <v>19</v>
      </c>
      <c r="BD23" s="109">
        <v>0</v>
      </c>
    </row>
    <row r="24" spans="1:56">
      <c r="A24" s="58" t="s">
        <v>27</v>
      </c>
      <c r="B24" s="58">
        <v>0</v>
      </c>
      <c r="C24" s="58">
        <v>1</v>
      </c>
      <c r="D24" s="58">
        <v>0</v>
      </c>
      <c r="E24" s="58">
        <v>0</v>
      </c>
      <c r="F24" s="58">
        <v>1</v>
      </c>
      <c r="G24" s="58">
        <v>4</v>
      </c>
      <c r="H24" s="58">
        <v>2</v>
      </c>
      <c r="I24" s="58">
        <v>3</v>
      </c>
      <c r="J24" s="58">
        <v>1</v>
      </c>
      <c r="K24" s="58">
        <v>3</v>
      </c>
      <c r="L24" s="58">
        <v>0</v>
      </c>
      <c r="M24" s="58">
        <v>0</v>
      </c>
      <c r="N24" s="58">
        <v>1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1</v>
      </c>
      <c r="Z24" s="58">
        <v>0</v>
      </c>
      <c r="AA24" s="58">
        <v>2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19</v>
      </c>
      <c r="BD24" s="58">
        <v>0</v>
      </c>
    </row>
    <row r="25" spans="1:56">
      <c r="A25" s="58" t="s">
        <v>80</v>
      </c>
      <c r="B25" s="58">
        <v>1</v>
      </c>
      <c r="C25" s="58">
        <v>0</v>
      </c>
      <c r="D25" s="58">
        <v>1</v>
      </c>
      <c r="E25" s="58">
        <v>2</v>
      </c>
      <c r="F25" s="58">
        <v>0</v>
      </c>
      <c r="G25" s="58">
        <v>0</v>
      </c>
      <c r="H25" s="58">
        <v>0</v>
      </c>
      <c r="I25" s="58">
        <v>1</v>
      </c>
      <c r="J25" s="58">
        <v>0</v>
      </c>
      <c r="K25" s="58">
        <v>1</v>
      </c>
      <c r="L25" s="58">
        <v>0</v>
      </c>
      <c r="M25" s="58">
        <v>1</v>
      </c>
      <c r="N25" s="58">
        <v>0</v>
      </c>
      <c r="O25" s="58">
        <v>2</v>
      </c>
      <c r="P25" s="58">
        <v>1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1</v>
      </c>
      <c r="W25" s="58">
        <v>0</v>
      </c>
      <c r="X25" s="58">
        <v>0</v>
      </c>
      <c r="Y25" s="58">
        <v>1</v>
      </c>
      <c r="Z25" s="58">
        <v>2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14</v>
      </c>
      <c r="BD25" s="58">
        <v>0</v>
      </c>
    </row>
    <row r="26" spans="1:56">
      <c r="A26" s="58" t="s">
        <v>28</v>
      </c>
      <c r="B26" s="58">
        <v>0</v>
      </c>
      <c r="C26" s="58">
        <v>0</v>
      </c>
      <c r="D26" s="58">
        <v>1</v>
      </c>
      <c r="E26" s="58">
        <v>1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1</v>
      </c>
      <c r="M26" s="58">
        <v>0</v>
      </c>
      <c r="N26" s="58">
        <v>0</v>
      </c>
      <c r="O26" s="58">
        <v>1</v>
      </c>
      <c r="P26" s="58">
        <v>0</v>
      </c>
      <c r="Q26" s="58">
        <v>1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0</v>
      </c>
      <c r="AJ26" s="58">
        <v>0</v>
      </c>
      <c r="AK26" s="58">
        <v>0</v>
      </c>
      <c r="AL26" s="58">
        <v>0</v>
      </c>
      <c r="AM26" s="58">
        <v>0</v>
      </c>
      <c r="AN26" s="58">
        <v>0</v>
      </c>
      <c r="AO26" s="58">
        <v>0</v>
      </c>
      <c r="AP26" s="58">
        <v>0</v>
      </c>
      <c r="AQ26" s="58">
        <v>0</v>
      </c>
      <c r="AR26" s="58">
        <v>0</v>
      </c>
      <c r="AS26" s="58">
        <v>0</v>
      </c>
      <c r="AT26" s="58">
        <v>0</v>
      </c>
      <c r="AU26" s="58">
        <v>0</v>
      </c>
      <c r="AV26" s="58">
        <v>0</v>
      </c>
      <c r="AW26" s="58">
        <v>0</v>
      </c>
      <c r="AX26" s="58">
        <v>0</v>
      </c>
      <c r="AY26" s="58">
        <v>0</v>
      </c>
      <c r="AZ26" s="58">
        <v>0</v>
      </c>
      <c r="BA26" s="58">
        <v>0</v>
      </c>
      <c r="BB26" s="58">
        <v>0</v>
      </c>
      <c r="BC26" s="58">
        <v>5</v>
      </c>
      <c r="BD26" s="58">
        <v>0</v>
      </c>
    </row>
    <row r="27" spans="1:56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</row>
    <row r="28" spans="1:56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</row>
  </sheetData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S114"/>
  <sheetViews>
    <sheetView workbookViewId="0">
      <selection sqref="A1:XFD1048576"/>
    </sheetView>
  </sheetViews>
  <sheetFormatPr defaultRowHeight="12.75"/>
  <cols>
    <col min="1" max="1" width="14" style="58" customWidth="1"/>
    <col min="2" max="2" width="17.140625" style="58" customWidth="1"/>
    <col min="3" max="3" width="13.42578125" style="58" customWidth="1"/>
    <col min="4" max="17" width="9.140625" style="58"/>
    <col min="18" max="18" width="32.28515625" style="58" customWidth="1"/>
    <col min="19" max="19" width="10.140625" style="58" customWidth="1"/>
    <col min="20" max="16384" width="9.140625" style="58"/>
  </cols>
  <sheetData>
    <row r="1" spans="1:19">
      <c r="A1" s="58" t="s">
        <v>599</v>
      </c>
      <c r="R1" s="58" t="s">
        <v>96</v>
      </c>
      <c r="S1" s="58" t="s">
        <v>97</v>
      </c>
    </row>
    <row r="2" spans="1:19">
      <c r="R2" s="58" t="s">
        <v>9</v>
      </c>
      <c r="S2" s="58">
        <v>40.86</v>
      </c>
    </row>
    <row r="3" spans="1:19">
      <c r="A3" s="37" t="s">
        <v>98</v>
      </c>
      <c r="B3" s="37" t="s">
        <v>99</v>
      </c>
      <c r="C3" s="37" t="s">
        <v>100</v>
      </c>
      <c r="R3" s="58" t="s">
        <v>10</v>
      </c>
      <c r="S3" s="58">
        <v>37.96</v>
      </c>
    </row>
    <row r="4" spans="1:19">
      <c r="A4" s="37">
        <v>1</v>
      </c>
      <c r="B4" s="37" t="s">
        <v>101</v>
      </c>
      <c r="C4" s="37">
        <v>171.59</v>
      </c>
      <c r="R4" s="58" t="s">
        <v>11</v>
      </c>
      <c r="S4" s="58">
        <v>39.33</v>
      </c>
    </row>
    <row r="5" spans="1:19">
      <c r="A5" s="37">
        <v>2</v>
      </c>
      <c r="B5" s="37" t="s">
        <v>102</v>
      </c>
      <c r="C5" s="37">
        <v>227.81</v>
      </c>
      <c r="R5" s="58" t="s">
        <v>12</v>
      </c>
      <c r="S5" s="58">
        <v>52.48</v>
      </c>
    </row>
    <row r="6" spans="1:19">
      <c r="A6" s="37">
        <v>3</v>
      </c>
      <c r="B6" s="37" t="s">
        <v>103</v>
      </c>
      <c r="C6" s="37">
        <v>129.46</v>
      </c>
      <c r="R6" s="58" t="s">
        <v>13</v>
      </c>
      <c r="S6" s="58">
        <v>17.84</v>
      </c>
    </row>
    <row r="7" spans="1:19">
      <c r="A7" s="37">
        <v>4</v>
      </c>
      <c r="B7" s="37" t="s">
        <v>104</v>
      </c>
      <c r="C7" s="37">
        <v>50.57</v>
      </c>
      <c r="R7" s="58" t="s">
        <v>14</v>
      </c>
      <c r="S7" s="58">
        <v>105.48</v>
      </c>
    </row>
    <row r="8" spans="1:19">
      <c r="A8" s="37">
        <v>5</v>
      </c>
      <c r="B8" s="37" t="s">
        <v>105</v>
      </c>
      <c r="C8" s="37">
        <v>27.45</v>
      </c>
      <c r="R8" s="58" t="s">
        <v>15</v>
      </c>
      <c r="S8" s="58">
        <v>19.11</v>
      </c>
    </row>
    <row r="9" spans="1:19">
      <c r="A9" s="37">
        <v>6</v>
      </c>
      <c r="B9" s="37" t="s">
        <v>106</v>
      </c>
      <c r="C9" s="37">
        <v>10.24</v>
      </c>
      <c r="R9" s="58" t="s">
        <v>16</v>
      </c>
      <c r="S9" s="58">
        <v>55.56</v>
      </c>
    </row>
    <row r="10" spans="1:19">
      <c r="A10" s="37">
        <v>7</v>
      </c>
      <c r="B10" s="37" t="s">
        <v>107</v>
      </c>
      <c r="C10" s="37">
        <v>5.63</v>
      </c>
      <c r="R10" s="58" t="s">
        <v>17</v>
      </c>
      <c r="S10" s="58">
        <v>27.71</v>
      </c>
    </row>
    <row r="11" spans="1:19">
      <c r="A11" s="37">
        <v>8</v>
      </c>
      <c r="B11" s="37" t="s">
        <v>108</v>
      </c>
      <c r="C11" s="37">
        <v>1.96</v>
      </c>
      <c r="R11" s="58" t="s">
        <v>79</v>
      </c>
      <c r="S11" s="58">
        <v>85.8</v>
      </c>
    </row>
    <row r="12" spans="1:19">
      <c r="A12" s="37">
        <v>9</v>
      </c>
      <c r="B12" s="37" t="s">
        <v>109</v>
      </c>
      <c r="C12" s="37">
        <v>2.63</v>
      </c>
      <c r="R12" s="58" t="s">
        <v>18</v>
      </c>
      <c r="S12" s="58">
        <v>27.68</v>
      </c>
    </row>
    <row r="13" spans="1:19">
      <c r="R13" s="58" t="s">
        <v>19</v>
      </c>
      <c r="S13" s="58">
        <v>18.87</v>
      </c>
    </row>
    <row r="14" spans="1:19">
      <c r="A14" s="58" t="s">
        <v>301</v>
      </c>
      <c r="R14" s="58" t="s">
        <v>20</v>
      </c>
      <c r="S14" s="58">
        <v>78.5</v>
      </c>
    </row>
    <row r="15" spans="1:19">
      <c r="R15" s="58" t="s">
        <v>21</v>
      </c>
      <c r="S15" s="58">
        <v>70.05</v>
      </c>
    </row>
    <row r="16" spans="1:19">
      <c r="R16" s="58" t="s">
        <v>22</v>
      </c>
      <c r="S16" s="58">
        <v>49.56</v>
      </c>
    </row>
    <row r="17" spans="1:19">
      <c r="R17" s="58" t="s">
        <v>23</v>
      </c>
      <c r="S17" s="58">
        <v>41.98</v>
      </c>
    </row>
    <row r="18" spans="1:19">
      <c r="R18" s="58" t="s">
        <v>24</v>
      </c>
      <c r="S18" s="58">
        <v>25.85</v>
      </c>
    </row>
    <row r="19" spans="1:19">
      <c r="R19" s="58" t="s">
        <v>25</v>
      </c>
      <c r="S19" s="58">
        <v>33.28</v>
      </c>
    </row>
    <row r="20" spans="1:19">
      <c r="R20" s="58" t="s">
        <v>26</v>
      </c>
      <c r="S20" s="58">
        <v>61.97</v>
      </c>
    </row>
    <row r="21" spans="1:19">
      <c r="R21" s="58" t="s">
        <v>27</v>
      </c>
      <c r="S21" s="58">
        <v>26.2</v>
      </c>
    </row>
    <row r="22" spans="1:19">
      <c r="R22" s="58" t="s">
        <v>80</v>
      </c>
      <c r="S22" s="58">
        <v>33.479999999999997</v>
      </c>
    </row>
    <row r="23" spans="1:19">
      <c r="R23" s="58" t="s">
        <v>28</v>
      </c>
      <c r="S23" s="58">
        <v>14.26</v>
      </c>
    </row>
    <row r="30" spans="1:19">
      <c r="A30" s="58" t="s">
        <v>600</v>
      </c>
    </row>
    <row r="32" spans="1:19">
      <c r="A32" s="37" t="s">
        <v>110</v>
      </c>
      <c r="B32" s="37" t="s">
        <v>111</v>
      </c>
      <c r="C32" s="91" t="s">
        <v>112</v>
      </c>
    </row>
    <row r="33" spans="1:3">
      <c r="A33" s="37">
        <v>1</v>
      </c>
      <c r="B33" s="37" t="s">
        <v>113</v>
      </c>
      <c r="C33" s="37">
        <v>34</v>
      </c>
    </row>
    <row r="34" spans="1:3">
      <c r="A34" s="37">
        <v>2</v>
      </c>
      <c r="B34" s="37" t="s">
        <v>114</v>
      </c>
      <c r="C34" s="37">
        <v>2</v>
      </c>
    </row>
    <row r="35" spans="1:3">
      <c r="A35" s="37">
        <v>3</v>
      </c>
      <c r="B35" s="37" t="s">
        <v>115</v>
      </c>
      <c r="C35" s="37">
        <v>1</v>
      </c>
    </row>
    <row r="36" spans="1:3">
      <c r="A36" s="37">
        <v>4</v>
      </c>
      <c r="B36" s="37" t="s">
        <v>116</v>
      </c>
      <c r="C36" s="37">
        <v>0</v>
      </c>
    </row>
    <row r="37" spans="1:3">
      <c r="A37" s="37">
        <v>5</v>
      </c>
      <c r="B37" s="37" t="s">
        <v>117</v>
      </c>
      <c r="C37" s="37">
        <v>1</v>
      </c>
    </row>
    <row r="38" spans="1:3">
      <c r="A38" s="37">
        <v>6</v>
      </c>
      <c r="B38" s="37" t="s">
        <v>118</v>
      </c>
      <c r="C38" s="37">
        <v>320</v>
      </c>
    </row>
    <row r="39" spans="1:3">
      <c r="A39" s="37">
        <v>7</v>
      </c>
      <c r="B39" s="37" t="s">
        <v>119</v>
      </c>
      <c r="C39" s="37">
        <v>0</v>
      </c>
    </row>
    <row r="40" spans="1:3">
      <c r="A40" s="37">
        <v>8</v>
      </c>
      <c r="B40" s="37" t="s">
        <v>120</v>
      </c>
      <c r="C40" s="37">
        <v>0</v>
      </c>
    </row>
    <row r="41" spans="1:3">
      <c r="A41" s="37">
        <v>9</v>
      </c>
      <c r="B41" s="37" t="s">
        <v>121</v>
      </c>
      <c r="C41" s="37">
        <v>1</v>
      </c>
    </row>
    <row r="42" spans="1:3">
      <c r="A42" s="37">
        <v>10</v>
      </c>
      <c r="B42" s="37" t="s">
        <v>122</v>
      </c>
      <c r="C42" s="37">
        <v>55</v>
      </c>
    </row>
    <row r="43" spans="1:3">
      <c r="A43" s="37">
        <v>11</v>
      </c>
      <c r="B43" s="37" t="s">
        <v>123</v>
      </c>
      <c r="C43" s="37">
        <v>254</v>
      </c>
    </row>
    <row r="44" spans="1:3">
      <c r="A44" s="37">
        <v>12</v>
      </c>
      <c r="B44" s="37" t="s">
        <v>124</v>
      </c>
      <c r="C44" s="37">
        <v>0</v>
      </c>
    </row>
    <row r="45" spans="1:3">
      <c r="A45" s="37">
        <v>13</v>
      </c>
      <c r="B45" s="37" t="s">
        <v>125</v>
      </c>
      <c r="C45" s="37">
        <v>0</v>
      </c>
    </row>
    <row r="46" spans="1:3">
      <c r="A46" s="37">
        <v>14</v>
      </c>
      <c r="B46" s="37" t="s">
        <v>126</v>
      </c>
      <c r="C46" s="37">
        <v>0</v>
      </c>
    </row>
    <row r="47" spans="1:3">
      <c r="A47" s="37">
        <v>15</v>
      </c>
      <c r="B47" s="37" t="s">
        <v>127</v>
      </c>
      <c r="C47" s="37">
        <v>2</v>
      </c>
    </row>
    <row r="58" spans="1:3">
      <c r="A58" s="58" t="s">
        <v>601</v>
      </c>
    </row>
    <row r="60" spans="1:3">
      <c r="A60" s="58" t="s">
        <v>128</v>
      </c>
      <c r="B60" s="58" t="s">
        <v>62</v>
      </c>
      <c r="C60" s="58" t="s">
        <v>97</v>
      </c>
    </row>
    <row r="61" spans="1:3">
      <c r="A61" s="58">
        <v>1</v>
      </c>
      <c r="B61" s="58" t="s">
        <v>129</v>
      </c>
      <c r="C61" s="58">
        <v>121</v>
      </c>
    </row>
    <row r="62" spans="1:3">
      <c r="A62" s="58">
        <v>2</v>
      </c>
      <c r="B62" s="58" t="s">
        <v>130</v>
      </c>
      <c r="C62" s="58">
        <v>174</v>
      </c>
    </row>
    <row r="63" spans="1:3">
      <c r="A63" s="58">
        <v>3</v>
      </c>
      <c r="B63" s="58" t="s">
        <v>131</v>
      </c>
      <c r="C63" s="58">
        <v>195</v>
      </c>
    </row>
    <row r="64" spans="1:3">
      <c r="A64" s="58">
        <v>4</v>
      </c>
      <c r="B64" s="58" t="s">
        <v>132</v>
      </c>
      <c r="C64" s="58">
        <v>80</v>
      </c>
    </row>
    <row r="65" spans="1:3">
      <c r="A65" s="58">
        <v>5</v>
      </c>
      <c r="B65" s="58" t="s">
        <v>133</v>
      </c>
      <c r="C65" s="58">
        <v>62</v>
      </c>
    </row>
    <row r="66" spans="1:3">
      <c r="A66" s="58">
        <v>6</v>
      </c>
      <c r="B66" s="58" t="s">
        <v>134</v>
      </c>
      <c r="C66" s="58">
        <v>38</v>
      </c>
    </row>
    <row r="67" spans="1:3">
      <c r="A67" s="58">
        <v>7</v>
      </c>
      <c r="B67" s="58" t="s">
        <v>135</v>
      </c>
    </row>
    <row r="68" spans="1:3">
      <c r="A68" s="58">
        <v>8</v>
      </c>
      <c r="B68" s="58" t="s">
        <v>136</v>
      </c>
    </row>
    <row r="69" spans="1:3">
      <c r="A69" s="58">
        <v>9</v>
      </c>
      <c r="B69" s="58" t="s">
        <v>137</v>
      </c>
    </row>
    <row r="70" spans="1:3">
      <c r="A70" s="58">
        <v>10</v>
      </c>
      <c r="B70" s="58" t="s">
        <v>138</v>
      </c>
    </row>
    <row r="71" spans="1:3">
      <c r="A71" s="58">
        <v>11</v>
      </c>
      <c r="B71" s="58" t="s">
        <v>139</v>
      </c>
    </row>
    <row r="72" spans="1:3">
      <c r="A72" s="58">
        <v>12</v>
      </c>
      <c r="B72" s="58" t="s">
        <v>140</v>
      </c>
    </row>
    <row r="85" spans="1:1">
      <c r="A85" s="58" t="s">
        <v>602</v>
      </c>
    </row>
    <row r="114" spans="1:1">
      <c r="A114" s="58" t="s">
        <v>301</v>
      </c>
    </row>
  </sheetData>
  <pageMargins left="0.75" right="0.75" top="1" bottom="1" header="0.5" footer="0.5"/>
  <pageSetup paperSize="9" orientation="portrait" horizontalDpi="4294967293" verticalDpi="0" r:id="rId1"/>
  <headerFooter alignWithMargins="0">
    <oddHeader>&amp;A</oddHeader>
    <oddFooter>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22"/>
  <sheetViews>
    <sheetView workbookViewId="0">
      <selection activeCell="D1" sqref="D1:D1048576"/>
    </sheetView>
  </sheetViews>
  <sheetFormatPr defaultRowHeight="12.75"/>
  <cols>
    <col min="3" max="3" width="9.140625" style="20"/>
  </cols>
  <sheetData>
    <row r="1" spans="1:5">
      <c r="A1" s="20" t="s">
        <v>0</v>
      </c>
      <c r="B1" t="str">
        <f>TblAgeBar!R7</f>
        <v>ไพรบึง</v>
      </c>
      <c r="C1" s="20" t="s">
        <v>145</v>
      </c>
      <c r="D1">
        <f>TblAgeBar!S7</f>
        <v>105.48</v>
      </c>
      <c r="E1" s="20" t="s">
        <v>142</v>
      </c>
    </row>
    <row r="2" spans="1:5">
      <c r="A2" s="20" t="s">
        <v>0</v>
      </c>
      <c r="B2" s="20" t="str">
        <f>TblAgeBar!R11</f>
        <v>อุทุมพรพิสัย</v>
      </c>
      <c r="C2" s="20" t="s">
        <v>145</v>
      </c>
      <c r="D2" s="20">
        <f>TblAgeBar!S11</f>
        <v>85.8</v>
      </c>
      <c r="E2" s="20" t="s">
        <v>142</v>
      </c>
    </row>
    <row r="3" spans="1:5">
      <c r="A3" s="20" t="s">
        <v>0</v>
      </c>
      <c r="B3" s="20" t="str">
        <f>TblAgeBar!R14</f>
        <v>โนนคูณ</v>
      </c>
      <c r="C3" s="20" t="s">
        <v>145</v>
      </c>
      <c r="D3" s="20">
        <f>TblAgeBar!S14</f>
        <v>78.5</v>
      </c>
      <c r="E3" s="20" t="s">
        <v>142</v>
      </c>
    </row>
    <row r="4" spans="1:5">
      <c r="A4" s="20" t="s">
        <v>0</v>
      </c>
      <c r="B4" s="20" t="str">
        <f>TblAgeBar!R15</f>
        <v>ศรีรัตนะ</v>
      </c>
      <c r="C4" s="20" t="s">
        <v>145</v>
      </c>
      <c r="D4" s="20">
        <f>TblAgeBar!S15</f>
        <v>70.05</v>
      </c>
      <c r="E4" s="20" t="s">
        <v>142</v>
      </c>
    </row>
    <row r="5" spans="1:5">
      <c r="A5" s="20" t="s">
        <v>0</v>
      </c>
      <c r="B5" s="20" t="str">
        <f>TblAgeBar!R20</f>
        <v>เบญจลักษ์</v>
      </c>
      <c r="C5" s="20" t="s">
        <v>145</v>
      </c>
      <c r="D5" s="20">
        <f>TblAgeBar!S20</f>
        <v>61.97</v>
      </c>
      <c r="E5" s="20" t="s">
        <v>142</v>
      </c>
    </row>
    <row r="6" spans="1:5">
      <c r="A6" s="20" t="s">
        <v>0</v>
      </c>
      <c r="B6" s="20" t="str">
        <f>TblAgeBar!R9</f>
        <v>ขุนหาญ</v>
      </c>
      <c r="C6" s="20" t="s">
        <v>145</v>
      </c>
      <c r="D6" s="20">
        <f>TblAgeBar!S9</f>
        <v>55.56</v>
      </c>
      <c r="E6" s="20" t="s">
        <v>142</v>
      </c>
    </row>
    <row r="7" spans="1:5">
      <c r="A7" s="20" t="s">
        <v>0</v>
      </c>
      <c r="B7" s="20" t="str">
        <f>TblAgeBar!R5</f>
        <v>กันทรลักษ์</v>
      </c>
      <c r="C7" s="20" t="s">
        <v>145</v>
      </c>
      <c r="D7" s="20">
        <f>TblAgeBar!S5</f>
        <v>52.48</v>
      </c>
      <c r="E7" s="20" t="s">
        <v>142</v>
      </c>
    </row>
    <row r="8" spans="1:5">
      <c r="A8" s="20" t="s">
        <v>0</v>
      </c>
      <c r="B8" s="20" t="str">
        <f>TblAgeBar!R16</f>
        <v>น้ำเกลี้ยง</v>
      </c>
      <c r="C8" s="20" t="s">
        <v>145</v>
      </c>
      <c r="D8" s="20">
        <f>TblAgeBar!S16</f>
        <v>49.56</v>
      </c>
      <c r="E8" s="20" t="s">
        <v>142</v>
      </c>
    </row>
    <row r="9" spans="1:5">
      <c r="A9" s="20" t="s">
        <v>0</v>
      </c>
      <c r="B9" s="20" t="str">
        <f>TblAgeBar!R17</f>
        <v>วังหิน</v>
      </c>
      <c r="C9" s="20" t="s">
        <v>145</v>
      </c>
      <c r="D9" s="20">
        <f>TblAgeBar!S17</f>
        <v>41.98</v>
      </c>
      <c r="E9" s="20" t="s">
        <v>142</v>
      </c>
    </row>
    <row r="10" spans="1:5">
      <c r="A10" s="20" t="s">
        <v>0</v>
      </c>
      <c r="B10" s="20" t="str">
        <f>TblAgeBar!R2</f>
        <v>เมือง</v>
      </c>
      <c r="C10" s="20" t="s">
        <v>145</v>
      </c>
      <c r="D10" s="20">
        <f>TblAgeBar!S2</f>
        <v>40.86</v>
      </c>
      <c r="E10" s="20" t="s">
        <v>142</v>
      </c>
    </row>
    <row r="11" spans="1:5">
      <c r="A11" s="20" t="s">
        <v>0</v>
      </c>
      <c r="B11" s="20" t="str">
        <f>TblAgeBar!R4</f>
        <v>กันทรารมย์</v>
      </c>
      <c r="C11" s="20" t="s">
        <v>145</v>
      </c>
      <c r="D11" s="20">
        <f>TblAgeBar!S4</f>
        <v>39.33</v>
      </c>
      <c r="E11" s="20" t="s">
        <v>142</v>
      </c>
    </row>
    <row r="12" spans="1:5">
      <c r="A12" s="20" t="s">
        <v>0</v>
      </c>
      <c r="B12" s="20" t="str">
        <f>TblAgeBar!R3</f>
        <v>ยางชุมน้อย</v>
      </c>
      <c r="C12" s="20" t="s">
        <v>145</v>
      </c>
      <c r="D12" s="20">
        <f>TblAgeBar!S3</f>
        <v>37.96</v>
      </c>
      <c r="E12" s="20" t="s">
        <v>142</v>
      </c>
    </row>
    <row r="13" spans="1:5">
      <c r="A13" s="20" t="s">
        <v>0</v>
      </c>
      <c r="B13" s="20" t="str">
        <f>TblAgeBar!R22</f>
        <v>โพธิ์ศรีสุวรรณ</v>
      </c>
      <c r="C13" s="20" t="s">
        <v>145</v>
      </c>
      <c r="D13" s="20">
        <f>TblAgeBar!S22</f>
        <v>33.479999999999997</v>
      </c>
      <c r="E13" s="20" t="s">
        <v>142</v>
      </c>
    </row>
    <row r="14" spans="1:5">
      <c r="A14" s="20" t="s">
        <v>0</v>
      </c>
      <c r="B14" s="20" t="str">
        <f>TblAgeBar!R19</f>
        <v>เมืองจันทร์</v>
      </c>
      <c r="C14" s="20" t="s">
        <v>145</v>
      </c>
      <c r="D14" s="20">
        <f>TblAgeBar!S19</f>
        <v>33.28</v>
      </c>
      <c r="E14" s="20" t="s">
        <v>142</v>
      </c>
    </row>
    <row r="15" spans="1:5">
      <c r="A15" s="20" t="s">
        <v>0</v>
      </c>
      <c r="B15" s="20" t="str">
        <f>TblAgeBar!R10</f>
        <v>ราษีไศล</v>
      </c>
      <c r="C15" s="20" t="s">
        <v>145</v>
      </c>
      <c r="D15" s="20">
        <f>TblAgeBar!S10</f>
        <v>27.71</v>
      </c>
      <c r="E15" s="20" t="s">
        <v>142</v>
      </c>
    </row>
    <row r="16" spans="1:5">
      <c r="A16" s="20" t="s">
        <v>0</v>
      </c>
      <c r="B16" s="20" t="str">
        <f>TblAgeBar!R12</f>
        <v>บึงบูรพ์</v>
      </c>
      <c r="C16" s="20" t="s">
        <v>145</v>
      </c>
      <c r="D16" s="20">
        <f>TblAgeBar!S12</f>
        <v>27.68</v>
      </c>
      <c r="E16" s="20" t="s">
        <v>142</v>
      </c>
    </row>
    <row r="17" spans="1:5">
      <c r="A17" s="20" t="s">
        <v>0</v>
      </c>
      <c r="B17" s="20" t="str">
        <f>TblAgeBar!R21</f>
        <v>พยุห์</v>
      </c>
      <c r="C17" s="20" t="s">
        <v>145</v>
      </c>
      <c r="D17" s="20">
        <f>TblAgeBar!S21</f>
        <v>26.2</v>
      </c>
      <c r="E17" s="20" t="s">
        <v>142</v>
      </c>
    </row>
    <row r="18" spans="1:5">
      <c r="A18" s="20" t="s">
        <v>0</v>
      </c>
      <c r="B18" s="20" t="str">
        <f>TblAgeBar!R18</f>
        <v>ภูสิงห์</v>
      </c>
      <c r="C18" s="20" t="s">
        <v>145</v>
      </c>
      <c r="D18" s="20">
        <f>TblAgeBar!S18</f>
        <v>25.85</v>
      </c>
      <c r="E18" s="20" t="s">
        <v>142</v>
      </c>
    </row>
    <row r="19" spans="1:5">
      <c r="A19" s="20" t="s">
        <v>0</v>
      </c>
      <c r="B19" s="20" t="str">
        <f>TblAgeBar!R8</f>
        <v>ปรางค์กู่</v>
      </c>
      <c r="C19" s="20" t="s">
        <v>145</v>
      </c>
      <c r="D19" s="20">
        <f>TblAgeBar!S8</f>
        <v>19.11</v>
      </c>
      <c r="E19" s="20" t="s">
        <v>142</v>
      </c>
    </row>
    <row r="20" spans="1:5">
      <c r="A20" s="20" t="s">
        <v>0</v>
      </c>
      <c r="B20" s="20" t="str">
        <f>TblAgeBar!R13</f>
        <v>ห้วยทับทัน</v>
      </c>
      <c r="C20" s="20" t="s">
        <v>145</v>
      </c>
      <c r="D20" s="20">
        <f>TblAgeBar!S13</f>
        <v>18.87</v>
      </c>
      <c r="E20" s="20" t="s">
        <v>142</v>
      </c>
    </row>
    <row r="21" spans="1:5">
      <c r="A21" s="20" t="s">
        <v>0</v>
      </c>
      <c r="B21" s="20" t="str">
        <f>TblAgeBar!R6</f>
        <v>ขุขันธ์</v>
      </c>
      <c r="C21" s="20" t="s">
        <v>145</v>
      </c>
      <c r="D21" s="20">
        <f>TblAgeBar!S6</f>
        <v>17.84</v>
      </c>
      <c r="E21" s="20" t="s">
        <v>142</v>
      </c>
    </row>
    <row r="22" spans="1:5">
      <c r="A22" s="20" t="s">
        <v>0</v>
      </c>
      <c r="B22" s="20" t="str">
        <f>TblAgeBar!R23</f>
        <v>ศิลาลาด</v>
      </c>
      <c r="C22" s="20" t="s">
        <v>145</v>
      </c>
      <c r="D22" s="20">
        <f>TblAgeBar!S23</f>
        <v>14.26</v>
      </c>
      <c r="E22" s="20" t="s">
        <v>142</v>
      </c>
    </row>
  </sheetData>
  <sortState ref="A1:E22">
    <sortCondition descending="1" ref="D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15"/>
  <sheetViews>
    <sheetView workbookViewId="0">
      <selection activeCell="C1" sqref="C1:C1048576"/>
    </sheetView>
  </sheetViews>
  <sheetFormatPr defaultRowHeight="12.75"/>
  <cols>
    <col min="1" max="1" width="9.140625" style="20"/>
    <col min="2" max="2" width="19" customWidth="1"/>
    <col min="3" max="3" width="9.140625" style="45"/>
    <col min="5" max="5" width="9.140625" style="33"/>
  </cols>
  <sheetData>
    <row r="1" spans="1:8">
      <c r="A1" s="20" t="s">
        <v>143</v>
      </c>
      <c r="B1" t="str">
        <f>TblAgeBar!B38</f>
        <v>นักเรียน</v>
      </c>
      <c r="C1" s="45">
        <f>TblAgeBar!C38</f>
        <v>320</v>
      </c>
      <c r="D1" s="20" t="s">
        <v>144</v>
      </c>
      <c r="E1" s="53">
        <f t="shared" ref="E1:E15" si="0">ROUNDDOWN((C1*100/F1),2)</f>
        <v>47.76</v>
      </c>
      <c r="F1">
        <f>C1+C2+C3+C4+C5+C6+C7+C8+C9+C10+C11+C12+C13+C14+C15</f>
        <v>670</v>
      </c>
      <c r="G1" s="29" t="s">
        <v>311</v>
      </c>
      <c r="H1" s="44">
        <f>SUM(C1:C15)</f>
        <v>670</v>
      </c>
    </row>
    <row r="2" spans="1:8">
      <c r="A2" s="20" t="s">
        <v>143</v>
      </c>
      <c r="B2" s="20" t="str">
        <f>TblAgeBar!B43</f>
        <v>ไม่ทราบอาชีพ/ในปกครอง</v>
      </c>
      <c r="C2" s="45">
        <f>TblAgeBar!C43</f>
        <v>254</v>
      </c>
      <c r="D2" s="20" t="s">
        <v>144</v>
      </c>
      <c r="E2" s="53" t="e">
        <f t="shared" si="0"/>
        <v>#REF!</v>
      </c>
      <c r="F2" t="e">
        <f>#REF!+C2+C3+C4+C5+C6+C7+C8+C9+C10+C11+C12+C13+C14+C15</f>
        <v>#REF!</v>
      </c>
      <c r="G2" s="29" t="s">
        <v>311</v>
      </c>
      <c r="H2" s="44">
        <f>SUM(C2:C14)</f>
        <v>350</v>
      </c>
    </row>
    <row r="3" spans="1:8">
      <c r="A3" s="20" t="s">
        <v>143</v>
      </c>
      <c r="B3" s="20" t="str">
        <f>TblAgeBar!B42</f>
        <v>อื่นๆ</v>
      </c>
      <c r="C3" s="45">
        <f>TblAgeBar!C42</f>
        <v>55</v>
      </c>
      <c r="D3" s="20" t="s">
        <v>144</v>
      </c>
      <c r="E3" s="53" t="e">
        <f t="shared" si="0"/>
        <v>#REF!</v>
      </c>
      <c r="F3" t="e">
        <f>#REF!+#REF!+C1+C2+C3+C4+C5+C6+C7+C8+C9+C10+C11+C12+C13</f>
        <v>#REF!</v>
      </c>
      <c r="G3" s="29" t="s">
        <v>311</v>
      </c>
      <c r="H3" s="44">
        <f>SUM(C1:C14)</f>
        <v>670</v>
      </c>
    </row>
    <row r="4" spans="1:8">
      <c r="A4" s="20" t="s">
        <v>143</v>
      </c>
      <c r="B4" s="20" t="str">
        <f>TblAgeBar!B33</f>
        <v>เกษตร</v>
      </c>
      <c r="C4" s="45">
        <f>TblAgeBar!C33</f>
        <v>34</v>
      </c>
      <c r="D4" s="20" t="s">
        <v>144</v>
      </c>
      <c r="E4" s="53" t="e">
        <f t="shared" si="0"/>
        <v>#REF!</v>
      </c>
      <c r="F4" t="e">
        <f>#REF!+C3+C4+C5+C6+C7+C8+C9+C10+C11+C12+C13+C14+C15+C16</f>
        <v>#REF!</v>
      </c>
      <c r="G4" s="29" t="s">
        <v>311</v>
      </c>
      <c r="H4" s="44">
        <f>SUM(C3:C17)</f>
        <v>96</v>
      </c>
    </row>
    <row r="5" spans="1:8">
      <c r="A5" s="20" t="s">
        <v>143</v>
      </c>
      <c r="B5" s="20" t="str">
        <f>TblAgeBar!B47</f>
        <v>บุคลากรสาธารณสุข</v>
      </c>
      <c r="C5" s="45">
        <f>TblAgeBar!C47</f>
        <v>2</v>
      </c>
      <c r="D5" s="20" t="s">
        <v>144</v>
      </c>
      <c r="E5" s="53" t="e">
        <f t="shared" si="0"/>
        <v>#REF!</v>
      </c>
      <c r="F5" t="e">
        <f>#REF!+#REF!+#REF!+C1+C2+C3+C4+C5+C6+C7+C8+C9+C10+C11+C12</f>
        <v>#REF!</v>
      </c>
      <c r="G5" s="29" t="s">
        <v>311</v>
      </c>
      <c r="H5" s="44">
        <f>SUM(C1:C14)</f>
        <v>670</v>
      </c>
    </row>
    <row r="6" spans="1:8">
      <c r="A6" s="20" t="s">
        <v>143</v>
      </c>
      <c r="B6" s="20" t="str">
        <f>TblAgeBar!B34</f>
        <v>ข้าราชการ</v>
      </c>
      <c r="C6" s="45">
        <f>TblAgeBar!C34</f>
        <v>2</v>
      </c>
      <c r="D6" s="20" t="s">
        <v>144</v>
      </c>
      <c r="E6" s="53" t="e">
        <f t="shared" si="0"/>
        <v>#REF!</v>
      </c>
      <c r="F6" t="e">
        <f>#REF!+#REF!+#REF!+#REF!+#REF!+#REF!+#REF!+C5+C6+C7+C8+C9+C10+C11+C12</f>
        <v>#REF!</v>
      </c>
      <c r="G6" s="29" t="s">
        <v>311</v>
      </c>
      <c r="H6" s="44">
        <f>SUM(C5:C14)</f>
        <v>7</v>
      </c>
    </row>
    <row r="7" spans="1:8">
      <c r="A7" s="20" t="s">
        <v>143</v>
      </c>
      <c r="B7" s="20" t="str">
        <f>TblAgeBar!B35</f>
        <v>รับจ้าง,กรรมกร</v>
      </c>
      <c r="C7" s="45">
        <f>TblAgeBar!C35</f>
        <v>1</v>
      </c>
      <c r="D7" s="20" t="s">
        <v>144</v>
      </c>
      <c r="E7" s="53" t="e">
        <f t="shared" si="0"/>
        <v>#REF!</v>
      </c>
      <c r="F7" t="e">
        <f>#REF!+#REF!+#REF!+C7+C8+C9+C10+C11+C12+C13+C14+C15+C16+C17+C18</f>
        <v>#REF!</v>
      </c>
      <c r="G7" s="29" t="s">
        <v>311</v>
      </c>
      <c r="H7" s="44">
        <f>SUM(C7:C12)</f>
        <v>3</v>
      </c>
    </row>
    <row r="8" spans="1:8">
      <c r="A8" s="20" t="s">
        <v>143</v>
      </c>
      <c r="B8" s="20" t="str">
        <f>TblAgeBar!B41</f>
        <v>ครู</v>
      </c>
      <c r="C8" s="45">
        <f>TblAgeBar!C41</f>
        <v>1</v>
      </c>
      <c r="D8" s="20" t="s">
        <v>144</v>
      </c>
      <c r="E8" s="53" t="e">
        <f t="shared" si="0"/>
        <v>#REF!</v>
      </c>
      <c r="F8" t="e">
        <f>#REF!+#REF!+#REF!+#REF!+#REF!+#REF!+C5+C6+C7+C8+C9+C10+C11+C12+C13</f>
        <v>#REF!</v>
      </c>
      <c r="G8" s="29" t="s">
        <v>311</v>
      </c>
      <c r="H8" s="44">
        <f>SUM(C5:C15)</f>
        <v>7</v>
      </c>
    </row>
    <row r="9" spans="1:8">
      <c r="A9" s="20" t="s">
        <v>143</v>
      </c>
      <c r="B9" s="20" t="str">
        <f>TblAgeBar!B37</f>
        <v>งานบ้าน</v>
      </c>
      <c r="C9" s="45">
        <f>TblAgeBar!C37</f>
        <v>1</v>
      </c>
      <c r="D9" s="20" t="s">
        <v>144</v>
      </c>
      <c r="E9" s="53" t="e">
        <f t="shared" si="0"/>
        <v>#REF!</v>
      </c>
      <c r="F9" t="e">
        <f>#REF!+#REF!+#REF!+#REF!+#REF!+#REF!+#REF!+C4+C5+C6+C7+C8+C9+C10+C11</f>
        <v>#REF!</v>
      </c>
      <c r="G9" s="29" t="s">
        <v>311</v>
      </c>
      <c r="H9" s="44">
        <f>SUM(C4:C11)</f>
        <v>41</v>
      </c>
    </row>
    <row r="10" spans="1:8">
      <c r="A10" s="20" t="s">
        <v>143</v>
      </c>
      <c r="B10" s="20" t="str">
        <f>TblAgeBar!B36</f>
        <v>ค้าขาย</v>
      </c>
      <c r="C10" s="45">
        <f>TblAgeBar!C36</f>
        <v>0</v>
      </c>
      <c r="D10" s="20" t="s">
        <v>144</v>
      </c>
      <c r="E10" s="53" t="e">
        <f t="shared" si="0"/>
        <v>#REF!</v>
      </c>
      <c r="F10" t="e">
        <f>#REF!+#REF!+#REF!+C7+C8+C9+C10+C11+C12+C13+C14+C15+C16+C17+C18</f>
        <v>#REF!</v>
      </c>
      <c r="G10" s="29" t="s">
        <v>311</v>
      </c>
      <c r="H10" s="44">
        <f>SUM(C7:C16)</f>
        <v>3</v>
      </c>
    </row>
    <row r="11" spans="1:8">
      <c r="A11" s="20" t="s">
        <v>143</v>
      </c>
      <c r="B11" s="20" t="str">
        <f>TblAgeBar!B39</f>
        <v>ทหาร,ตำรวจ</v>
      </c>
      <c r="C11" s="45">
        <f>TblAgeBar!C39</f>
        <v>0</v>
      </c>
      <c r="D11" s="20" t="s">
        <v>144</v>
      </c>
      <c r="E11" s="53" t="e">
        <f t="shared" si="0"/>
        <v>#REF!</v>
      </c>
      <c r="F11" t="e">
        <f>#REF!+#REF!+#REF!+C9+C10+C11+C12+C13+C14+C15+C16+C17+C18+C19+C20</f>
        <v>#REF!</v>
      </c>
      <c r="G11" s="29" t="s">
        <v>311</v>
      </c>
      <c r="H11" s="44">
        <f>SUM(C9:C21)</f>
        <v>1</v>
      </c>
    </row>
    <row r="12" spans="1:8">
      <c r="A12" s="20" t="s">
        <v>143</v>
      </c>
      <c r="B12" s="20" t="str">
        <f>TblAgeBar!B45</f>
        <v>นักบวช</v>
      </c>
      <c r="C12" s="45">
        <f>TblAgeBar!C45</f>
        <v>0</v>
      </c>
      <c r="D12" s="20" t="s">
        <v>144</v>
      </c>
      <c r="E12" s="53" t="e">
        <f t="shared" si="0"/>
        <v>#REF!</v>
      </c>
      <c r="F12" t="e">
        <f>#REF!+#REF!+#REF!+#REF!+C6+C7+C8+C9+C10+C11+C12+C13+C14+C15+C16</f>
        <v>#REF!</v>
      </c>
      <c r="G12" s="29" t="s">
        <v>311</v>
      </c>
      <c r="H12" s="44">
        <f>SUM(C6:C16)</f>
        <v>5</v>
      </c>
    </row>
    <row r="13" spans="1:8">
      <c r="A13" s="20" t="s">
        <v>143</v>
      </c>
      <c r="B13" s="20" t="str">
        <f>TblAgeBar!B46</f>
        <v>อาชีพพิเศษ</v>
      </c>
      <c r="C13" s="45">
        <f>TblAgeBar!C46</f>
        <v>0</v>
      </c>
      <c r="D13" s="20" t="s">
        <v>144</v>
      </c>
      <c r="E13" s="53" t="e">
        <f t="shared" si="0"/>
        <v>#REF!</v>
      </c>
      <c r="F13" t="e">
        <f>#REF!+#REF!+#REF!+#REF!+C6+C7+C8+C9+C10+C11+C12+C13+C14+C15+C16</f>
        <v>#REF!</v>
      </c>
      <c r="G13" s="29" t="s">
        <v>311</v>
      </c>
      <c r="H13" s="44">
        <f>SUM(C6:C16)</f>
        <v>5</v>
      </c>
    </row>
    <row r="14" spans="1:8">
      <c r="A14" s="20" t="s">
        <v>143</v>
      </c>
      <c r="B14" s="20" t="str">
        <f>TblAgeBar!B40</f>
        <v>ประมง</v>
      </c>
      <c r="C14" s="45">
        <f>TblAgeBar!C40</f>
        <v>0</v>
      </c>
      <c r="D14" s="20" t="s">
        <v>144</v>
      </c>
      <c r="E14" s="53" t="e">
        <f t="shared" si="0"/>
        <v>#REF!</v>
      </c>
      <c r="F14" t="e">
        <f>#REF!+#REF!+#REF!+#REF!+#REF!+C6+C7+C8+C9+C10+C11+C12+C13+C14+C15</f>
        <v>#REF!</v>
      </c>
      <c r="G14" s="29" t="s">
        <v>311</v>
      </c>
      <c r="H14" s="44">
        <f>SUM(C6:C15)</f>
        <v>5</v>
      </c>
    </row>
    <row r="15" spans="1:8">
      <c r="A15" s="20" t="s">
        <v>143</v>
      </c>
      <c r="B15" s="20" t="str">
        <f>TblAgeBar!B44</f>
        <v>เลี้ยงสัตว์</v>
      </c>
      <c r="C15" s="45">
        <f>TblAgeBar!C44</f>
        <v>0</v>
      </c>
      <c r="D15" s="20" t="s">
        <v>144</v>
      </c>
      <c r="E15" s="53" t="e">
        <f t="shared" si="0"/>
        <v>#REF!</v>
      </c>
      <c r="F15" t="e">
        <f>#REF!+#REF!+#REF!+#REF!+#REF!+C6+C7+C8+C9+C10+C11+C12+C13+C14+C15</f>
        <v>#REF!</v>
      </c>
      <c r="G15" s="29" t="s">
        <v>311</v>
      </c>
      <c r="H15" s="44">
        <f>SUM(C6:C15)</f>
        <v>5</v>
      </c>
    </row>
  </sheetData>
  <autoFilter ref="C1:C15"/>
  <sortState ref="A1:H15">
    <sortCondition descending="1" ref="C1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47"/>
  <sheetViews>
    <sheetView workbookViewId="0">
      <selection activeCell="C1" sqref="C1:C1048576"/>
    </sheetView>
  </sheetViews>
  <sheetFormatPr defaultRowHeight="12.75"/>
  <cols>
    <col min="1" max="1" width="14" style="26" customWidth="1"/>
    <col min="2" max="2" width="17.140625" style="26" customWidth="1"/>
    <col min="3" max="3" width="13.42578125" style="45" customWidth="1"/>
    <col min="4" max="4" width="9.140625" style="26"/>
    <col min="5" max="5" width="9.140625" style="33"/>
    <col min="6" max="17" width="9.140625" style="26"/>
    <col min="18" max="18" width="32.28515625" style="26" customWidth="1"/>
    <col min="19" max="19" width="10.140625" style="26" customWidth="1"/>
    <col min="20" max="256" width="9.140625" style="26"/>
    <col min="257" max="257" width="14" style="26" customWidth="1"/>
    <col min="258" max="258" width="17.140625" style="26" customWidth="1"/>
    <col min="259" max="259" width="13.42578125" style="26" customWidth="1"/>
    <col min="260" max="273" width="9.140625" style="26"/>
    <col min="274" max="274" width="32.28515625" style="26" customWidth="1"/>
    <col min="275" max="275" width="10.140625" style="26" customWidth="1"/>
    <col min="276" max="512" width="9.140625" style="26"/>
    <col min="513" max="513" width="14" style="26" customWidth="1"/>
    <col min="514" max="514" width="17.140625" style="26" customWidth="1"/>
    <col min="515" max="515" width="13.42578125" style="26" customWidth="1"/>
    <col min="516" max="529" width="9.140625" style="26"/>
    <col min="530" max="530" width="32.28515625" style="26" customWidth="1"/>
    <col min="531" max="531" width="10.140625" style="26" customWidth="1"/>
    <col min="532" max="768" width="9.140625" style="26"/>
    <col min="769" max="769" width="14" style="26" customWidth="1"/>
    <col min="770" max="770" width="17.140625" style="26" customWidth="1"/>
    <col min="771" max="771" width="13.42578125" style="26" customWidth="1"/>
    <col min="772" max="785" width="9.140625" style="26"/>
    <col min="786" max="786" width="32.28515625" style="26" customWidth="1"/>
    <col min="787" max="787" width="10.140625" style="26" customWidth="1"/>
    <col min="788" max="1024" width="9.140625" style="26"/>
    <col min="1025" max="1025" width="14" style="26" customWidth="1"/>
    <col min="1026" max="1026" width="17.140625" style="26" customWidth="1"/>
    <col min="1027" max="1027" width="13.42578125" style="26" customWidth="1"/>
    <col min="1028" max="1041" width="9.140625" style="26"/>
    <col min="1042" max="1042" width="32.28515625" style="26" customWidth="1"/>
    <col min="1043" max="1043" width="10.140625" style="26" customWidth="1"/>
    <col min="1044" max="1280" width="9.140625" style="26"/>
    <col min="1281" max="1281" width="14" style="26" customWidth="1"/>
    <col min="1282" max="1282" width="17.140625" style="26" customWidth="1"/>
    <col min="1283" max="1283" width="13.42578125" style="26" customWidth="1"/>
    <col min="1284" max="1297" width="9.140625" style="26"/>
    <col min="1298" max="1298" width="32.28515625" style="26" customWidth="1"/>
    <col min="1299" max="1299" width="10.140625" style="26" customWidth="1"/>
    <col min="1300" max="1536" width="9.140625" style="26"/>
    <col min="1537" max="1537" width="14" style="26" customWidth="1"/>
    <col min="1538" max="1538" width="17.140625" style="26" customWidth="1"/>
    <col min="1539" max="1539" width="13.42578125" style="26" customWidth="1"/>
    <col min="1540" max="1553" width="9.140625" style="26"/>
    <col min="1554" max="1554" width="32.28515625" style="26" customWidth="1"/>
    <col min="1555" max="1555" width="10.140625" style="26" customWidth="1"/>
    <col min="1556" max="1792" width="9.140625" style="26"/>
    <col min="1793" max="1793" width="14" style="26" customWidth="1"/>
    <col min="1794" max="1794" width="17.140625" style="26" customWidth="1"/>
    <col min="1795" max="1795" width="13.42578125" style="26" customWidth="1"/>
    <col min="1796" max="1809" width="9.140625" style="26"/>
    <col min="1810" max="1810" width="32.28515625" style="26" customWidth="1"/>
    <col min="1811" max="1811" width="10.140625" style="26" customWidth="1"/>
    <col min="1812" max="2048" width="9.140625" style="26"/>
    <col min="2049" max="2049" width="14" style="26" customWidth="1"/>
    <col min="2050" max="2050" width="17.140625" style="26" customWidth="1"/>
    <col min="2051" max="2051" width="13.42578125" style="26" customWidth="1"/>
    <col min="2052" max="2065" width="9.140625" style="26"/>
    <col min="2066" max="2066" width="32.28515625" style="26" customWidth="1"/>
    <col min="2067" max="2067" width="10.140625" style="26" customWidth="1"/>
    <col min="2068" max="2304" width="9.140625" style="26"/>
    <col min="2305" max="2305" width="14" style="26" customWidth="1"/>
    <col min="2306" max="2306" width="17.140625" style="26" customWidth="1"/>
    <col min="2307" max="2307" width="13.42578125" style="26" customWidth="1"/>
    <col min="2308" max="2321" width="9.140625" style="26"/>
    <col min="2322" max="2322" width="32.28515625" style="26" customWidth="1"/>
    <col min="2323" max="2323" width="10.140625" style="26" customWidth="1"/>
    <col min="2324" max="2560" width="9.140625" style="26"/>
    <col min="2561" max="2561" width="14" style="26" customWidth="1"/>
    <col min="2562" max="2562" width="17.140625" style="26" customWidth="1"/>
    <col min="2563" max="2563" width="13.42578125" style="26" customWidth="1"/>
    <col min="2564" max="2577" width="9.140625" style="26"/>
    <col min="2578" max="2578" width="32.28515625" style="26" customWidth="1"/>
    <col min="2579" max="2579" width="10.140625" style="26" customWidth="1"/>
    <col min="2580" max="2816" width="9.140625" style="26"/>
    <col min="2817" max="2817" width="14" style="26" customWidth="1"/>
    <col min="2818" max="2818" width="17.140625" style="26" customWidth="1"/>
    <col min="2819" max="2819" width="13.42578125" style="26" customWidth="1"/>
    <col min="2820" max="2833" width="9.140625" style="26"/>
    <col min="2834" max="2834" width="32.28515625" style="26" customWidth="1"/>
    <col min="2835" max="2835" width="10.140625" style="26" customWidth="1"/>
    <col min="2836" max="3072" width="9.140625" style="26"/>
    <col min="3073" max="3073" width="14" style="26" customWidth="1"/>
    <col min="3074" max="3074" width="17.140625" style="26" customWidth="1"/>
    <col min="3075" max="3075" width="13.42578125" style="26" customWidth="1"/>
    <col min="3076" max="3089" width="9.140625" style="26"/>
    <col min="3090" max="3090" width="32.28515625" style="26" customWidth="1"/>
    <col min="3091" max="3091" width="10.140625" style="26" customWidth="1"/>
    <col min="3092" max="3328" width="9.140625" style="26"/>
    <col min="3329" max="3329" width="14" style="26" customWidth="1"/>
    <col min="3330" max="3330" width="17.140625" style="26" customWidth="1"/>
    <col min="3331" max="3331" width="13.42578125" style="26" customWidth="1"/>
    <col min="3332" max="3345" width="9.140625" style="26"/>
    <col min="3346" max="3346" width="32.28515625" style="26" customWidth="1"/>
    <col min="3347" max="3347" width="10.140625" style="26" customWidth="1"/>
    <col min="3348" max="3584" width="9.140625" style="26"/>
    <col min="3585" max="3585" width="14" style="26" customWidth="1"/>
    <col min="3586" max="3586" width="17.140625" style="26" customWidth="1"/>
    <col min="3587" max="3587" width="13.42578125" style="26" customWidth="1"/>
    <col min="3588" max="3601" width="9.140625" style="26"/>
    <col min="3602" max="3602" width="32.28515625" style="26" customWidth="1"/>
    <col min="3603" max="3603" width="10.140625" style="26" customWidth="1"/>
    <col min="3604" max="3840" width="9.140625" style="26"/>
    <col min="3841" max="3841" width="14" style="26" customWidth="1"/>
    <col min="3842" max="3842" width="17.140625" style="26" customWidth="1"/>
    <col min="3843" max="3843" width="13.42578125" style="26" customWidth="1"/>
    <col min="3844" max="3857" width="9.140625" style="26"/>
    <col min="3858" max="3858" width="32.28515625" style="26" customWidth="1"/>
    <col min="3859" max="3859" width="10.140625" style="26" customWidth="1"/>
    <col min="3860" max="4096" width="9.140625" style="26"/>
    <col min="4097" max="4097" width="14" style="26" customWidth="1"/>
    <col min="4098" max="4098" width="17.140625" style="26" customWidth="1"/>
    <col min="4099" max="4099" width="13.42578125" style="26" customWidth="1"/>
    <col min="4100" max="4113" width="9.140625" style="26"/>
    <col min="4114" max="4114" width="32.28515625" style="26" customWidth="1"/>
    <col min="4115" max="4115" width="10.140625" style="26" customWidth="1"/>
    <col min="4116" max="4352" width="9.140625" style="26"/>
    <col min="4353" max="4353" width="14" style="26" customWidth="1"/>
    <col min="4354" max="4354" width="17.140625" style="26" customWidth="1"/>
    <col min="4355" max="4355" width="13.42578125" style="26" customWidth="1"/>
    <col min="4356" max="4369" width="9.140625" style="26"/>
    <col min="4370" max="4370" width="32.28515625" style="26" customWidth="1"/>
    <col min="4371" max="4371" width="10.140625" style="26" customWidth="1"/>
    <col min="4372" max="4608" width="9.140625" style="26"/>
    <col min="4609" max="4609" width="14" style="26" customWidth="1"/>
    <col min="4610" max="4610" width="17.140625" style="26" customWidth="1"/>
    <col min="4611" max="4611" width="13.42578125" style="26" customWidth="1"/>
    <col min="4612" max="4625" width="9.140625" style="26"/>
    <col min="4626" max="4626" width="32.28515625" style="26" customWidth="1"/>
    <col min="4627" max="4627" width="10.140625" style="26" customWidth="1"/>
    <col min="4628" max="4864" width="9.140625" style="26"/>
    <col min="4865" max="4865" width="14" style="26" customWidth="1"/>
    <col min="4866" max="4866" width="17.140625" style="26" customWidth="1"/>
    <col min="4867" max="4867" width="13.42578125" style="26" customWidth="1"/>
    <col min="4868" max="4881" width="9.140625" style="26"/>
    <col min="4882" max="4882" width="32.28515625" style="26" customWidth="1"/>
    <col min="4883" max="4883" width="10.140625" style="26" customWidth="1"/>
    <col min="4884" max="5120" width="9.140625" style="26"/>
    <col min="5121" max="5121" width="14" style="26" customWidth="1"/>
    <col min="5122" max="5122" width="17.140625" style="26" customWidth="1"/>
    <col min="5123" max="5123" width="13.42578125" style="26" customWidth="1"/>
    <col min="5124" max="5137" width="9.140625" style="26"/>
    <col min="5138" max="5138" width="32.28515625" style="26" customWidth="1"/>
    <col min="5139" max="5139" width="10.140625" style="26" customWidth="1"/>
    <col min="5140" max="5376" width="9.140625" style="26"/>
    <col min="5377" max="5377" width="14" style="26" customWidth="1"/>
    <col min="5378" max="5378" width="17.140625" style="26" customWidth="1"/>
    <col min="5379" max="5379" width="13.42578125" style="26" customWidth="1"/>
    <col min="5380" max="5393" width="9.140625" style="26"/>
    <col min="5394" max="5394" width="32.28515625" style="26" customWidth="1"/>
    <col min="5395" max="5395" width="10.140625" style="26" customWidth="1"/>
    <col min="5396" max="5632" width="9.140625" style="26"/>
    <col min="5633" max="5633" width="14" style="26" customWidth="1"/>
    <col min="5634" max="5634" width="17.140625" style="26" customWidth="1"/>
    <col min="5635" max="5635" width="13.42578125" style="26" customWidth="1"/>
    <col min="5636" max="5649" width="9.140625" style="26"/>
    <col min="5650" max="5650" width="32.28515625" style="26" customWidth="1"/>
    <col min="5651" max="5651" width="10.140625" style="26" customWidth="1"/>
    <col min="5652" max="5888" width="9.140625" style="26"/>
    <col min="5889" max="5889" width="14" style="26" customWidth="1"/>
    <col min="5890" max="5890" width="17.140625" style="26" customWidth="1"/>
    <col min="5891" max="5891" width="13.42578125" style="26" customWidth="1"/>
    <col min="5892" max="5905" width="9.140625" style="26"/>
    <col min="5906" max="5906" width="32.28515625" style="26" customWidth="1"/>
    <col min="5907" max="5907" width="10.140625" style="26" customWidth="1"/>
    <col min="5908" max="6144" width="9.140625" style="26"/>
    <col min="6145" max="6145" width="14" style="26" customWidth="1"/>
    <col min="6146" max="6146" width="17.140625" style="26" customWidth="1"/>
    <col min="6147" max="6147" width="13.42578125" style="26" customWidth="1"/>
    <col min="6148" max="6161" width="9.140625" style="26"/>
    <col min="6162" max="6162" width="32.28515625" style="26" customWidth="1"/>
    <col min="6163" max="6163" width="10.140625" style="26" customWidth="1"/>
    <col min="6164" max="6400" width="9.140625" style="26"/>
    <col min="6401" max="6401" width="14" style="26" customWidth="1"/>
    <col min="6402" max="6402" width="17.140625" style="26" customWidth="1"/>
    <col min="6403" max="6403" width="13.42578125" style="26" customWidth="1"/>
    <col min="6404" max="6417" width="9.140625" style="26"/>
    <col min="6418" max="6418" width="32.28515625" style="26" customWidth="1"/>
    <col min="6419" max="6419" width="10.140625" style="26" customWidth="1"/>
    <col min="6420" max="6656" width="9.140625" style="26"/>
    <col min="6657" max="6657" width="14" style="26" customWidth="1"/>
    <col min="6658" max="6658" width="17.140625" style="26" customWidth="1"/>
    <col min="6659" max="6659" width="13.42578125" style="26" customWidth="1"/>
    <col min="6660" max="6673" width="9.140625" style="26"/>
    <col min="6674" max="6674" width="32.28515625" style="26" customWidth="1"/>
    <col min="6675" max="6675" width="10.140625" style="26" customWidth="1"/>
    <col min="6676" max="6912" width="9.140625" style="26"/>
    <col min="6913" max="6913" width="14" style="26" customWidth="1"/>
    <col min="6914" max="6914" width="17.140625" style="26" customWidth="1"/>
    <col min="6915" max="6915" width="13.42578125" style="26" customWidth="1"/>
    <col min="6916" max="6929" width="9.140625" style="26"/>
    <col min="6930" max="6930" width="32.28515625" style="26" customWidth="1"/>
    <col min="6931" max="6931" width="10.140625" style="26" customWidth="1"/>
    <col min="6932" max="7168" width="9.140625" style="26"/>
    <col min="7169" max="7169" width="14" style="26" customWidth="1"/>
    <col min="7170" max="7170" width="17.140625" style="26" customWidth="1"/>
    <col min="7171" max="7171" width="13.42578125" style="26" customWidth="1"/>
    <col min="7172" max="7185" width="9.140625" style="26"/>
    <col min="7186" max="7186" width="32.28515625" style="26" customWidth="1"/>
    <col min="7187" max="7187" width="10.140625" style="26" customWidth="1"/>
    <col min="7188" max="7424" width="9.140625" style="26"/>
    <col min="7425" max="7425" width="14" style="26" customWidth="1"/>
    <col min="7426" max="7426" width="17.140625" style="26" customWidth="1"/>
    <col min="7427" max="7427" width="13.42578125" style="26" customWidth="1"/>
    <col min="7428" max="7441" width="9.140625" style="26"/>
    <col min="7442" max="7442" width="32.28515625" style="26" customWidth="1"/>
    <col min="7443" max="7443" width="10.140625" style="26" customWidth="1"/>
    <col min="7444" max="7680" width="9.140625" style="26"/>
    <col min="7681" max="7681" width="14" style="26" customWidth="1"/>
    <col min="7682" max="7682" width="17.140625" style="26" customWidth="1"/>
    <col min="7683" max="7683" width="13.42578125" style="26" customWidth="1"/>
    <col min="7684" max="7697" width="9.140625" style="26"/>
    <col min="7698" max="7698" width="32.28515625" style="26" customWidth="1"/>
    <col min="7699" max="7699" width="10.140625" style="26" customWidth="1"/>
    <col min="7700" max="7936" width="9.140625" style="26"/>
    <col min="7937" max="7937" width="14" style="26" customWidth="1"/>
    <col min="7938" max="7938" width="17.140625" style="26" customWidth="1"/>
    <col min="7939" max="7939" width="13.42578125" style="26" customWidth="1"/>
    <col min="7940" max="7953" width="9.140625" style="26"/>
    <col min="7954" max="7954" width="32.28515625" style="26" customWidth="1"/>
    <col min="7955" max="7955" width="10.140625" style="26" customWidth="1"/>
    <col min="7956" max="8192" width="9.140625" style="26"/>
    <col min="8193" max="8193" width="14" style="26" customWidth="1"/>
    <col min="8194" max="8194" width="17.140625" style="26" customWidth="1"/>
    <col min="8195" max="8195" width="13.42578125" style="26" customWidth="1"/>
    <col min="8196" max="8209" width="9.140625" style="26"/>
    <col min="8210" max="8210" width="32.28515625" style="26" customWidth="1"/>
    <col min="8211" max="8211" width="10.140625" style="26" customWidth="1"/>
    <col min="8212" max="8448" width="9.140625" style="26"/>
    <col min="8449" max="8449" width="14" style="26" customWidth="1"/>
    <col min="8450" max="8450" width="17.140625" style="26" customWidth="1"/>
    <col min="8451" max="8451" width="13.42578125" style="26" customWidth="1"/>
    <col min="8452" max="8465" width="9.140625" style="26"/>
    <col min="8466" max="8466" width="32.28515625" style="26" customWidth="1"/>
    <col min="8467" max="8467" width="10.140625" style="26" customWidth="1"/>
    <col min="8468" max="8704" width="9.140625" style="26"/>
    <col min="8705" max="8705" width="14" style="26" customWidth="1"/>
    <col min="8706" max="8706" width="17.140625" style="26" customWidth="1"/>
    <col min="8707" max="8707" width="13.42578125" style="26" customWidth="1"/>
    <col min="8708" max="8721" width="9.140625" style="26"/>
    <col min="8722" max="8722" width="32.28515625" style="26" customWidth="1"/>
    <col min="8723" max="8723" width="10.140625" style="26" customWidth="1"/>
    <col min="8724" max="8960" width="9.140625" style="26"/>
    <col min="8961" max="8961" width="14" style="26" customWidth="1"/>
    <col min="8962" max="8962" width="17.140625" style="26" customWidth="1"/>
    <col min="8963" max="8963" width="13.42578125" style="26" customWidth="1"/>
    <col min="8964" max="8977" width="9.140625" style="26"/>
    <col min="8978" max="8978" width="32.28515625" style="26" customWidth="1"/>
    <col min="8979" max="8979" width="10.140625" style="26" customWidth="1"/>
    <col min="8980" max="9216" width="9.140625" style="26"/>
    <col min="9217" max="9217" width="14" style="26" customWidth="1"/>
    <col min="9218" max="9218" width="17.140625" style="26" customWidth="1"/>
    <col min="9219" max="9219" width="13.42578125" style="26" customWidth="1"/>
    <col min="9220" max="9233" width="9.140625" style="26"/>
    <col min="9234" max="9234" width="32.28515625" style="26" customWidth="1"/>
    <col min="9235" max="9235" width="10.140625" style="26" customWidth="1"/>
    <col min="9236" max="9472" width="9.140625" style="26"/>
    <col min="9473" max="9473" width="14" style="26" customWidth="1"/>
    <col min="9474" max="9474" width="17.140625" style="26" customWidth="1"/>
    <col min="9475" max="9475" width="13.42578125" style="26" customWidth="1"/>
    <col min="9476" max="9489" width="9.140625" style="26"/>
    <col min="9490" max="9490" width="32.28515625" style="26" customWidth="1"/>
    <col min="9491" max="9491" width="10.140625" style="26" customWidth="1"/>
    <col min="9492" max="9728" width="9.140625" style="26"/>
    <col min="9729" max="9729" width="14" style="26" customWidth="1"/>
    <col min="9730" max="9730" width="17.140625" style="26" customWidth="1"/>
    <col min="9731" max="9731" width="13.42578125" style="26" customWidth="1"/>
    <col min="9732" max="9745" width="9.140625" style="26"/>
    <col min="9746" max="9746" width="32.28515625" style="26" customWidth="1"/>
    <col min="9747" max="9747" width="10.140625" style="26" customWidth="1"/>
    <col min="9748" max="9984" width="9.140625" style="26"/>
    <col min="9985" max="9985" width="14" style="26" customWidth="1"/>
    <col min="9986" max="9986" width="17.140625" style="26" customWidth="1"/>
    <col min="9987" max="9987" width="13.42578125" style="26" customWidth="1"/>
    <col min="9988" max="10001" width="9.140625" style="26"/>
    <col min="10002" max="10002" width="32.28515625" style="26" customWidth="1"/>
    <col min="10003" max="10003" width="10.140625" style="26" customWidth="1"/>
    <col min="10004" max="10240" width="9.140625" style="26"/>
    <col min="10241" max="10241" width="14" style="26" customWidth="1"/>
    <col min="10242" max="10242" width="17.140625" style="26" customWidth="1"/>
    <col min="10243" max="10243" width="13.42578125" style="26" customWidth="1"/>
    <col min="10244" max="10257" width="9.140625" style="26"/>
    <col min="10258" max="10258" width="32.28515625" style="26" customWidth="1"/>
    <col min="10259" max="10259" width="10.140625" style="26" customWidth="1"/>
    <col min="10260" max="10496" width="9.140625" style="26"/>
    <col min="10497" max="10497" width="14" style="26" customWidth="1"/>
    <col min="10498" max="10498" width="17.140625" style="26" customWidth="1"/>
    <col min="10499" max="10499" width="13.42578125" style="26" customWidth="1"/>
    <col min="10500" max="10513" width="9.140625" style="26"/>
    <col min="10514" max="10514" width="32.28515625" style="26" customWidth="1"/>
    <col min="10515" max="10515" width="10.140625" style="26" customWidth="1"/>
    <col min="10516" max="10752" width="9.140625" style="26"/>
    <col min="10753" max="10753" width="14" style="26" customWidth="1"/>
    <col min="10754" max="10754" width="17.140625" style="26" customWidth="1"/>
    <col min="10755" max="10755" width="13.42578125" style="26" customWidth="1"/>
    <col min="10756" max="10769" width="9.140625" style="26"/>
    <col min="10770" max="10770" width="32.28515625" style="26" customWidth="1"/>
    <col min="10771" max="10771" width="10.140625" style="26" customWidth="1"/>
    <col min="10772" max="11008" width="9.140625" style="26"/>
    <col min="11009" max="11009" width="14" style="26" customWidth="1"/>
    <col min="11010" max="11010" width="17.140625" style="26" customWidth="1"/>
    <col min="11011" max="11011" width="13.42578125" style="26" customWidth="1"/>
    <col min="11012" max="11025" width="9.140625" style="26"/>
    <col min="11026" max="11026" width="32.28515625" style="26" customWidth="1"/>
    <col min="11027" max="11027" width="10.140625" style="26" customWidth="1"/>
    <col min="11028" max="11264" width="9.140625" style="26"/>
    <col min="11265" max="11265" width="14" style="26" customWidth="1"/>
    <col min="11266" max="11266" width="17.140625" style="26" customWidth="1"/>
    <col min="11267" max="11267" width="13.42578125" style="26" customWidth="1"/>
    <col min="11268" max="11281" width="9.140625" style="26"/>
    <col min="11282" max="11282" width="32.28515625" style="26" customWidth="1"/>
    <col min="11283" max="11283" width="10.140625" style="26" customWidth="1"/>
    <col min="11284" max="11520" width="9.140625" style="26"/>
    <col min="11521" max="11521" width="14" style="26" customWidth="1"/>
    <col min="11522" max="11522" width="17.140625" style="26" customWidth="1"/>
    <col min="11523" max="11523" width="13.42578125" style="26" customWidth="1"/>
    <col min="11524" max="11537" width="9.140625" style="26"/>
    <col min="11538" max="11538" width="32.28515625" style="26" customWidth="1"/>
    <col min="11539" max="11539" width="10.140625" style="26" customWidth="1"/>
    <col min="11540" max="11776" width="9.140625" style="26"/>
    <col min="11777" max="11777" width="14" style="26" customWidth="1"/>
    <col min="11778" max="11778" width="17.140625" style="26" customWidth="1"/>
    <col min="11779" max="11779" width="13.42578125" style="26" customWidth="1"/>
    <col min="11780" max="11793" width="9.140625" style="26"/>
    <col min="11794" max="11794" width="32.28515625" style="26" customWidth="1"/>
    <col min="11795" max="11795" width="10.140625" style="26" customWidth="1"/>
    <col min="11796" max="12032" width="9.140625" style="26"/>
    <col min="12033" max="12033" width="14" style="26" customWidth="1"/>
    <col min="12034" max="12034" width="17.140625" style="26" customWidth="1"/>
    <col min="12035" max="12035" width="13.42578125" style="26" customWidth="1"/>
    <col min="12036" max="12049" width="9.140625" style="26"/>
    <col min="12050" max="12050" width="32.28515625" style="26" customWidth="1"/>
    <col min="12051" max="12051" width="10.140625" style="26" customWidth="1"/>
    <col min="12052" max="12288" width="9.140625" style="26"/>
    <col min="12289" max="12289" width="14" style="26" customWidth="1"/>
    <col min="12290" max="12290" width="17.140625" style="26" customWidth="1"/>
    <col min="12291" max="12291" width="13.42578125" style="26" customWidth="1"/>
    <col min="12292" max="12305" width="9.140625" style="26"/>
    <col min="12306" max="12306" width="32.28515625" style="26" customWidth="1"/>
    <col min="12307" max="12307" width="10.140625" style="26" customWidth="1"/>
    <col min="12308" max="12544" width="9.140625" style="26"/>
    <col min="12545" max="12545" width="14" style="26" customWidth="1"/>
    <col min="12546" max="12546" width="17.140625" style="26" customWidth="1"/>
    <col min="12547" max="12547" width="13.42578125" style="26" customWidth="1"/>
    <col min="12548" max="12561" width="9.140625" style="26"/>
    <col min="12562" max="12562" width="32.28515625" style="26" customWidth="1"/>
    <col min="12563" max="12563" width="10.140625" style="26" customWidth="1"/>
    <col min="12564" max="12800" width="9.140625" style="26"/>
    <col min="12801" max="12801" width="14" style="26" customWidth="1"/>
    <col min="12802" max="12802" width="17.140625" style="26" customWidth="1"/>
    <col min="12803" max="12803" width="13.42578125" style="26" customWidth="1"/>
    <col min="12804" max="12817" width="9.140625" style="26"/>
    <col min="12818" max="12818" width="32.28515625" style="26" customWidth="1"/>
    <col min="12819" max="12819" width="10.140625" style="26" customWidth="1"/>
    <col min="12820" max="13056" width="9.140625" style="26"/>
    <col min="13057" max="13057" width="14" style="26" customWidth="1"/>
    <col min="13058" max="13058" width="17.140625" style="26" customWidth="1"/>
    <col min="13059" max="13059" width="13.42578125" style="26" customWidth="1"/>
    <col min="13060" max="13073" width="9.140625" style="26"/>
    <col min="13074" max="13074" width="32.28515625" style="26" customWidth="1"/>
    <col min="13075" max="13075" width="10.140625" style="26" customWidth="1"/>
    <col min="13076" max="13312" width="9.140625" style="26"/>
    <col min="13313" max="13313" width="14" style="26" customWidth="1"/>
    <col min="13314" max="13314" width="17.140625" style="26" customWidth="1"/>
    <col min="13315" max="13315" width="13.42578125" style="26" customWidth="1"/>
    <col min="13316" max="13329" width="9.140625" style="26"/>
    <col min="13330" max="13330" width="32.28515625" style="26" customWidth="1"/>
    <col min="13331" max="13331" width="10.140625" style="26" customWidth="1"/>
    <col min="13332" max="13568" width="9.140625" style="26"/>
    <col min="13569" max="13569" width="14" style="26" customWidth="1"/>
    <col min="13570" max="13570" width="17.140625" style="26" customWidth="1"/>
    <col min="13571" max="13571" width="13.42578125" style="26" customWidth="1"/>
    <col min="13572" max="13585" width="9.140625" style="26"/>
    <col min="13586" max="13586" width="32.28515625" style="26" customWidth="1"/>
    <col min="13587" max="13587" width="10.140625" style="26" customWidth="1"/>
    <col min="13588" max="13824" width="9.140625" style="26"/>
    <col min="13825" max="13825" width="14" style="26" customWidth="1"/>
    <col min="13826" max="13826" width="17.140625" style="26" customWidth="1"/>
    <col min="13827" max="13827" width="13.42578125" style="26" customWidth="1"/>
    <col min="13828" max="13841" width="9.140625" style="26"/>
    <col min="13842" max="13842" width="32.28515625" style="26" customWidth="1"/>
    <col min="13843" max="13843" width="10.140625" style="26" customWidth="1"/>
    <col min="13844" max="14080" width="9.140625" style="26"/>
    <col min="14081" max="14081" width="14" style="26" customWidth="1"/>
    <col min="14082" max="14082" width="17.140625" style="26" customWidth="1"/>
    <col min="14083" max="14083" width="13.42578125" style="26" customWidth="1"/>
    <col min="14084" max="14097" width="9.140625" style="26"/>
    <col min="14098" max="14098" width="32.28515625" style="26" customWidth="1"/>
    <col min="14099" max="14099" width="10.140625" style="26" customWidth="1"/>
    <col min="14100" max="14336" width="9.140625" style="26"/>
    <col min="14337" max="14337" width="14" style="26" customWidth="1"/>
    <col min="14338" max="14338" width="17.140625" style="26" customWidth="1"/>
    <col min="14339" max="14339" width="13.42578125" style="26" customWidth="1"/>
    <col min="14340" max="14353" width="9.140625" style="26"/>
    <col min="14354" max="14354" width="32.28515625" style="26" customWidth="1"/>
    <col min="14355" max="14355" width="10.140625" style="26" customWidth="1"/>
    <col min="14356" max="14592" width="9.140625" style="26"/>
    <col min="14593" max="14593" width="14" style="26" customWidth="1"/>
    <col min="14594" max="14594" width="17.140625" style="26" customWidth="1"/>
    <col min="14595" max="14595" width="13.42578125" style="26" customWidth="1"/>
    <col min="14596" max="14609" width="9.140625" style="26"/>
    <col min="14610" max="14610" width="32.28515625" style="26" customWidth="1"/>
    <col min="14611" max="14611" width="10.140625" style="26" customWidth="1"/>
    <col min="14612" max="14848" width="9.140625" style="26"/>
    <col min="14849" max="14849" width="14" style="26" customWidth="1"/>
    <col min="14850" max="14850" width="17.140625" style="26" customWidth="1"/>
    <col min="14851" max="14851" width="13.42578125" style="26" customWidth="1"/>
    <col min="14852" max="14865" width="9.140625" style="26"/>
    <col min="14866" max="14866" width="32.28515625" style="26" customWidth="1"/>
    <col min="14867" max="14867" width="10.140625" style="26" customWidth="1"/>
    <col min="14868" max="15104" width="9.140625" style="26"/>
    <col min="15105" max="15105" width="14" style="26" customWidth="1"/>
    <col min="15106" max="15106" width="17.140625" style="26" customWidth="1"/>
    <col min="15107" max="15107" width="13.42578125" style="26" customWidth="1"/>
    <col min="15108" max="15121" width="9.140625" style="26"/>
    <col min="15122" max="15122" width="32.28515625" style="26" customWidth="1"/>
    <col min="15123" max="15123" width="10.140625" style="26" customWidth="1"/>
    <col min="15124" max="15360" width="9.140625" style="26"/>
    <col min="15361" max="15361" width="14" style="26" customWidth="1"/>
    <col min="15362" max="15362" width="17.140625" style="26" customWidth="1"/>
    <col min="15363" max="15363" width="13.42578125" style="26" customWidth="1"/>
    <col min="15364" max="15377" width="9.140625" style="26"/>
    <col min="15378" max="15378" width="32.28515625" style="26" customWidth="1"/>
    <col min="15379" max="15379" width="10.140625" style="26" customWidth="1"/>
    <col min="15380" max="15616" width="9.140625" style="26"/>
    <col min="15617" max="15617" width="14" style="26" customWidth="1"/>
    <col min="15618" max="15618" width="17.140625" style="26" customWidth="1"/>
    <col min="15619" max="15619" width="13.42578125" style="26" customWidth="1"/>
    <col min="15620" max="15633" width="9.140625" style="26"/>
    <col min="15634" max="15634" width="32.28515625" style="26" customWidth="1"/>
    <col min="15635" max="15635" width="10.140625" style="26" customWidth="1"/>
    <col min="15636" max="15872" width="9.140625" style="26"/>
    <col min="15873" max="15873" width="14" style="26" customWidth="1"/>
    <col min="15874" max="15874" width="17.140625" style="26" customWidth="1"/>
    <col min="15875" max="15875" width="13.42578125" style="26" customWidth="1"/>
    <col min="15876" max="15889" width="9.140625" style="26"/>
    <col min="15890" max="15890" width="32.28515625" style="26" customWidth="1"/>
    <col min="15891" max="15891" width="10.140625" style="26" customWidth="1"/>
    <col min="15892" max="16128" width="9.140625" style="26"/>
    <col min="16129" max="16129" width="14" style="26" customWidth="1"/>
    <col min="16130" max="16130" width="17.140625" style="26" customWidth="1"/>
    <col min="16131" max="16131" width="13.42578125" style="26" customWidth="1"/>
    <col min="16132" max="16145" width="9.140625" style="26"/>
    <col min="16146" max="16146" width="32.28515625" style="26" customWidth="1"/>
    <col min="16147" max="16147" width="10.140625" style="26" customWidth="1"/>
    <col min="16148" max="16384" width="9.140625" style="26"/>
  </cols>
  <sheetData>
    <row r="1" spans="1:7">
      <c r="A1" s="43" t="str">
        <f>TblAgeBar!B5</f>
        <v xml:space="preserve">  5 - 9</v>
      </c>
      <c r="B1" s="43" t="s">
        <v>306</v>
      </c>
      <c r="C1" s="54">
        <f>TblAgeBar!C5</f>
        <v>227.81</v>
      </c>
      <c r="D1" s="43" t="s">
        <v>144</v>
      </c>
      <c r="E1" s="53" t="e">
        <f t="shared" ref="E1:E9" si="0">ROUNDDOWN((C1*100/F1),2)</f>
        <v>#REF!</v>
      </c>
      <c r="F1" s="26" t="e">
        <f>#REF!+C1+C2+C3+C4+C5+C6+C7+C8</f>
        <v>#REF!</v>
      </c>
      <c r="G1" s="29" t="s">
        <v>142</v>
      </c>
    </row>
    <row r="2" spans="1:7">
      <c r="A2" s="43" t="str">
        <f>TblAgeBar!B4</f>
        <v xml:space="preserve">  0 - 4</v>
      </c>
      <c r="B2" s="43" t="s">
        <v>306</v>
      </c>
      <c r="C2" s="54">
        <f>TblAgeBar!C4</f>
        <v>171.59</v>
      </c>
      <c r="D2" s="43" t="s">
        <v>144</v>
      </c>
      <c r="E2" s="53">
        <f t="shared" si="0"/>
        <v>42.94</v>
      </c>
      <c r="F2" s="26">
        <f>(C2+C3+C4+C5+C6+C7+C8+C9+C10)</f>
        <v>399.53</v>
      </c>
      <c r="G2" s="29" t="s">
        <v>142</v>
      </c>
    </row>
    <row r="3" spans="1:7">
      <c r="A3" s="43" t="str">
        <f>TblAgeBar!B6</f>
        <v xml:space="preserve"> 10 - 14</v>
      </c>
      <c r="B3" s="43" t="s">
        <v>306</v>
      </c>
      <c r="C3" s="54">
        <f>TblAgeBar!C6</f>
        <v>129.46</v>
      </c>
      <c r="D3" s="43" t="s">
        <v>144</v>
      </c>
      <c r="E3" s="53" t="e">
        <f t="shared" si="0"/>
        <v>#REF!</v>
      </c>
      <c r="F3" s="26" t="e">
        <f>#REF!+#REF!+C3+C4+C5+C6+C7+C8+C9</f>
        <v>#REF!</v>
      </c>
      <c r="G3" s="29" t="s">
        <v>142</v>
      </c>
    </row>
    <row r="4" spans="1:7">
      <c r="A4" s="43" t="str">
        <f>TblAgeBar!B7</f>
        <v xml:space="preserve"> 15 - 24</v>
      </c>
      <c r="B4" s="43" t="s">
        <v>306</v>
      </c>
      <c r="C4" s="54">
        <f>TblAgeBar!C7</f>
        <v>50.57</v>
      </c>
      <c r="D4" s="43" t="s">
        <v>144</v>
      </c>
      <c r="E4" s="53" t="e">
        <f t="shared" si="0"/>
        <v>#REF!</v>
      </c>
      <c r="F4" s="26" t="e">
        <f>#REF!+C2+C3+C4+C5+C6+C7+C8+C9</f>
        <v>#REF!</v>
      </c>
      <c r="G4" s="29" t="s">
        <v>142</v>
      </c>
    </row>
    <row r="5" spans="1:7">
      <c r="A5" s="43" t="str">
        <f>TblAgeBar!B8</f>
        <v xml:space="preserve"> 25 - 34</v>
      </c>
      <c r="B5" s="43" t="s">
        <v>306</v>
      </c>
      <c r="C5" s="54">
        <f>TblAgeBar!C8</f>
        <v>27.45</v>
      </c>
      <c r="D5" s="43" t="s">
        <v>144</v>
      </c>
      <c r="E5" s="53">
        <f t="shared" si="0"/>
        <v>4.37</v>
      </c>
      <c r="F5" s="29">
        <f>C1+C2+C3+C4+C5+C6+C7+C8+C9</f>
        <v>627.34000000000015</v>
      </c>
      <c r="G5" s="29" t="s">
        <v>142</v>
      </c>
    </row>
    <row r="6" spans="1:7">
      <c r="A6" s="43" t="str">
        <f>TblAgeBar!B9</f>
        <v xml:space="preserve"> 35 - 44</v>
      </c>
      <c r="B6" s="43" t="s">
        <v>306</v>
      </c>
      <c r="C6" s="54">
        <f>TblAgeBar!C9</f>
        <v>10.24</v>
      </c>
      <c r="D6" s="43" t="s">
        <v>144</v>
      </c>
      <c r="E6" s="53">
        <f t="shared" si="0"/>
        <v>1.63</v>
      </c>
      <c r="F6" s="58">
        <f>C1+C2+C3+C4+C5+C6+C7+C8+C9</f>
        <v>627.34000000000015</v>
      </c>
      <c r="G6" s="29" t="s">
        <v>142</v>
      </c>
    </row>
    <row r="7" spans="1:7">
      <c r="A7" s="43" t="str">
        <f>TblAgeBar!B10</f>
        <v xml:space="preserve"> 45 - 54</v>
      </c>
      <c r="B7" s="43" t="s">
        <v>306</v>
      </c>
      <c r="C7" s="54">
        <f>TblAgeBar!C10</f>
        <v>5.63</v>
      </c>
      <c r="D7" s="43" t="s">
        <v>144</v>
      </c>
      <c r="E7" s="53" t="e">
        <f t="shared" si="0"/>
        <v>#REF!</v>
      </c>
      <c r="F7" s="26" t="e">
        <f>#REF!+C2+C3+C4+C5+C6+C7+C8+C9</f>
        <v>#REF!</v>
      </c>
      <c r="G7" s="29" t="s">
        <v>142</v>
      </c>
    </row>
    <row r="8" spans="1:7">
      <c r="A8" s="43" t="str">
        <f>TblAgeBar!B12</f>
        <v xml:space="preserve"> 65 +</v>
      </c>
      <c r="B8" s="43" t="s">
        <v>306</v>
      </c>
      <c r="C8" s="54">
        <f>TblAgeBar!C12</f>
        <v>2.63</v>
      </c>
      <c r="D8" s="43" t="s">
        <v>144</v>
      </c>
      <c r="E8" s="53" t="e">
        <f t="shared" si="0"/>
        <v>#REF!</v>
      </c>
      <c r="F8" s="26" t="e">
        <f>#REF!+C1+C2+C3+C4+C5+C6+C7+C8</f>
        <v>#REF!</v>
      </c>
      <c r="G8" s="29" t="s">
        <v>142</v>
      </c>
    </row>
    <row r="9" spans="1:7">
      <c r="A9" s="43" t="str">
        <f>TblAgeBar!B11</f>
        <v xml:space="preserve"> 55 - 64</v>
      </c>
      <c r="B9" s="43" t="s">
        <v>306</v>
      </c>
      <c r="C9" s="54">
        <f>TblAgeBar!C11</f>
        <v>1.96</v>
      </c>
      <c r="D9" s="43" t="s">
        <v>144</v>
      </c>
      <c r="E9" s="53" t="e">
        <f t="shared" si="0"/>
        <v>#REF!</v>
      </c>
      <c r="F9" s="26" t="e">
        <f>#REF!+#REF!+#REF!+C5+C6+C7+C8+C9+C10</f>
        <v>#REF!</v>
      </c>
      <c r="G9" s="29" t="s">
        <v>142</v>
      </c>
    </row>
    <row r="10" spans="1:7">
      <c r="A10" s="37"/>
      <c r="B10" s="37"/>
      <c r="C10" s="55"/>
    </row>
    <row r="11" spans="1:7">
      <c r="A11" s="37"/>
      <c r="B11" s="37"/>
      <c r="C11" s="55"/>
    </row>
    <row r="12" spans="1:7">
      <c r="A12" s="37"/>
      <c r="B12" s="37"/>
      <c r="C12" s="55"/>
    </row>
    <row r="32" spans="1:3">
      <c r="A32" s="37"/>
      <c r="B32" s="37"/>
      <c r="C32" s="56"/>
    </row>
    <row r="33" spans="1:3">
      <c r="A33" s="37"/>
      <c r="B33" s="37"/>
      <c r="C33" s="55"/>
    </row>
    <row r="34" spans="1:3">
      <c r="A34" s="37"/>
      <c r="B34" s="37"/>
      <c r="C34" s="55"/>
    </row>
    <row r="35" spans="1:3">
      <c r="A35" s="37"/>
      <c r="B35" s="37"/>
      <c r="C35" s="55"/>
    </row>
    <row r="36" spans="1:3">
      <c r="A36" s="37"/>
      <c r="B36" s="37"/>
      <c r="C36" s="55"/>
    </row>
    <row r="37" spans="1:3">
      <c r="A37" s="37"/>
      <c r="B37" s="37"/>
      <c r="C37" s="55"/>
    </row>
    <row r="38" spans="1:3">
      <c r="A38" s="37"/>
      <c r="B38" s="37"/>
      <c r="C38" s="55"/>
    </row>
    <row r="39" spans="1:3">
      <c r="A39" s="37"/>
      <c r="B39" s="37"/>
      <c r="C39" s="55"/>
    </row>
    <row r="40" spans="1:3">
      <c r="A40" s="37"/>
      <c r="B40" s="37"/>
      <c r="C40" s="55"/>
    </row>
    <row r="41" spans="1:3">
      <c r="A41" s="37"/>
      <c r="B41" s="37"/>
      <c r="C41" s="55"/>
    </row>
    <row r="42" spans="1:3">
      <c r="A42" s="37"/>
      <c r="B42" s="37"/>
      <c r="C42" s="55"/>
    </row>
    <row r="43" spans="1:3">
      <c r="A43" s="37"/>
      <c r="B43" s="37"/>
      <c r="C43" s="55"/>
    </row>
    <row r="44" spans="1:3">
      <c r="A44" s="37"/>
      <c r="B44" s="37"/>
      <c r="C44" s="55"/>
    </row>
    <row r="45" spans="1:3">
      <c r="A45" s="37"/>
      <c r="B45" s="37"/>
      <c r="C45" s="55"/>
    </row>
    <row r="46" spans="1:3">
      <c r="A46" s="37"/>
      <c r="B46" s="37"/>
      <c r="C46" s="55"/>
    </row>
    <row r="47" spans="1:3">
      <c r="A47" s="37"/>
      <c r="B47" s="37"/>
      <c r="C47" s="55"/>
    </row>
  </sheetData>
  <sortState ref="A1:G47">
    <sortCondition descending="1" ref="C1"/>
  </sortState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686"/>
  <sheetViews>
    <sheetView workbookViewId="0">
      <selection activeCell="H12" sqref="H12"/>
    </sheetView>
  </sheetViews>
  <sheetFormatPr defaultRowHeight="12.75"/>
  <sheetData>
    <row r="1" spans="1:10" ht="23.25">
      <c r="A1" s="27" t="s">
        <v>597</v>
      </c>
      <c r="J1" s="19"/>
    </row>
    <row r="2" spans="1:10" ht="23.25">
      <c r="A2" s="27" t="s">
        <v>612</v>
      </c>
      <c r="J2" s="19"/>
    </row>
    <row r="3" spans="1:10" ht="20.25">
      <c r="A3" s="21"/>
      <c r="J3" s="19"/>
    </row>
    <row r="4" spans="1:10" ht="23.25">
      <c r="A4" s="27" t="s">
        <v>603</v>
      </c>
      <c r="J4" s="19"/>
    </row>
    <row r="5" spans="1:10" ht="23.25">
      <c r="A5" s="27" t="s">
        <v>604</v>
      </c>
      <c r="J5" s="19"/>
    </row>
    <row r="6" spans="1:10" ht="23.25">
      <c r="A6" s="27" t="s">
        <v>605</v>
      </c>
      <c r="J6" s="19"/>
    </row>
    <row r="7" spans="1:10" ht="23.25">
      <c r="A7" s="27" t="s">
        <v>606</v>
      </c>
      <c r="J7" s="19"/>
    </row>
    <row r="8" spans="1:10" ht="23.25">
      <c r="A8" s="27" t="s">
        <v>607</v>
      </c>
      <c r="J8" s="19"/>
    </row>
    <row r="9" spans="1:10" ht="23.25">
      <c r="A9" s="27" t="s">
        <v>608</v>
      </c>
      <c r="J9" s="19"/>
    </row>
    <row r="10" spans="1:10" ht="23.25">
      <c r="A10" s="27" t="s">
        <v>609</v>
      </c>
      <c r="J10" s="19"/>
    </row>
    <row r="11" spans="1:10" ht="23.25">
      <c r="A11" s="27" t="s">
        <v>610</v>
      </c>
      <c r="J11" s="19"/>
    </row>
    <row r="12" spans="1:10" ht="23.25">
      <c r="A12" s="27"/>
      <c r="J12" s="19"/>
    </row>
    <row r="13" spans="1:10" ht="23.25">
      <c r="A13" s="27"/>
      <c r="J13" s="19"/>
    </row>
    <row r="14" spans="1:10" ht="23.25">
      <c r="A14" s="27"/>
      <c r="J14" s="19"/>
    </row>
    <row r="15" spans="1:10" ht="23.25">
      <c r="A15" s="27"/>
      <c r="J15" s="19"/>
    </row>
    <row r="16" spans="1:10" ht="23.25">
      <c r="A16" s="27"/>
      <c r="J16" s="19"/>
    </row>
    <row r="17" spans="1:10" ht="23.25">
      <c r="A17" s="27"/>
      <c r="J17" s="19"/>
    </row>
    <row r="18" spans="1:10" ht="23.25">
      <c r="A18" s="27"/>
      <c r="J18" s="19"/>
    </row>
    <row r="19" spans="1:10" ht="23.25">
      <c r="A19" s="27"/>
      <c r="J19" s="19"/>
    </row>
    <row r="20" spans="1:10" ht="23.25">
      <c r="A20" s="27"/>
      <c r="J20" s="19"/>
    </row>
    <row r="21" spans="1:10" ht="23.25">
      <c r="A21" s="27"/>
      <c r="J21" s="19"/>
    </row>
    <row r="22" spans="1:10" ht="23.25">
      <c r="A22" s="27"/>
      <c r="J22" s="19"/>
    </row>
    <row r="23" spans="1:10" ht="23.25">
      <c r="A23" s="27"/>
      <c r="J23" s="19"/>
    </row>
    <row r="24" spans="1:10" ht="23.25">
      <c r="A24" s="27"/>
      <c r="J24" s="19"/>
    </row>
    <row r="25" spans="1:10" ht="23.25">
      <c r="A25" s="27"/>
      <c r="J25" s="19"/>
    </row>
    <row r="26" spans="1:10" ht="23.25">
      <c r="A26" s="27"/>
      <c r="J26" s="19"/>
    </row>
    <row r="27" spans="1:10" ht="23.25">
      <c r="A27" s="27"/>
      <c r="J27" s="19"/>
    </row>
    <row r="28" spans="1:10" ht="23.25">
      <c r="A28" s="27"/>
      <c r="J28" s="19"/>
    </row>
    <row r="29" spans="1:10" ht="23.25">
      <c r="A29" s="27"/>
      <c r="J29" s="19"/>
    </row>
    <row r="30" spans="1:10" ht="23.25">
      <c r="A30" s="27"/>
      <c r="J30" s="19"/>
    </row>
    <row r="31" spans="1:10" ht="23.25">
      <c r="A31" s="27"/>
      <c r="J31" s="19"/>
    </row>
    <row r="32" spans="1:10" ht="23.25">
      <c r="A32" s="27"/>
      <c r="J32" s="19"/>
    </row>
    <row r="33" spans="1:10" ht="23.25">
      <c r="A33" s="27"/>
      <c r="J33" s="19"/>
    </row>
    <row r="34" spans="1:10" ht="23.25">
      <c r="A34" s="27"/>
      <c r="J34" s="19"/>
    </row>
    <row r="35" spans="1:10" ht="23.25">
      <c r="A35" s="27"/>
      <c r="J35" s="19"/>
    </row>
    <row r="36" spans="1:10" ht="23.25">
      <c r="A36" s="27"/>
      <c r="J36" s="19"/>
    </row>
    <row r="37" spans="1:10" ht="23.25">
      <c r="A37" s="27"/>
      <c r="J37" s="19"/>
    </row>
    <row r="38" spans="1:10" ht="23.25">
      <c r="A38" s="27"/>
      <c r="J38" s="19"/>
    </row>
    <row r="39" spans="1:10" ht="23.25">
      <c r="A39" s="27"/>
      <c r="J39" s="19"/>
    </row>
    <row r="40" spans="1:10" ht="23.25">
      <c r="A40" s="27"/>
      <c r="J40" s="19"/>
    </row>
    <row r="41" spans="1:10" ht="23.25">
      <c r="A41" s="27"/>
      <c r="J41" s="19"/>
    </row>
    <row r="42" spans="1:10" ht="23.25">
      <c r="A42" s="27"/>
      <c r="J42" s="19"/>
    </row>
    <row r="43" spans="1:10" ht="23.25">
      <c r="A43" s="27"/>
      <c r="J43" s="19"/>
    </row>
    <row r="44" spans="1:10" ht="23.25">
      <c r="A44" s="27"/>
      <c r="J44" s="19"/>
    </row>
    <row r="45" spans="1:10" ht="23.25">
      <c r="A45" s="27"/>
      <c r="J45" s="19"/>
    </row>
    <row r="46" spans="1:10" ht="23.25">
      <c r="A46" s="27"/>
      <c r="J46" s="19"/>
    </row>
    <row r="47" spans="1:10" ht="23.25">
      <c r="A47" s="27"/>
      <c r="J47" s="19"/>
    </row>
    <row r="48" spans="1:10" ht="23.25">
      <c r="A48" s="27"/>
      <c r="J48" s="19"/>
    </row>
    <row r="49" spans="1:10" ht="23.25">
      <c r="A49" s="27"/>
      <c r="J49" s="19"/>
    </row>
    <row r="50" spans="1:10" ht="23.25">
      <c r="A50" s="27"/>
      <c r="J50" s="19"/>
    </row>
    <row r="51" spans="1:10" ht="23.25">
      <c r="A51" s="27"/>
      <c r="J51" s="19"/>
    </row>
    <row r="52" spans="1:10" ht="23.25">
      <c r="A52" s="27"/>
      <c r="J52" s="19"/>
    </row>
    <row r="53" spans="1:10" ht="23.25">
      <c r="A53" s="27"/>
      <c r="J53" s="19"/>
    </row>
    <row r="54" spans="1:10" ht="23.25">
      <c r="A54" s="27"/>
      <c r="J54" s="19"/>
    </row>
    <row r="55" spans="1:10" ht="23.25">
      <c r="A55" s="27"/>
      <c r="J55" s="19"/>
    </row>
    <row r="56" spans="1:10" ht="23.25">
      <c r="A56" s="27"/>
      <c r="J56" s="19"/>
    </row>
    <row r="57" spans="1:10" ht="23.25">
      <c r="A57" s="27"/>
      <c r="J57" s="19"/>
    </row>
    <row r="58" spans="1:10" ht="23.25">
      <c r="A58" s="27"/>
      <c r="J58" s="19"/>
    </row>
    <row r="59" spans="1:10" ht="23.25">
      <c r="A59" s="27"/>
      <c r="J59" s="19"/>
    </row>
    <row r="60" spans="1:10" ht="23.25">
      <c r="A60" s="27"/>
      <c r="J60" s="19"/>
    </row>
    <row r="61" spans="1:10" ht="23.25">
      <c r="A61" s="27"/>
      <c r="J61" s="19"/>
    </row>
    <row r="62" spans="1:10" ht="23.25">
      <c r="A62" s="27"/>
      <c r="J62" s="19"/>
    </row>
    <row r="63" spans="1:10" ht="23.25">
      <c r="A63" s="27"/>
      <c r="J63" s="19"/>
    </row>
    <row r="64" spans="1:10" ht="23.25">
      <c r="A64" s="27"/>
      <c r="J64" s="19"/>
    </row>
    <row r="65" spans="1:10" ht="23.25">
      <c r="A65" s="27"/>
      <c r="J65" s="19"/>
    </row>
    <row r="66" spans="1:10" ht="23.25">
      <c r="A66" s="27"/>
      <c r="J66" s="19"/>
    </row>
    <row r="67" spans="1:10" ht="23.25">
      <c r="A67" s="27"/>
      <c r="J67" s="19"/>
    </row>
    <row r="68" spans="1:10" ht="23.25">
      <c r="A68" s="27"/>
      <c r="J68" s="19"/>
    </row>
    <row r="69" spans="1:10" ht="23.25">
      <c r="A69" s="27"/>
      <c r="J69" s="19"/>
    </row>
    <row r="70" spans="1:10" ht="20.25">
      <c r="A70" s="21"/>
      <c r="J70" s="19"/>
    </row>
    <row r="71" spans="1:10" ht="23.25">
      <c r="A71" s="27"/>
      <c r="J71" s="19"/>
    </row>
    <row r="72" spans="1:10" ht="23.25">
      <c r="A72" s="27"/>
      <c r="J72" s="19"/>
    </row>
    <row r="73" spans="1:10" ht="23.25">
      <c r="A73" s="27"/>
      <c r="J73" s="19"/>
    </row>
    <row r="74" spans="1:10" ht="23.25">
      <c r="A74" s="27"/>
      <c r="J74" s="19"/>
    </row>
    <row r="75" spans="1:10" ht="23.25">
      <c r="A75" s="27"/>
      <c r="J75" s="19"/>
    </row>
    <row r="76" spans="1:10" ht="23.25">
      <c r="A76" s="27"/>
      <c r="J76" s="19"/>
    </row>
    <row r="77" spans="1:10" ht="23.25">
      <c r="A77" s="27"/>
      <c r="J77" s="19"/>
    </row>
    <row r="78" spans="1:10" ht="23.25">
      <c r="A78" s="27"/>
      <c r="J78" s="19"/>
    </row>
    <row r="79" spans="1:10" ht="23.25">
      <c r="A79" s="27"/>
      <c r="J79" s="19"/>
    </row>
    <row r="80" spans="1:10" ht="23.25">
      <c r="A80" s="27"/>
      <c r="J80" s="19"/>
    </row>
    <row r="81" spans="1:10" ht="23.25">
      <c r="A81" s="27"/>
      <c r="J81" s="19"/>
    </row>
    <row r="82" spans="1:10" ht="23.25">
      <c r="A82" s="27"/>
      <c r="J82" s="19"/>
    </row>
    <row r="83" spans="1:10" ht="20.25">
      <c r="A83" s="21"/>
      <c r="J83" s="19"/>
    </row>
    <row r="84" spans="1:10" ht="23.25">
      <c r="A84" s="27"/>
      <c r="J84" s="19"/>
    </row>
    <row r="85" spans="1:10" ht="23.25">
      <c r="A85" s="27"/>
      <c r="J85" s="19"/>
    </row>
    <row r="86" spans="1:10" ht="23.25">
      <c r="A86" s="27"/>
      <c r="J86" s="19"/>
    </row>
    <row r="87" spans="1:10" ht="23.25">
      <c r="A87" s="27"/>
      <c r="J87" s="19"/>
    </row>
    <row r="88" spans="1:10" ht="23.25">
      <c r="A88" s="27"/>
      <c r="J88" s="19"/>
    </row>
    <row r="89" spans="1:10" ht="23.25">
      <c r="A89" s="27"/>
      <c r="J89" s="19"/>
    </row>
    <row r="90" spans="1:10" ht="23.25">
      <c r="A90" s="27"/>
      <c r="J90" s="19"/>
    </row>
    <row r="91" spans="1:10" ht="23.25">
      <c r="A91" s="27"/>
      <c r="J91" s="19"/>
    </row>
    <row r="92" spans="1:10" ht="23.25">
      <c r="A92" s="27"/>
      <c r="J92" s="19"/>
    </row>
    <row r="93" spans="1:10" ht="23.25">
      <c r="A93" s="27"/>
      <c r="J93" s="19"/>
    </row>
    <row r="94" spans="1:10" ht="23.25">
      <c r="A94" s="27"/>
      <c r="J94" s="19"/>
    </row>
    <row r="95" spans="1:10" ht="23.25">
      <c r="A95" s="27"/>
      <c r="J95" s="19"/>
    </row>
    <row r="96" spans="1:10" ht="20.25">
      <c r="A96" s="21"/>
      <c r="J96" s="19"/>
    </row>
    <row r="97" spans="10:10" ht="20.25">
      <c r="J97" s="19"/>
    </row>
    <row r="98" spans="10:10" ht="20.25">
      <c r="J98" s="19"/>
    </row>
    <row r="99" spans="10:10" ht="20.25">
      <c r="J99" s="19"/>
    </row>
    <row r="100" spans="10:10" ht="20.25">
      <c r="J100" s="19"/>
    </row>
    <row r="101" spans="10:10" ht="20.25">
      <c r="J101" s="19"/>
    </row>
    <row r="102" spans="10:10" ht="20.25">
      <c r="J102" s="19"/>
    </row>
    <row r="103" spans="10:10" ht="20.25">
      <c r="J103" s="19"/>
    </row>
    <row r="104" spans="10:10" ht="20.25">
      <c r="J104" s="19"/>
    </row>
    <row r="105" spans="10:10" ht="20.25">
      <c r="J105" s="19"/>
    </row>
    <row r="106" spans="10:10" ht="20.25">
      <c r="J106" s="19"/>
    </row>
    <row r="107" spans="10:10" ht="20.25">
      <c r="J107" s="19"/>
    </row>
    <row r="108" spans="10:10" ht="20.25">
      <c r="J108" s="19"/>
    </row>
    <row r="109" spans="10:10" ht="20.25">
      <c r="J109" s="19"/>
    </row>
    <row r="110" spans="10:10" ht="20.25">
      <c r="J110" s="19"/>
    </row>
    <row r="111" spans="10:10" ht="20.25">
      <c r="J111" s="19"/>
    </row>
    <row r="112" spans="10:10" ht="20.25">
      <c r="J112" s="19"/>
    </row>
    <row r="113" spans="10:10" ht="20.25">
      <c r="J113" s="19"/>
    </row>
    <row r="114" spans="10:10" ht="20.25">
      <c r="J114" s="19"/>
    </row>
    <row r="115" spans="10:10" ht="20.25">
      <c r="J115" s="19"/>
    </row>
    <row r="116" spans="10:10" ht="20.25">
      <c r="J116" s="19"/>
    </row>
    <row r="117" spans="10:10" ht="20.25">
      <c r="J117" s="19"/>
    </row>
    <row r="118" spans="10:10" ht="20.25">
      <c r="J118" s="19"/>
    </row>
    <row r="119" spans="10:10" ht="20.25">
      <c r="J119" s="19"/>
    </row>
    <row r="120" spans="10:10" ht="20.25">
      <c r="J120" s="19"/>
    </row>
    <row r="121" spans="10:10" ht="20.25">
      <c r="J121" s="19"/>
    </row>
    <row r="122" spans="10:10" ht="20.25">
      <c r="J122" s="19"/>
    </row>
    <row r="123" spans="10:10" ht="20.25">
      <c r="J123" s="19"/>
    </row>
    <row r="124" spans="10:10" ht="20.25">
      <c r="J124" s="19"/>
    </row>
    <row r="125" spans="10:10" ht="20.25">
      <c r="J125" s="19"/>
    </row>
    <row r="126" spans="10:10" ht="20.25">
      <c r="J126" s="19"/>
    </row>
    <row r="127" spans="10:10" ht="20.25">
      <c r="J127" s="19"/>
    </row>
    <row r="128" spans="10:10" ht="20.25">
      <c r="J128" s="19"/>
    </row>
    <row r="129" spans="10:10" ht="20.25">
      <c r="J129" s="19"/>
    </row>
    <row r="130" spans="10:10" ht="20.25">
      <c r="J130" s="19"/>
    </row>
    <row r="131" spans="10:10" ht="20.25">
      <c r="J131" s="19"/>
    </row>
    <row r="132" spans="10:10" ht="20.25">
      <c r="J132" s="19"/>
    </row>
    <row r="133" spans="10:10" ht="20.25">
      <c r="J133" s="19"/>
    </row>
    <row r="134" spans="10:10" ht="20.25">
      <c r="J134" s="19"/>
    </row>
    <row r="135" spans="10:10" ht="20.25">
      <c r="J135" s="19"/>
    </row>
    <row r="136" spans="10:10" ht="20.25">
      <c r="J136" s="19"/>
    </row>
    <row r="137" spans="10:10" ht="20.25">
      <c r="J137" s="19"/>
    </row>
    <row r="138" spans="10:10" ht="20.25">
      <c r="J138" s="19"/>
    </row>
    <row r="139" spans="10:10" ht="20.25">
      <c r="J139" s="19"/>
    </row>
    <row r="140" spans="10:10" ht="20.25">
      <c r="J140" s="19"/>
    </row>
    <row r="141" spans="10:10" ht="20.25">
      <c r="J141" s="19"/>
    </row>
    <row r="142" spans="10:10" ht="20.25">
      <c r="J142" s="19"/>
    </row>
    <row r="143" spans="10:10" ht="20.25">
      <c r="J143" s="19"/>
    </row>
    <row r="144" spans="10:10" ht="20.25">
      <c r="J144" s="19"/>
    </row>
    <row r="145" spans="10:10" ht="20.25">
      <c r="J145" s="19"/>
    </row>
    <row r="146" spans="10:10" ht="20.25">
      <c r="J146" s="19"/>
    </row>
    <row r="147" spans="10:10" ht="20.25">
      <c r="J147" s="19"/>
    </row>
    <row r="148" spans="10:10" ht="20.25">
      <c r="J148" s="19"/>
    </row>
    <row r="149" spans="10:10" ht="20.25">
      <c r="J149" s="19"/>
    </row>
    <row r="150" spans="10:10" ht="20.25">
      <c r="J150" s="19"/>
    </row>
    <row r="151" spans="10:10" ht="20.25">
      <c r="J151" s="19"/>
    </row>
    <row r="152" spans="10:10" ht="20.25">
      <c r="J152" s="19"/>
    </row>
    <row r="153" spans="10:10" ht="20.25">
      <c r="J153" s="19"/>
    </row>
    <row r="154" spans="10:10" ht="20.25">
      <c r="J154" s="19"/>
    </row>
    <row r="155" spans="10:10" ht="20.25">
      <c r="J155" s="19"/>
    </row>
    <row r="156" spans="10:10" ht="20.25">
      <c r="J156" s="19"/>
    </row>
    <row r="157" spans="10:10" ht="20.25">
      <c r="J157" s="19"/>
    </row>
    <row r="158" spans="10:10" ht="20.25">
      <c r="J158" s="19"/>
    </row>
    <row r="159" spans="10:10" ht="20.25">
      <c r="J159" s="19"/>
    </row>
    <row r="160" spans="10:10" ht="20.25">
      <c r="J160" s="19"/>
    </row>
    <row r="161" spans="10:10" ht="20.25">
      <c r="J161" s="19"/>
    </row>
    <row r="162" spans="10:10" ht="20.25">
      <c r="J162" s="19"/>
    </row>
    <row r="163" spans="10:10" ht="20.25">
      <c r="J163" s="19"/>
    </row>
    <row r="164" spans="10:10" ht="20.25">
      <c r="J164" s="19"/>
    </row>
    <row r="165" spans="10:10" ht="20.25">
      <c r="J165" s="19"/>
    </row>
    <row r="166" spans="10:10" ht="20.25">
      <c r="J166" s="19"/>
    </row>
    <row r="167" spans="10:10" ht="20.25">
      <c r="J167" s="19"/>
    </row>
    <row r="168" spans="10:10" ht="20.25">
      <c r="J168" s="19"/>
    </row>
    <row r="169" spans="10:10" ht="20.25">
      <c r="J169" s="19"/>
    </row>
    <row r="170" spans="10:10" ht="20.25">
      <c r="J170" s="19"/>
    </row>
    <row r="171" spans="10:10" ht="20.25">
      <c r="J171" s="19"/>
    </row>
    <row r="172" spans="10:10" ht="20.25">
      <c r="J172" s="19"/>
    </row>
    <row r="173" spans="10:10" ht="20.25">
      <c r="J173" s="19"/>
    </row>
    <row r="174" spans="10:10" ht="20.25">
      <c r="J174" s="19"/>
    </row>
    <row r="175" spans="10:10" ht="20.25">
      <c r="J175" s="19"/>
    </row>
    <row r="176" spans="10:10" ht="20.25">
      <c r="J176" s="19"/>
    </row>
    <row r="177" spans="10:10" ht="20.25">
      <c r="J177" s="19"/>
    </row>
    <row r="178" spans="10:10" ht="20.25">
      <c r="J178" s="19"/>
    </row>
    <row r="179" spans="10:10" ht="20.25">
      <c r="J179" s="19"/>
    </row>
    <row r="180" spans="10:10" ht="20.25">
      <c r="J180" s="19"/>
    </row>
    <row r="181" spans="10:10" ht="20.25">
      <c r="J181" s="19"/>
    </row>
    <row r="182" spans="10:10" ht="20.25">
      <c r="J182" s="19"/>
    </row>
    <row r="183" spans="10:10" ht="20.25">
      <c r="J183" s="19"/>
    </row>
    <row r="184" spans="10:10" ht="20.25">
      <c r="J184" s="19"/>
    </row>
    <row r="185" spans="10:10" ht="20.25">
      <c r="J185" s="19"/>
    </row>
    <row r="186" spans="10:10" ht="20.25">
      <c r="J186" s="19"/>
    </row>
    <row r="187" spans="10:10" ht="20.25">
      <c r="J187" s="19"/>
    </row>
    <row r="188" spans="10:10" ht="20.25">
      <c r="J188" s="19"/>
    </row>
    <row r="189" spans="10:10" ht="20.25">
      <c r="J189" s="19"/>
    </row>
    <row r="190" spans="10:10" ht="20.25">
      <c r="J190" s="19"/>
    </row>
    <row r="191" spans="10:10" ht="20.25">
      <c r="J191" s="19"/>
    </row>
    <row r="192" spans="10:10" ht="20.25">
      <c r="J192" s="19"/>
    </row>
    <row r="193" spans="10:10" ht="20.25">
      <c r="J193" s="19"/>
    </row>
    <row r="194" spans="10:10" ht="20.25">
      <c r="J194" s="19"/>
    </row>
    <row r="195" spans="10:10" ht="20.25">
      <c r="J195" s="19"/>
    </row>
    <row r="196" spans="10:10" ht="20.25">
      <c r="J196" s="19"/>
    </row>
    <row r="197" spans="10:10" ht="20.25">
      <c r="J197" s="19"/>
    </row>
    <row r="198" spans="10:10" ht="20.25">
      <c r="J198" s="19"/>
    </row>
    <row r="199" spans="10:10" ht="20.25">
      <c r="J199" s="19"/>
    </row>
    <row r="200" spans="10:10" ht="20.25">
      <c r="J200" s="19"/>
    </row>
    <row r="201" spans="10:10" ht="20.25">
      <c r="J201" s="19"/>
    </row>
    <row r="202" spans="10:10" ht="20.25">
      <c r="J202" s="19"/>
    </row>
    <row r="203" spans="10:10" ht="20.25">
      <c r="J203" s="19"/>
    </row>
    <row r="204" spans="10:10" ht="20.25">
      <c r="J204" s="19"/>
    </row>
    <row r="205" spans="10:10" ht="20.25">
      <c r="J205" s="19"/>
    </row>
    <row r="206" spans="10:10" ht="20.25">
      <c r="J206" s="19"/>
    </row>
    <row r="207" spans="10:10" ht="20.25">
      <c r="J207" s="19"/>
    </row>
    <row r="208" spans="10:10" ht="20.25">
      <c r="J208" s="19"/>
    </row>
    <row r="209" spans="10:10" ht="20.25">
      <c r="J209" s="19"/>
    </row>
    <row r="210" spans="10:10" ht="20.25">
      <c r="J210" s="19"/>
    </row>
    <row r="211" spans="10:10" ht="20.25">
      <c r="J211" s="19"/>
    </row>
    <row r="212" spans="10:10" ht="20.25">
      <c r="J212" s="19"/>
    </row>
    <row r="213" spans="10:10" ht="20.25">
      <c r="J213" s="19"/>
    </row>
    <row r="214" spans="10:10" ht="20.25">
      <c r="J214" s="19"/>
    </row>
    <row r="215" spans="10:10" ht="20.25">
      <c r="J215" s="19"/>
    </row>
    <row r="216" spans="10:10" ht="20.25">
      <c r="J216" s="19"/>
    </row>
    <row r="217" spans="10:10" ht="20.25">
      <c r="J217" s="19"/>
    </row>
    <row r="218" spans="10:10" ht="20.25">
      <c r="J218" s="19"/>
    </row>
    <row r="219" spans="10:10" ht="20.25">
      <c r="J219" s="19"/>
    </row>
    <row r="220" spans="10:10" ht="20.25">
      <c r="J220" s="19"/>
    </row>
    <row r="221" spans="10:10" ht="20.25">
      <c r="J221" s="19"/>
    </row>
    <row r="222" spans="10:10" ht="20.25">
      <c r="J222" s="19"/>
    </row>
    <row r="223" spans="10:10" ht="20.25">
      <c r="J223" s="19"/>
    </row>
    <row r="224" spans="10:10" ht="20.25">
      <c r="J224" s="19"/>
    </row>
    <row r="225" spans="10:10" ht="20.25">
      <c r="J225" s="19"/>
    </row>
    <row r="226" spans="10:10" ht="20.25">
      <c r="J226" s="19"/>
    </row>
    <row r="227" spans="10:10" ht="20.25">
      <c r="J227" s="19"/>
    </row>
    <row r="228" spans="10:10" ht="20.25">
      <c r="J228" s="19"/>
    </row>
    <row r="229" spans="10:10" ht="20.25">
      <c r="J229" s="19"/>
    </row>
    <row r="230" spans="10:10" ht="20.25">
      <c r="J230" s="19"/>
    </row>
    <row r="231" spans="10:10" ht="20.25">
      <c r="J231" s="19"/>
    </row>
    <row r="232" spans="10:10" ht="20.25">
      <c r="J232" s="19"/>
    </row>
    <row r="233" spans="10:10" ht="20.25">
      <c r="J233" s="19"/>
    </row>
    <row r="234" spans="10:10" ht="20.25">
      <c r="J234" s="19"/>
    </row>
    <row r="235" spans="10:10" ht="20.25">
      <c r="J235" s="19"/>
    </row>
    <row r="236" spans="10:10" ht="20.25">
      <c r="J236" s="19"/>
    </row>
    <row r="237" spans="10:10" ht="20.25">
      <c r="J237" s="19"/>
    </row>
    <row r="238" spans="10:10" ht="20.25">
      <c r="J238" s="19"/>
    </row>
    <row r="239" spans="10:10" ht="20.25">
      <c r="J239" s="19"/>
    </row>
    <row r="240" spans="10:10" ht="20.25">
      <c r="J240" s="19"/>
    </row>
    <row r="241" spans="10:10" ht="20.25">
      <c r="J241" s="19"/>
    </row>
    <row r="242" spans="10:10" ht="20.25">
      <c r="J242" s="19"/>
    </row>
    <row r="243" spans="10:10" ht="20.25">
      <c r="J243" s="19"/>
    </row>
    <row r="244" spans="10:10" ht="20.25">
      <c r="J244" s="19"/>
    </row>
    <row r="245" spans="10:10" ht="20.25">
      <c r="J245" s="19"/>
    </row>
    <row r="246" spans="10:10" ht="20.25">
      <c r="J246" s="19"/>
    </row>
    <row r="247" spans="10:10" ht="20.25">
      <c r="J247" s="19"/>
    </row>
    <row r="248" spans="10:10" ht="20.25">
      <c r="J248" s="19"/>
    </row>
    <row r="249" spans="10:10" ht="20.25">
      <c r="J249" s="19"/>
    </row>
    <row r="250" spans="10:10" ht="20.25">
      <c r="J250" s="19"/>
    </row>
    <row r="251" spans="10:10" ht="20.25">
      <c r="J251" s="19"/>
    </row>
    <row r="252" spans="10:10" ht="20.25">
      <c r="J252" s="19"/>
    </row>
    <row r="253" spans="10:10" ht="20.25">
      <c r="J253" s="19"/>
    </row>
    <row r="254" spans="10:10" ht="20.25">
      <c r="J254" s="19"/>
    </row>
    <row r="255" spans="10:10" ht="20.25">
      <c r="J255" s="19"/>
    </row>
    <row r="256" spans="10:10" ht="20.25">
      <c r="J256" s="19"/>
    </row>
    <row r="257" spans="10:10" ht="20.25">
      <c r="J257" s="19"/>
    </row>
    <row r="258" spans="10:10" ht="20.25">
      <c r="J258" s="19"/>
    </row>
    <row r="259" spans="10:10" ht="20.25">
      <c r="J259" s="19"/>
    </row>
    <row r="260" spans="10:10" ht="20.25">
      <c r="J260" s="19"/>
    </row>
    <row r="261" spans="10:10" ht="20.25">
      <c r="J261" s="19"/>
    </row>
    <row r="262" spans="10:10" ht="20.25">
      <c r="J262" s="19"/>
    </row>
    <row r="263" spans="10:10" ht="20.25">
      <c r="J263" s="19"/>
    </row>
    <row r="264" spans="10:10" ht="20.25">
      <c r="J264" s="19"/>
    </row>
    <row r="265" spans="10:10" ht="20.25">
      <c r="J265" s="19"/>
    </row>
    <row r="266" spans="10:10" ht="20.25">
      <c r="J266" s="19"/>
    </row>
    <row r="267" spans="10:10" ht="20.25">
      <c r="J267" s="19"/>
    </row>
    <row r="268" spans="10:10" ht="20.25">
      <c r="J268" s="19"/>
    </row>
    <row r="269" spans="10:10" ht="20.25">
      <c r="J269" s="19"/>
    </row>
    <row r="270" spans="10:10" ht="20.25">
      <c r="J270" s="19"/>
    </row>
    <row r="271" spans="10:10" ht="20.25">
      <c r="J271" s="19"/>
    </row>
    <row r="272" spans="10:10" ht="20.25">
      <c r="J272" s="19"/>
    </row>
    <row r="273" spans="10:10" ht="20.25">
      <c r="J273" s="19"/>
    </row>
    <row r="274" spans="10:10" ht="20.25">
      <c r="J274" s="19"/>
    </row>
    <row r="275" spans="10:10" ht="20.25">
      <c r="J275" s="19"/>
    </row>
    <row r="276" spans="10:10" ht="20.25">
      <c r="J276" s="19"/>
    </row>
    <row r="277" spans="10:10" ht="20.25">
      <c r="J277" s="19"/>
    </row>
    <row r="278" spans="10:10" ht="20.25">
      <c r="J278" s="19"/>
    </row>
    <row r="279" spans="10:10" ht="20.25">
      <c r="J279" s="19"/>
    </row>
    <row r="280" spans="10:10" ht="20.25">
      <c r="J280" s="19"/>
    </row>
    <row r="281" spans="10:10" ht="20.25">
      <c r="J281" s="19"/>
    </row>
    <row r="282" spans="10:10" ht="20.25">
      <c r="J282" s="19"/>
    </row>
    <row r="283" spans="10:10" ht="20.25">
      <c r="J283" s="19"/>
    </row>
    <row r="284" spans="10:10" ht="20.25">
      <c r="J284" s="19"/>
    </row>
    <row r="285" spans="10:10" ht="20.25">
      <c r="J285" s="19"/>
    </row>
    <row r="286" spans="10:10" ht="20.25">
      <c r="J286" s="19"/>
    </row>
    <row r="287" spans="10:10" ht="20.25">
      <c r="J287" s="19"/>
    </row>
    <row r="288" spans="10:10" ht="20.25">
      <c r="J288" s="19"/>
    </row>
    <row r="289" spans="10:10" ht="20.25">
      <c r="J289" s="19"/>
    </row>
    <row r="290" spans="10:10" ht="20.25">
      <c r="J290" s="19"/>
    </row>
    <row r="291" spans="10:10" ht="20.25">
      <c r="J291" s="19"/>
    </row>
    <row r="292" spans="10:10" ht="20.25">
      <c r="J292" s="19"/>
    </row>
    <row r="293" spans="10:10" ht="20.25">
      <c r="J293" s="19"/>
    </row>
    <row r="294" spans="10:10" ht="20.25">
      <c r="J294" s="19"/>
    </row>
    <row r="295" spans="10:10" ht="20.25">
      <c r="J295" s="19"/>
    </row>
    <row r="296" spans="10:10" ht="20.25">
      <c r="J296" s="19"/>
    </row>
    <row r="297" spans="10:10" ht="20.25">
      <c r="J297" s="19"/>
    </row>
    <row r="298" spans="10:10" ht="20.25">
      <c r="J298" s="19"/>
    </row>
    <row r="299" spans="10:10" ht="20.25">
      <c r="J299" s="19"/>
    </row>
    <row r="300" spans="10:10" ht="20.25">
      <c r="J300" s="19"/>
    </row>
    <row r="301" spans="10:10" ht="20.25">
      <c r="J301" s="19"/>
    </row>
    <row r="302" spans="10:10" ht="20.25">
      <c r="J302" s="19"/>
    </row>
    <row r="303" spans="10:10" ht="20.25">
      <c r="J303" s="19"/>
    </row>
    <row r="304" spans="10:10" ht="20.25">
      <c r="J304" s="19"/>
    </row>
    <row r="305" spans="10:10" ht="20.25">
      <c r="J305" s="19"/>
    </row>
    <row r="306" spans="10:10" ht="20.25">
      <c r="J306" s="19"/>
    </row>
    <row r="307" spans="10:10" ht="20.25">
      <c r="J307" s="19"/>
    </row>
    <row r="308" spans="10:10" ht="20.25">
      <c r="J308" s="19"/>
    </row>
    <row r="309" spans="10:10" ht="20.25">
      <c r="J309" s="19"/>
    </row>
    <row r="310" spans="10:10" ht="20.25">
      <c r="J310" s="19"/>
    </row>
    <row r="311" spans="10:10" ht="20.25">
      <c r="J311" s="19"/>
    </row>
    <row r="312" spans="10:10" ht="20.25">
      <c r="J312" s="19"/>
    </row>
    <row r="313" spans="10:10" ht="20.25">
      <c r="J313" s="19"/>
    </row>
    <row r="314" spans="10:10" ht="20.25">
      <c r="J314" s="19"/>
    </row>
    <row r="315" spans="10:10" ht="20.25">
      <c r="J315" s="19"/>
    </row>
    <row r="316" spans="10:10" ht="20.25">
      <c r="J316" s="19"/>
    </row>
    <row r="317" spans="10:10" ht="20.25">
      <c r="J317" s="19"/>
    </row>
    <row r="318" spans="10:10" ht="20.25">
      <c r="J318" s="19"/>
    </row>
    <row r="319" spans="10:10" ht="20.25">
      <c r="J319" s="19"/>
    </row>
    <row r="320" spans="10:10" ht="20.25">
      <c r="J320" s="19"/>
    </row>
    <row r="321" spans="10:10" ht="20.25">
      <c r="J321" s="19"/>
    </row>
    <row r="322" spans="10:10" ht="20.25">
      <c r="J322" s="19"/>
    </row>
    <row r="323" spans="10:10" ht="20.25">
      <c r="J323" s="19"/>
    </row>
    <row r="324" spans="10:10" ht="20.25">
      <c r="J324" s="19"/>
    </row>
    <row r="325" spans="10:10" ht="20.25">
      <c r="J325" s="19"/>
    </row>
    <row r="326" spans="10:10" ht="20.25">
      <c r="J326" s="19"/>
    </row>
    <row r="327" spans="10:10" ht="20.25">
      <c r="J327" s="19"/>
    </row>
    <row r="328" spans="10:10" ht="20.25">
      <c r="J328" s="19"/>
    </row>
    <row r="329" spans="10:10" ht="20.25">
      <c r="J329" s="19"/>
    </row>
    <row r="330" spans="10:10" ht="20.25">
      <c r="J330" s="19"/>
    </row>
    <row r="331" spans="10:10" ht="20.25">
      <c r="J331" s="19"/>
    </row>
    <row r="332" spans="10:10" ht="20.25">
      <c r="J332" s="19"/>
    </row>
    <row r="333" spans="10:10" ht="20.25">
      <c r="J333" s="19"/>
    </row>
    <row r="334" spans="10:10" ht="20.25">
      <c r="J334" s="19"/>
    </row>
    <row r="335" spans="10:10" ht="20.25">
      <c r="J335" s="19"/>
    </row>
    <row r="336" spans="10:10" ht="20.25">
      <c r="J336" s="19"/>
    </row>
    <row r="337" spans="10:10" ht="20.25">
      <c r="J337" s="19"/>
    </row>
    <row r="338" spans="10:10" ht="20.25">
      <c r="J338" s="19"/>
    </row>
    <row r="339" spans="10:10" ht="20.25">
      <c r="J339" s="19"/>
    </row>
    <row r="340" spans="10:10" ht="20.25">
      <c r="J340" s="19"/>
    </row>
    <row r="341" spans="10:10" ht="20.25">
      <c r="J341" s="19"/>
    </row>
    <row r="342" spans="10:10" ht="20.25">
      <c r="J342" s="19"/>
    </row>
    <row r="343" spans="10:10" ht="20.25">
      <c r="J343" s="19"/>
    </row>
    <row r="344" spans="10:10" ht="20.25">
      <c r="J344" s="19"/>
    </row>
    <row r="345" spans="10:10" ht="20.25">
      <c r="J345" s="19"/>
    </row>
    <row r="346" spans="10:10" ht="20.25">
      <c r="J346" s="19"/>
    </row>
    <row r="347" spans="10:10" ht="20.25">
      <c r="J347" s="19"/>
    </row>
    <row r="348" spans="10:10" ht="20.25">
      <c r="J348" s="19"/>
    </row>
    <row r="349" spans="10:10" ht="20.25">
      <c r="J349" s="19"/>
    </row>
    <row r="350" spans="10:10" ht="20.25">
      <c r="J350" s="19"/>
    </row>
    <row r="351" spans="10:10" ht="20.25">
      <c r="J351" s="19"/>
    </row>
    <row r="352" spans="10:10" ht="20.25">
      <c r="J352" s="19"/>
    </row>
    <row r="353" spans="10:10" ht="20.25">
      <c r="J353" s="19"/>
    </row>
    <row r="354" spans="10:10" ht="20.25">
      <c r="J354" s="19"/>
    </row>
    <row r="355" spans="10:10" ht="20.25">
      <c r="J355" s="19"/>
    </row>
    <row r="356" spans="10:10" ht="20.25">
      <c r="J356" s="19"/>
    </row>
    <row r="357" spans="10:10" ht="20.25">
      <c r="J357" s="19"/>
    </row>
    <row r="358" spans="10:10" ht="20.25">
      <c r="J358" s="19"/>
    </row>
    <row r="359" spans="10:10" ht="20.25">
      <c r="J359" s="19"/>
    </row>
    <row r="360" spans="10:10" ht="20.25">
      <c r="J360" s="19"/>
    </row>
    <row r="361" spans="10:10" ht="20.25">
      <c r="J361" s="19"/>
    </row>
    <row r="362" spans="10:10" ht="20.25">
      <c r="J362" s="19"/>
    </row>
    <row r="363" spans="10:10" ht="20.25">
      <c r="J363" s="19"/>
    </row>
    <row r="364" spans="10:10" ht="20.25">
      <c r="J364" s="19"/>
    </row>
    <row r="365" spans="10:10" ht="20.25">
      <c r="J365" s="19"/>
    </row>
    <row r="366" spans="10:10" ht="20.25">
      <c r="J366" s="19"/>
    </row>
    <row r="367" spans="10:10" ht="20.25">
      <c r="J367" s="19"/>
    </row>
    <row r="368" spans="10:10" ht="20.25">
      <c r="J368" s="19"/>
    </row>
    <row r="369" spans="10:10" ht="20.25">
      <c r="J369" s="19"/>
    </row>
    <row r="370" spans="10:10" ht="20.25">
      <c r="J370" s="19"/>
    </row>
    <row r="371" spans="10:10" ht="20.25">
      <c r="J371" s="19"/>
    </row>
    <row r="372" spans="10:10" ht="20.25">
      <c r="J372" s="19"/>
    </row>
    <row r="373" spans="10:10" ht="20.25">
      <c r="J373" s="19"/>
    </row>
    <row r="374" spans="10:10" ht="20.25">
      <c r="J374" s="19"/>
    </row>
    <row r="375" spans="10:10" ht="20.25">
      <c r="J375" s="19"/>
    </row>
    <row r="376" spans="10:10" ht="20.25">
      <c r="J376" s="19"/>
    </row>
    <row r="377" spans="10:10" ht="20.25">
      <c r="J377" s="19"/>
    </row>
    <row r="378" spans="10:10" ht="20.25">
      <c r="J378" s="19"/>
    </row>
    <row r="379" spans="10:10" ht="20.25">
      <c r="J379" s="19"/>
    </row>
    <row r="380" spans="10:10" ht="20.25">
      <c r="J380" s="19"/>
    </row>
    <row r="381" spans="10:10" ht="20.25">
      <c r="J381" s="19"/>
    </row>
    <row r="382" spans="10:10" ht="20.25">
      <c r="J382" s="19"/>
    </row>
    <row r="383" spans="10:10" ht="20.25">
      <c r="J383" s="19"/>
    </row>
    <row r="384" spans="10:10" ht="20.25">
      <c r="J384" s="19"/>
    </row>
    <row r="385" spans="10:10" ht="20.25">
      <c r="J385" s="19"/>
    </row>
    <row r="386" spans="10:10" ht="20.25">
      <c r="J386" s="19"/>
    </row>
    <row r="387" spans="10:10" ht="20.25">
      <c r="J387" s="19"/>
    </row>
    <row r="388" spans="10:10" ht="20.25">
      <c r="J388" s="19"/>
    </row>
    <row r="389" spans="10:10" ht="20.25">
      <c r="J389" s="19"/>
    </row>
    <row r="390" spans="10:10" ht="20.25">
      <c r="J390" s="19"/>
    </row>
    <row r="391" spans="10:10" ht="20.25">
      <c r="J391" s="19"/>
    </row>
    <row r="392" spans="10:10" ht="20.25">
      <c r="J392" s="19"/>
    </row>
    <row r="393" spans="10:10" ht="20.25">
      <c r="J393" s="19"/>
    </row>
    <row r="394" spans="10:10" ht="20.25">
      <c r="J394" s="19"/>
    </row>
    <row r="395" spans="10:10" ht="20.25">
      <c r="J395" s="19"/>
    </row>
    <row r="396" spans="10:10" ht="20.25">
      <c r="J396" s="19"/>
    </row>
    <row r="397" spans="10:10" ht="20.25">
      <c r="J397" s="19"/>
    </row>
    <row r="398" spans="10:10" ht="20.25">
      <c r="J398" s="19"/>
    </row>
    <row r="399" spans="10:10" ht="20.25">
      <c r="J399" s="19"/>
    </row>
    <row r="400" spans="10:10" ht="20.25">
      <c r="J400" s="19"/>
    </row>
    <row r="401" spans="10:10" ht="20.25">
      <c r="J401" s="19"/>
    </row>
    <row r="402" spans="10:10" ht="20.25">
      <c r="J402" s="19"/>
    </row>
    <row r="403" spans="10:10" ht="20.25">
      <c r="J403" s="19"/>
    </row>
    <row r="404" spans="10:10" ht="20.25">
      <c r="J404" s="19"/>
    </row>
    <row r="405" spans="10:10" ht="20.25">
      <c r="J405" s="19"/>
    </row>
    <row r="406" spans="10:10" ht="20.25">
      <c r="J406" s="19"/>
    </row>
    <row r="407" spans="10:10" ht="20.25">
      <c r="J407" s="19"/>
    </row>
    <row r="408" spans="10:10" ht="20.25">
      <c r="J408" s="19"/>
    </row>
    <row r="409" spans="10:10" ht="20.25">
      <c r="J409" s="19"/>
    </row>
    <row r="410" spans="10:10" ht="20.25">
      <c r="J410" s="19"/>
    </row>
    <row r="411" spans="10:10" ht="20.25">
      <c r="J411" s="19"/>
    </row>
    <row r="412" spans="10:10" ht="20.25">
      <c r="J412" s="19"/>
    </row>
    <row r="413" spans="10:10" ht="20.25">
      <c r="J413" s="19"/>
    </row>
    <row r="414" spans="10:10" ht="20.25">
      <c r="J414" s="19"/>
    </row>
    <row r="415" spans="10:10" ht="20.25">
      <c r="J415" s="19"/>
    </row>
    <row r="416" spans="10:10" ht="20.25">
      <c r="J416" s="19"/>
    </row>
    <row r="417" spans="10:10" ht="20.25">
      <c r="J417" s="19"/>
    </row>
    <row r="418" spans="10:10" ht="20.25">
      <c r="J418" s="19"/>
    </row>
    <row r="419" spans="10:10" ht="20.25">
      <c r="J419" s="19"/>
    </row>
    <row r="420" spans="10:10" ht="20.25">
      <c r="J420" s="19"/>
    </row>
    <row r="421" spans="10:10" ht="20.25">
      <c r="J421" s="19"/>
    </row>
    <row r="422" spans="10:10" ht="20.25">
      <c r="J422" s="19"/>
    </row>
    <row r="423" spans="10:10" ht="20.25">
      <c r="J423" s="19"/>
    </row>
    <row r="424" spans="10:10" ht="20.25">
      <c r="J424" s="19"/>
    </row>
    <row r="425" spans="10:10" ht="20.25">
      <c r="J425" s="19"/>
    </row>
    <row r="426" spans="10:10" ht="20.25">
      <c r="J426" s="19"/>
    </row>
    <row r="427" spans="10:10" ht="20.25">
      <c r="J427" s="19"/>
    </row>
    <row r="428" spans="10:10" ht="20.25">
      <c r="J428" s="19"/>
    </row>
    <row r="429" spans="10:10" ht="20.25">
      <c r="J429" s="19"/>
    </row>
    <row r="430" spans="10:10" ht="20.25">
      <c r="J430" s="19"/>
    </row>
    <row r="431" spans="10:10" ht="20.25">
      <c r="J431" s="19"/>
    </row>
    <row r="432" spans="10:10" ht="20.25">
      <c r="J432" s="19"/>
    </row>
    <row r="433" spans="10:10" ht="20.25">
      <c r="J433" s="19"/>
    </row>
    <row r="434" spans="10:10" ht="20.25">
      <c r="J434" s="19"/>
    </row>
    <row r="435" spans="10:10" ht="20.25">
      <c r="J435" s="19"/>
    </row>
    <row r="436" spans="10:10" ht="20.25">
      <c r="J436" s="19"/>
    </row>
    <row r="437" spans="10:10" ht="20.25">
      <c r="J437" s="19"/>
    </row>
    <row r="438" spans="10:10" ht="20.25">
      <c r="J438" s="19"/>
    </row>
    <row r="439" spans="10:10" ht="20.25">
      <c r="J439" s="19"/>
    </row>
    <row r="440" spans="10:10" ht="20.25">
      <c r="J440" s="19"/>
    </row>
    <row r="441" spans="10:10" ht="20.25">
      <c r="J441" s="19"/>
    </row>
    <row r="442" spans="10:10" ht="20.25">
      <c r="J442" s="19"/>
    </row>
    <row r="443" spans="10:10" ht="20.25">
      <c r="J443" s="19"/>
    </row>
    <row r="444" spans="10:10" ht="20.25">
      <c r="J444" s="19"/>
    </row>
    <row r="445" spans="10:10" ht="20.25">
      <c r="J445" s="19"/>
    </row>
    <row r="446" spans="10:10" ht="20.25">
      <c r="J446" s="19"/>
    </row>
    <row r="447" spans="10:10" ht="20.25">
      <c r="J447" s="19"/>
    </row>
    <row r="448" spans="10:10" ht="20.25">
      <c r="J448" s="19"/>
    </row>
    <row r="449" spans="10:10" ht="20.25">
      <c r="J449" s="19"/>
    </row>
    <row r="450" spans="10:10" ht="20.25">
      <c r="J450" s="19"/>
    </row>
    <row r="451" spans="10:10" ht="20.25">
      <c r="J451" s="19"/>
    </row>
    <row r="452" spans="10:10" ht="20.25">
      <c r="J452" s="19"/>
    </row>
    <row r="453" spans="10:10" ht="20.25">
      <c r="J453" s="19"/>
    </row>
    <row r="454" spans="10:10" ht="20.25">
      <c r="J454" s="19"/>
    </row>
    <row r="455" spans="10:10" ht="20.25">
      <c r="J455" s="19"/>
    </row>
    <row r="456" spans="10:10" ht="20.25">
      <c r="J456" s="19"/>
    </row>
    <row r="457" spans="10:10" ht="20.25">
      <c r="J457" s="19"/>
    </row>
    <row r="458" spans="10:10" ht="20.25">
      <c r="J458" s="19"/>
    </row>
    <row r="459" spans="10:10" ht="20.25">
      <c r="J459" s="19"/>
    </row>
    <row r="460" spans="10:10" ht="20.25">
      <c r="J460" s="19"/>
    </row>
    <row r="461" spans="10:10" ht="20.25">
      <c r="J461" s="19"/>
    </row>
    <row r="462" spans="10:10" ht="20.25">
      <c r="J462" s="19"/>
    </row>
    <row r="463" spans="10:10" ht="20.25">
      <c r="J463" s="19"/>
    </row>
    <row r="464" spans="10:10" ht="20.25">
      <c r="J464" s="19"/>
    </row>
    <row r="465" spans="10:10" ht="20.25">
      <c r="J465" s="19"/>
    </row>
    <row r="466" spans="10:10" ht="20.25">
      <c r="J466" s="19"/>
    </row>
    <row r="467" spans="10:10" ht="20.25">
      <c r="J467" s="19"/>
    </row>
    <row r="468" spans="10:10" ht="20.25">
      <c r="J468" s="19"/>
    </row>
    <row r="469" spans="10:10" ht="20.25">
      <c r="J469" s="19"/>
    </row>
    <row r="470" spans="10:10" ht="20.25">
      <c r="J470" s="19"/>
    </row>
    <row r="471" spans="10:10" ht="20.25">
      <c r="J471" s="19"/>
    </row>
    <row r="472" spans="10:10" ht="20.25">
      <c r="J472" s="19"/>
    </row>
    <row r="473" spans="10:10" ht="20.25">
      <c r="J473" s="19"/>
    </row>
    <row r="474" spans="10:10" ht="20.25">
      <c r="J474" s="19"/>
    </row>
    <row r="475" spans="10:10" ht="20.25">
      <c r="J475" s="19"/>
    </row>
    <row r="476" spans="10:10" ht="20.25">
      <c r="J476" s="19"/>
    </row>
    <row r="477" spans="10:10" ht="20.25">
      <c r="J477" s="19"/>
    </row>
    <row r="478" spans="10:10" ht="20.25">
      <c r="J478" s="19"/>
    </row>
    <row r="479" spans="10:10" ht="20.25">
      <c r="J479" s="19"/>
    </row>
    <row r="480" spans="10:10" ht="20.25">
      <c r="J480" s="19"/>
    </row>
    <row r="481" spans="10:10" ht="20.25">
      <c r="J481" s="19"/>
    </row>
    <row r="482" spans="10:10" ht="20.25">
      <c r="J482" s="19"/>
    </row>
    <row r="483" spans="10:10" ht="20.25">
      <c r="J483" s="19"/>
    </row>
    <row r="484" spans="10:10" ht="20.25">
      <c r="J484" s="19"/>
    </row>
    <row r="485" spans="10:10" ht="20.25">
      <c r="J485" s="19"/>
    </row>
    <row r="486" spans="10:10" ht="20.25">
      <c r="J486" s="19"/>
    </row>
    <row r="487" spans="10:10" ht="20.25">
      <c r="J487" s="19"/>
    </row>
    <row r="488" spans="10:10" ht="20.25">
      <c r="J488" s="19"/>
    </row>
    <row r="489" spans="10:10" ht="20.25">
      <c r="J489" s="19"/>
    </row>
    <row r="490" spans="10:10" ht="20.25">
      <c r="J490" s="19"/>
    </row>
    <row r="491" spans="10:10" ht="20.25">
      <c r="J491" s="19"/>
    </row>
    <row r="492" spans="10:10" ht="20.25">
      <c r="J492" s="19"/>
    </row>
    <row r="493" spans="10:10" ht="20.25">
      <c r="J493" s="19"/>
    </row>
    <row r="494" spans="10:10" ht="20.25">
      <c r="J494" s="19"/>
    </row>
    <row r="495" spans="10:10" ht="20.25">
      <c r="J495" s="19"/>
    </row>
    <row r="496" spans="10:10" ht="20.25">
      <c r="J496" s="19"/>
    </row>
    <row r="497" spans="10:10" ht="20.25">
      <c r="J497" s="19"/>
    </row>
    <row r="498" spans="10:10" ht="20.25">
      <c r="J498" s="19"/>
    </row>
    <row r="499" spans="10:10" ht="20.25">
      <c r="J499" s="19"/>
    </row>
    <row r="500" spans="10:10" ht="20.25">
      <c r="J500" s="19"/>
    </row>
    <row r="501" spans="10:10" ht="20.25">
      <c r="J501" s="19"/>
    </row>
    <row r="502" spans="10:10" ht="20.25">
      <c r="J502" s="19"/>
    </row>
    <row r="503" spans="10:10" ht="20.25">
      <c r="J503" s="19"/>
    </row>
    <row r="504" spans="10:10" ht="20.25">
      <c r="J504" s="19"/>
    </row>
    <row r="505" spans="10:10" ht="20.25">
      <c r="J505" s="19"/>
    </row>
    <row r="506" spans="10:10" ht="20.25">
      <c r="J506" s="19"/>
    </row>
    <row r="507" spans="10:10" ht="20.25">
      <c r="J507" s="19"/>
    </row>
    <row r="508" spans="10:10" ht="20.25">
      <c r="J508" s="19"/>
    </row>
    <row r="509" spans="10:10" ht="20.25">
      <c r="J509" s="19"/>
    </row>
    <row r="510" spans="10:10" ht="20.25">
      <c r="J510" s="19"/>
    </row>
    <row r="511" spans="10:10" ht="20.25">
      <c r="J511" s="19"/>
    </row>
    <row r="512" spans="10:10" ht="20.25">
      <c r="J512" s="19"/>
    </row>
    <row r="513" spans="10:10" ht="20.25">
      <c r="J513" s="19"/>
    </row>
    <row r="514" spans="10:10" ht="20.25">
      <c r="J514" s="19"/>
    </row>
    <row r="515" spans="10:10" ht="20.25">
      <c r="J515" s="19"/>
    </row>
    <row r="516" spans="10:10" ht="20.25">
      <c r="J516" s="19"/>
    </row>
    <row r="517" spans="10:10" ht="20.25">
      <c r="J517" s="19"/>
    </row>
    <row r="518" spans="10:10" ht="20.25">
      <c r="J518" s="19"/>
    </row>
    <row r="519" spans="10:10" ht="20.25">
      <c r="J519" s="19"/>
    </row>
    <row r="520" spans="10:10" ht="20.25">
      <c r="J520" s="19"/>
    </row>
    <row r="521" spans="10:10" ht="20.25">
      <c r="J521" s="19"/>
    </row>
    <row r="522" spans="10:10" ht="20.25">
      <c r="J522" s="19"/>
    </row>
    <row r="523" spans="10:10" ht="20.25">
      <c r="J523" s="19"/>
    </row>
    <row r="524" spans="10:10" ht="20.25">
      <c r="J524" s="19"/>
    </row>
    <row r="525" spans="10:10" ht="20.25">
      <c r="J525" s="19"/>
    </row>
    <row r="526" spans="10:10" ht="20.25">
      <c r="J526" s="19"/>
    </row>
    <row r="527" spans="10:10" ht="20.25">
      <c r="J527" s="19"/>
    </row>
    <row r="528" spans="10:10" ht="20.25">
      <c r="J528" s="19"/>
    </row>
    <row r="529" spans="10:10" ht="20.25">
      <c r="J529" s="19"/>
    </row>
    <row r="530" spans="10:10" ht="20.25">
      <c r="J530" s="19"/>
    </row>
    <row r="531" spans="10:10" ht="20.25">
      <c r="J531" s="19"/>
    </row>
    <row r="532" spans="10:10" ht="20.25">
      <c r="J532" s="19"/>
    </row>
    <row r="533" spans="10:10" ht="20.25">
      <c r="J533" s="19"/>
    </row>
    <row r="534" spans="10:10" ht="20.25">
      <c r="J534" s="19"/>
    </row>
    <row r="535" spans="10:10" ht="20.25">
      <c r="J535" s="19"/>
    </row>
    <row r="536" spans="10:10" ht="20.25">
      <c r="J536" s="19"/>
    </row>
    <row r="537" spans="10:10" ht="20.25">
      <c r="J537" s="19"/>
    </row>
    <row r="538" spans="10:10" ht="20.25">
      <c r="J538" s="19"/>
    </row>
    <row r="539" spans="10:10" ht="20.25">
      <c r="J539" s="19"/>
    </row>
    <row r="540" spans="10:10" ht="20.25">
      <c r="J540" s="19"/>
    </row>
    <row r="541" spans="10:10" ht="20.25">
      <c r="J541" s="19"/>
    </row>
    <row r="542" spans="10:10" ht="20.25">
      <c r="J542" s="19"/>
    </row>
    <row r="543" spans="10:10" ht="20.25">
      <c r="J543" s="19"/>
    </row>
    <row r="544" spans="10:10" ht="20.25">
      <c r="J544" s="19"/>
    </row>
    <row r="545" spans="10:10" ht="20.25">
      <c r="J545" s="19"/>
    </row>
    <row r="546" spans="10:10" ht="20.25">
      <c r="J546" s="19"/>
    </row>
    <row r="547" spans="10:10" ht="20.25">
      <c r="J547" s="19"/>
    </row>
    <row r="548" spans="10:10" ht="20.25">
      <c r="J548" s="19"/>
    </row>
    <row r="549" spans="10:10" ht="20.25">
      <c r="J549" s="19"/>
    </row>
    <row r="550" spans="10:10" ht="20.25">
      <c r="J550" s="19"/>
    </row>
    <row r="551" spans="10:10" ht="20.25">
      <c r="J551" s="19"/>
    </row>
    <row r="552" spans="10:10" ht="20.25">
      <c r="J552" s="19"/>
    </row>
    <row r="553" spans="10:10" ht="20.25">
      <c r="J553" s="19"/>
    </row>
    <row r="554" spans="10:10" ht="20.25">
      <c r="J554" s="19"/>
    </row>
    <row r="555" spans="10:10" ht="20.25">
      <c r="J555" s="19"/>
    </row>
    <row r="556" spans="10:10" ht="20.25">
      <c r="J556" s="19"/>
    </row>
    <row r="557" spans="10:10" ht="20.25">
      <c r="J557" s="19"/>
    </row>
    <row r="558" spans="10:10" ht="20.25">
      <c r="J558" s="19"/>
    </row>
    <row r="559" spans="10:10" ht="20.25">
      <c r="J559" s="19"/>
    </row>
    <row r="560" spans="10:10" ht="20.25">
      <c r="J560" s="19"/>
    </row>
    <row r="561" spans="10:10" ht="20.25">
      <c r="J561" s="19"/>
    </row>
    <row r="562" spans="10:10" ht="20.25">
      <c r="J562" s="19"/>
    </row>
    <row r="563" spans="10:10" ht="20.25">
      <c r="J563" s="19"/>
    </row>
    <row r="564" spans="10:10" ht="20.25">
      <c r="J564" s="19"/>
    </row>
    <row r="565" spans="10:10" ht="20.25">
      <c r="J565" s="19"/>
    </row>
    <row r="566" spans="10:10" ht="20.25">
      <c r="J566" s="19"/>
    </row>
    <row r="567" spans="10:10" ht="20.25">
      <c r="J567" s="19"/>
    </row>
    <row r="568" spans="10:10" ht="20.25">
      <c r="J568" s="19"/>
    </row>
    <row r="569" spans="10:10" ht="20.25">
      <c r="J569" s="19"/>
    </row>
    <row r="570" spans="10:10" ht="20.25">
      <c r="J570" s="19"/>
    </row>
    <row r="571" spans="10:10" ht="20.25">
      <c r="J571" s="19"/>
    </row>
    <row r="572" spans="10:10" ht="20.25">
      <c r="J572" s="19"/>
    </row>
    <row r="573" spans="10:10" ht="20.25">
      <c r="J573" s="19"/>
    </row>
    <row r="574" spans="10:10" ht="20.25">
      <c r="J574" s="19"/>
    </row>
    <row r="575" spans="10:10" ht="20.25">
      <c r="J575" s="19"/>
    </row>
    <row r="576" spans="10:10" ht="20.25">
      <c r="J576" s="19"/>
    </row>
    <row r="577" spans="10:10" ht="20.25">
      <c r="J577" s="19"/>
    </row>
    <row r="578" spans="10:10" ht="20.25">
      <c r="J578" s="19"/>
    </row>
    <row r="579" spans="10:10" ht="20.25">
      <c r="J579" s="19"/>
    </row>
    <row r="580" spans="10:10" ht="20.25">
      <c r="J580" s="19"/>
    </row>
    <row r="581" spans="10:10" ht="20.25">
      <c r="J581" s="19"/>
    </row>
    <row r="582" spans="10:10" ht="20.25">
      <c r="J582" s="19"/>
    </row>
    <row r="583" spans="10:10" ht="20.25">
      <c r="J583" s="19"/>
    </row>
    <row r="584" spans="10:10" ht="20.25">
      <c r="J584" s="19"/>
    </row>
    <row r="585" spans="10:10" ht="20.25">
      <c r="J585" s="19"/>
    </row>
    <row r="586" spans="10:10" ht="20.25">
      <c r="J586" s="19"/>
    </row>
    <row r="587" spans="10:10" ht="20.25">
      <c r="J587" s="19"/>
    </row>
    <row r="588" spans="10:10" ht="20.25">
      <c r="J588" s="19"/>
    </row>
    <row r="589" spans="10:10" ht="20.25">
      <c r="J589" s="19"/>
    </row>
    <row r="590" spans="10:10" ht="20.25">
      <c r="J590" s="19"/>
    </row>
    <row r="591" spans="10:10" ht="20.25">
      <c r="J591" s="19"/>
    </row>
    <row r="592" spans="10:10" ht="20.25">
      <c r="J592" s="19"/>
    </row>
    <row r="593" spans="10:10" ht="20.25">
      <c r="J593" s="19"/>
    </row>
    <row r="594" spans="10:10" ht="20.25">
      <c r="J594" s="19"/>
    </row>
    <row r="595" spans="10:10" ht="20.25">
      <c r="J595" s="19"/>
    </row>
    <row r="596" spans="10:10" ht="20.25">
      <c r="J596" s="19"/>
    </row>
    <row r="597" spans="10:10" ht="20.25">
      <c r="J597" s="19"/>
    </row>
    <row r="598" spans="10:10" ht="20.25">
      <c r="J598" s="19"/>
    </row>
    <row r="599" spans="10:10" ht="20.25">
      <c r="J599" s="19"/>
    </row>
    <row r="600" spans="10:10" ht="20.25">
      <c r="J600" s="19"/>
    </row>
    <row r="601" spans="10:10" ht="20.25">
      <c r="J601" s="19"/>
    </row>
    <row r="602" spans="10:10" ht="20.25">
      <c r="J602" s="19"/>
    </row>
    <row r="603" spans="10:10" ht="20.25">
      <c r="J603" s="19"/>
    </row>
    <row r="604" spans="10:10" ht="20.25">
      <c r="J604" s="19"/>
    </row>
    <row r="605" spans="10:10" ht="20.25">
      <c r="J605" s="19"/>
    </row>
    <row r="606" spans="10:10" ht="20.25">
      <c r="J606" s="19"/>
    </row>
    <row r="607" spans="10:10" ht="20.25">
      <c r="J607" s="19"/>
    </row>
    <row r="608" spans="10:10" ht="20.25">
      <c r="J608" s="19"/>
    </row>
    <row r="609" spans="10:10" ht="20.25">
      <c r="J609" s="19"/>
    </row>
    <row r="610" spans="10:10" ht="20.25">
      <c r="J610" s="19"/>
    </row>
    <row r="611" spans="10:10" ht="20.25">
      <c r="J611" s="19"/>
    </row>
    <row r="612" spans="10:10" ht="20.25">
      <c r="J612" s="19"/>
    </row>
    <row r="613" spans="10:10" ht="20.25">
      <c r="J613" s="19"/>
    </row>
    <row r="614" spans="10:10" ht="20.25">
      <c r="J614" s="19"/>
    </row>
    <row r="615" spans="10:10" ht="20.25">
      <c r="J615" s="19"/>
    </row>
    <row r="616" spans="10:10" ht="20.25">
      <c r="J616" s="19"/>
    </row>
    <row r="617" spans="10:10" ht="20.25">
      <c r="J617" s="19"/>
    </row>
    <row r="618" spans="10:10" ht="20.25">
      <c r="J618" s="19"/>
    </row>
    <row r="619" spans="10:10" ht="20.25">
      <c r="J619" s="19"/>
    </row>
    <row r="620" spans="10:10" ht="20.25">
      <c r="J620" s="19"/>
    </row>
    <row r="621" spans="10:10" ht="20.25">
      <c r="J621" s="19"/>
    </row>
    <row r="622" spans="10:10" ht="20.25">
      <c r="J622" s="19"/>
    </row>
    <row r="623" spans="10:10" ht="20.25">
      <c r="J623" s="19"/>
    </row>
    <row r="624" spans="10:10" ht="20.25">
      <c r="J624" s="19"/>
    </row>
    <row r="625" spans="10:10" ht="20.25">
      <c r="J625" s="19"/>
    </row>
    <row r="626" spans="10:10" ht="20.25">
      <c r="J626" s="19"/>
    </row>
    <row r="627" spans="10:10" ht="20.25">
      <c r="J627" s="19"/>
    </row>
    <row r="628" spans="10:10" ht="20.25">
      <c r="J628" s="19"/>
    </row>
    <row r="629" spans="10:10" ht="20.25">
      <c r="J629" s="19"/>
    </row>
    <row r="630" spans="10:10" ht="20.25">
      <c r="J630" s="19"/>
    </row>
    <row r="631" spans="10:10" ht="20.25">
      <c r="J631" s="19"/>
    </row>
    <row r="632" spans="10:10" ht="20.25">
      <c r="J632" s="19"/>
    </row>
    <row r="633" spans="10:10" ht="20.25">
      <c r="J633" s="19"/>
    </row>
    <row r="634" spans="10:10" ht="20.25">
      <c r="J634" s="19"/>
    </row>
    <row r="635" spans="10:10" ht="20.25">
      <c r="J635" s="19"/>
    </row>
    <row r="636" spans="10:10" ht="20.25">
      <c r="J636" s="19"/>
    </row>
    <row r="637" spans="10:10" ht="20.25">
      <c r="J637" s="19"/>
    </row>
    <row r="638" spans="10:10" ht="20.25">
      <c r="J638" s="19"/>
    </row>
    <row r="639" spans="10:10" ht="20.25">
      <c r="J639" s="19"/>
    </row>
    <row r="640" spans="10:10" ht="20.25">
      <c r="J640" s="19"/>
    </row>
    <row r="641" spans="10:10" ht="20.25">
      <c r="J641" s="19"/>
    </row>
    <row r="642" spans="10:10" ht="20.25">
      <c r="J642" s="19"/>
    </row>
    <row r="643" spans="10:10" ht="20.25">
      <c r="J643" s="19"/>
    </row>
    <row r="644" spans="10:10" ht="20.25">
      <c r="J644" s="19"/>
    </row>
    <row r="645" spans="10:10" ht="20.25">
      <c r="J645" s="19"/>
    </row>
    <row r="646" spans="10:10" ht="20.25">
      <c r="J646" s="19"/>
    </row>
    <row r="647" spans="10:10" ht="20.25">
      <c r="J647" s="19"/>
    </row>
    <row r="648" spans="10:10" ht="20.25">
      <c r="J648" s="19"/>
    </row>
    <row r="649" spans="10:10" ht="20.25">
      <c r="J649" s="19"/>
    </row>
    <row r="650" spans="10:10" ht="20.25">
      <c r="J650" s="19"/>
    </row>
    <row r="651" spans="10:10" ht="20.25">
      <c r="J651" s="19"/>
    </row>
    <row r="652" spans="10:10" ht="20.25">
      <c r="J652" s="19"/>
    </row>
    <row r="653" spans="10:10" ht="20.25">
      <c r="J653" s="19"/>
    </row>
    <row r="654" spans="10:10" ht="20.25">
      <c r="J654" s="19"/>
    </row>
    <row r="655" spans="10:10" ht="20.25">
      <c r="J655" s="19"/>
    </row>
    <row r="656" spans="10:10" ht="20.25">
      <c r="J656" s="19"/>
    </row>
    <row r="657" spans="10:10" ht="20.25">
      <c r="J657" s="19"/>
    </row>
    <row r="658" spans="10:10" ht="20.25">
      <c r="J658" s="19"/>
    </row>
    <row r="659" spans="10:10" ht="20.25">
      <c r="J659" s="19"/>
    </row>
    <row r="660" spans="10:10" ht="20.25">
      <c r="J660" s="19"/>
    </row>
    <row r="661" spans="10:10" ht="20.25">
      <c r="J661" s="19"/>
    </row>
    <row r="662" spans="10:10" ht="20.25">
      <c r="J662" s="19"/>
    </row>
    <row r="663" spans="10:10" ht="20.25">
      <c r="J663" s="19"/>
    </row>
    <row r="664" spans="10:10" ht="20.25">
      <c r="J664" s="19"/>
    </row>
    <row r="665" spans="10:10" ht="20.25">
      <c r="J665" s="19"/>
    </row>
    <row r="666" spans="10:10" ht="20.25">
      <c r="J666" s="19"/>
    </row>
    <row r="667" spans="10:10" ht="20.25">
      <c r="J667" s="19"/>
    </row>
    <row r="668" spans="10:10" ht="20.25">
      <c r="J668" s="19"/>
    </row>
    <row r="669" spans="10:10" ht="20.25">
      <c r="J669" s="19"/>
    </row>
    <row r="670" spans="10:10" ht="20.25">
      <c r="J670" s="19"/>
    </row>
    <row r="671" spans="10:10" ht="20.25">
      <c r="J671" s="19"/>
    </row>
    <row r="672" spans="10:10" ht="20.25">
      <c r="J672" s="19"/>
    </row>
    <row r="673" spans="10:10" ht="20.25">
      <c r="J673" s="19"/>
    </row>
    <row r="674" spans="10:10" ht="20.25">
      <c r="J674" s="19"/>
    </row>
    <row r="675" spans="10:10" ht="20.25">
      <c r="J675" s="19"/>
    </row>
    <row r="676" spans="10:10" ht="20.25">
      <c r="J676" s="19"/>
    </row>
    <row r="677" spans="10:10" ht="20.25">
      <c r="J677" s="19"/>
    </row>
    <row r="678" spans="10:10" ht="20.25">
      <c r="J678" s="19"/>
    </row>
    <row r="679" spans="10:10" ht="20.25">
      <c r="J679" s="19"/>
    </row>
    <row r="680" spans="10:10" ht="20.25">
      <c r="J680" s="19"/>
    </row>
    <row r="681" spans="10:10" ht="20.25">
      <c r="J681" s="19"/>
    </row>
    <row r="682" spans="10:10" ht="20.25">
      <c r="J682" s="19"/>
    </row>
    <row r="683" spans="10:10" ht="20.25">
      <c r="J683" s="19"/>
    </row>
    <row r="684" spans="10:10" ht="20.25">
      <c r="J684" s="19"/>
    </row>
    <row r="685" spans="10:10" ht="20.25">
      <c r="J685" s="19"/>
    </row>
    <row r="686" spans="10:10" ht="20.25">
      <c r="J686" s="19"/>
    </row>
  </sheetData>
  <phoneticPr fontId="11" type="noConversion"/>
  <pageMargins left="0.7" right="0.7" top="0.75" bottom="0.75" header="0.3" footer="0.3"/>
  <pageSetup paperSize="9" orientation="portrait" horizontalDpi="4294967293" r:id="rId1"/>
  <drawing r:id="rId2"/>
  <legacyDrawing r:id="rId3"/>
  <oleObjects>
    <oleObject progId="Excel.Chart.8" shapeId="5124" r:id="rId4"/>
    <oleObject progId="Excel.Chart.8" shapeId="5123" r:id="rId5"/>
    <oleObject progId="Excel.Chart.8" shapeId="5122" r:id="rId6"/>
    <oleObject progId="Excel.Chart.8" shapeId="5121" r:id="rId7"/>
  </oleObjects>
</worksheet>
</file>

<file path=xl/worksheets/sheet16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defaultRowHeight="12.75"/>
  <cols>
    <col min="1" max="1" width="176.140625" customWidth="1"/>
  </cols>
  <sheetData>
    <row r="1" spans="1:1">
      <c r="A1" t="s">
        <v>598</v>
      </c>
    </row>
    <row r="2" spans="1:1">
      <c r="A2" s="63"/>
    </row>
  </sheetData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7"/>
  <sheetViews>
    <sheetView zoomScale="214" zoomScaleNormal="214" workbookViewId="0">
      <selection activeCell="C10" sqref="C10"/>
    </sheetView>
  </sheetViews>
  <sheetFormatPr defaultRowHeight="15"/>
  <cols>
    <col min="1" max="16384" width="9.140625" style="25"/>
  </cols>
  <sheetData>
    <row r="1" spans="1:1">
      <c r="A1" s="25" t="str">
        <f>"สถานการณ์โรคประเทศไทย"&amp;รอวางสถานการณ์สำนักระบาด!A1</f>
        <v>สถานการณ์โรคประเทศไทยข้อมูลเฝ้าระวังโรค ตัÊงแต่วันทีÉ1มค 2562 - 17 มิย 62 พบผู้ป่วย 27189 ราย จาก 77 จังหวัด คิดเป็นอัตราปวย่ 41.56 ต่อ แสนประชากร เสียชีวิต 0 ราย อัตราส่วน เพศชายต่อเพศหญิง 1: 1.06 กลุ่มอายุทีÉพบมากทีÉสุด เรียงตามลําดับ คือ 15-24 ปี(15.81 %) 10-14 ปี(15.10 %) 7-9 ปี(14.54 %) สัญชาติเป็นไทยร้อยละ 97.7 พม่าร้อยละ 1.2 อืÉนๆร้อยละ 0.8 กัมพูชาร้อยละ 0.2 ลาวร้อย ละ 0.1 จีน/ฮ่องกง/ไต้หวันร้อยละ 0.0 มาเลเซียร้อยละ 0.0 อาชีพส่วนใหญ่ นักเรียนร้อยละ 43.6 ไม่ทราบอาชีพ/ในปกครองร้อยละ 34.0 รับจ้างร้อยละ 14.2 จังหวัดทีÉมีอัตราป่วยต่อแสนประชากรสูงสุด 5 อันดับ แรกคือ นราธิวาส (149.05 ต่อแสนประชากร) เชียงราย (138.31 ต่อแสนประชากร) เชียงใหม่ (99.81 ต่อแสนประชากร) น่าน (85.61 ต่อแสนประชากร) ลําปาง (78.25 ต่อแสน ประชากร)</v>
      </c>
    </row>
    <row r="2" spans="1:1">
      <c r="A2" s="25" t="str">
        <f>รอวางสถานการณ์!A2</f>
        <v xml:space="preserve"> จังหวัด ศรีสะเกษ  ระหว่างวันที่  1 มกราคม 2563  ถึงวันที่ 22 กรกฎาคม 2563</v>
      </c>
    </row>
    <row r="3" spans="1:1">
      <c r="A3" s="25" t="str">
        <f>"พบผู้ป่วย"&amp;รอวางสถานการณ์!A4</f>
        <v>พบผู้ป่วย       นับตั้งแต่วันที่  1 มกราคม 2562 ถึงวันที่  26 มิถุนายน 2562    สำนักงานสาธารณสุขจังหวัดศรีสะเกษ  ได้รับรายงานผู้ป่วยโรค  Chickenpox  จำนวนทั้งสิ้น 670 ราย  คิดเป็นอัตราป่วย   45.36  ต่อประชากรแสนคน ไม่มีรายงานผู้ป่วยเสียชีวิต</v>
      </c>
    </row>
    <row r="4" spans="1:1">
      <c r="A4" s="25" t="str">
        <f>RIGHT(รอวางสถานการณ์!A5,45)</f>
        <v xml:space="preserve"> อัตราส่วนเพศหญิงต่อเพศชาย  เท่ากับ  1.06 : 1</v>
      </c>
    </row>
    <row r="5" spans="1:1">
      <c r="A5" s="25" t="str">
        <f>"กลุ่มอายุที่ป่วยมากที่สุด  เรียงตามลำดับคือ"&amp;Age!A1&amp;"  ปี"&amp;"  ("&amp;Age!C1&amp;" "&amp;Age!G1&amp;")"  &amp;  Age!A2&amp;"  ปี"&amp;"  ("&amp;Age!C2&amp;" "&amp;Age!G2&amp;")"  &amp;  Age!A3&amp;"  ปี"&amp;"  ("&amp;Age!C3&amp;" "&amp;Age!G3&amp;")"  &amp;  Age!A4&amp;"  ปี"&amp;"  ("&amp;Age!C4&amp;" "&amp;Age!G4&amp;")"  &amp;  Age!A5&amp;"  ปี"&amp;"  ("&amp;Age!C5&amp;" "&amp;Age!G5&amp;")"</f>
        <v>กลุ่มอายุที่ป่วยมากที่สุด  เรียงตามลำดับคือ  5 - 9  ปี  (227.81 ต่อแสนประชากร)  0 - 4  ปี  (171.59 ต่อแสนประชากร) 10 - 14  ปี  (129.46 ต่อแสนประชากร) 15 - 24  ปี  (50.57 ต่อแสนประชากร) 25 - 34  ปี  (27.45 ต่อแสนประชากร)</v>
      </c>
    </row>
    <row r="6" spans="1:1">
      <c r="A6" s="25" t="str">
        <f>"อาชีพที่ป่วยมากที่สุด เรียงตามลำดับคือ  "&amp;occupation!B1&amp;  "  จำนวน  "&amp;occupation!C1&amp;" ราย "&amp;occupation!B2&amp;  "  จำนวน  "&amp;occupation!C2&amp;" ราย "&amp;occupation!B3&amp;  "  จำนวน  "&amp;occupation!C3&amp;" ราย "&amp;occupation!B4&amp;  "  จำนวน  "&amp;occupation!C4&amp;" ราย "&amp;occupation!B5&amp;  "  จำนวน  "&amp;occupation!C5&amp;" ราย" &amp;occupation!B6&amp;  "  จำนวน  "&amp;occupation!C6&amp;" ราย "&amp;occupation!B7&amp;  "  จำนวน  "&amp;occupation!C7&amp;" ราย "&amp;occupation!B8&amp;  "  จำนวน  "&amp;occupation!C8&amp;" ราย "</f>
        <v xml:space="preserve">อาชีพที่ป่วยมากที่สุด เรียงตามลำดับคือ  นักเรียน  จำนวน  320 ราย ไม่ทราบอาชีพ/ในปกครอง  จำนวน  254 ราย อื่นๆ  จำนวน  55 ราย เกษตร  จำนวน  34 ราย บุคลากรสาธารณสุข  จำนวน  2 รายข้าราชการ  จำนวน  2 ราย รับจ้าง,กรรมกร  จำนวน  1 ราย ครู  จำนวน  1 ราย </v>
      </c>
    </row>
    <row r="7" spans="1:1">
      <c r="A7" s="25" t="str">
        <f>"อำเภอที่มีอัตราป่วยต่อแสนประชากรสูงสุด 5 อันดับแรก คือ"&amp;'Attack rate'!B1&amp;"  ("&amp;'Attack rate'!D1&amp;" ต่อแสนประชากร"&amp;")  "&amp;'Attack rate'!B2&amp;"  ("&amp;'Attack rate'!D2&amp;" ต่อแสนประชากร"&amp;")  "&amp;'Attack rate'!B3&amp;"  ("&amp;'Attack rate'!D3&amp;" ต่อแสนประชากร"&amp;")  "&amp;'Attack rate'!B4&amp;"  ("&amp;'Attack rate'!D4&amp;" ต่อแสนประชากร"&amp;")  "&amp;'Attack rate'!B5&amp;"  ("&amp;'Attack rate'!D5&amp;" ต่อแสนประชากร"&amp;")"</f>
        <v>อำเภอที่มีอัตราป่วยต่อแสนประชากรสูงสุด 5 อันดับแรก คือไพรบึง  (105.48 ต่อแสนประชากร)  อุทุมพรพิสัย  (85.8 ต่อแสนประชากร)  โนนคูณ  (78.5 ต่อแสนประชากร)  ศรีรัตนะ  (70.05 ต่อแสนประชากร)  เบญจลักษ์  (61.97 ต่อแสนประชากร)</v>
      </c>
    </row>
  </sheetData>
  <pageMargins left="0.7" right="0.7" top="0.75" bottom="0.75" header="0.3" footer="0.3"/>
  <pageSetup paperSize="9"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Q78"/>
  <sheetViews>
    <sheetView workbookViewId="0">
      <selection sqref="A1:G78"/>
    </sheetView>
  </sheetViews>
  <sheetFormatPr defaultRowHeight="12.75"/>
  <cols>
    <col min="1" max="1" width="19.7109375" customWidth="1"/>
  </cols>
  <sheetData>
    <row r="1" spans="1:17">
      <c r="A1" s="66" t="s">
        <v>146</v>
      </c>
      <c r="B1" s="66" t="s">
        <v>147</v>
      </c>
      <c r="C1" s="66" t="s">
        <v>148</v>
      </c>
      <c r="D1" s="66" t="s">
        <v>149</v>
      </c>
      <c r="E1" s="66" t="s">
        <v>150</v>
      </c>
      <c r="F1" s="66" t="s">
        <v>97</v>
      </c>
    </row>
    <row r="2" spans="1:17">
      <c r="A2" s="67" t="s">
        <v>182</v>
      </c>
      <c r="B2" s="68">
        <v>1542</v>
      </c>
      <c r="C2" s="68">
        <v>170.92</v>
      </c>
      <c r="D2" s="68">
        <v>2</v>
      </c>
      <c r="E2" s="68">
        <v>0.22</v>
      </c>
      <c r="F2" s="68">
        <v>902175</v>
      </c>
      <c r="G2" s="29" t="s">
        <v>307</v>
      </c>
      <c r="H2" s="29"/>
    </row>
    <row r="3" spans="1:17">
      <c r="A3" s="67" t="s">
        <v>191</v>
      </c>
      <c r="B3" s="68">
        <v>917</v>
      </c>
      <c r="C3" s="68">
        <v>168.34</v>
      </c>
      <c r="D3" s="68">
        <v>1</v>
      </c>
      <c r="E3" s="68">
        <v>0.18</v>
      </c>
      <c r="F3" s="68">
        <v>544719</v>
      </c>
      <c r="G3" s="29" t="s">
        <v>338</v>
      </c>
      <c r="H3" s="29"/>
    </row>
    <row r="4" spans="1:17">
      <c r="A4" s="67" t="s">
        <v>151</v>
      </c>
      <c r="B4" s="68">
        <v>418</v>
      </c>
      <c r="C4" s="68">
        <v>152.1</v>
      </c>
      <c r="D4" s="68">
        <v>1</v>
      </c>
      <c r="E4" s="68">
        <v>0.36</v>
      </c>
      <c r="F4" s="68">
        <v>274824</v>
      </c>
      <c r="G4" s="29" t="s">
        <v>443</v>
      </c>
      <c r="H4" s="29"/>
    </row>
    <row r="5" spans="1:17">
      <c r="A5" s="67" t="s">
        <v>167</v>
      </c>
      <c r="B5" s="68">
        <v>584</v>
      </c>
      <c r="C5" s="68">
        <v>149.6</v>
      </c>
      <c r="D5" s="68">
        <v>2</v>
      </c>
      <c r="E5" s="68">
        <v>0.51</v>
      </c>
      <c r="F5" s="68">
        <v>390387</v>
      </c>
      <c r="G5" s="29" t="s">
        <v>308</v>
      </c>
      <c r="H5" s="29"/>
    </row>
    <row r="6" spans="1:17">
      <c r="A6" s="67" t="s">
        <v>166</v>
      </c>
      <c r="B6" s="68">
        <v>666</v>
      </c>
      <c r="C6" s="68">
        <v>143.53</v>
      </c>
      <c r="D6" s="68">
        <v>1</v>
      </c>
      <c r="E6" s="68">
        <v>0.22</v>
      </c>
      <c r="F6" s="68">
        <v>464016</v>
      </c>
      <c r="G6" s="29" t="s">
        <v>309</v>
      </c>
      <c r="H6" s="29"/>
    </row>
    <row r="7" spans="1:17" ht="18.75">
      <c r="A7" s="67" t="s">
        <v>194</v>
      </c>
      <c r="B7" s="68">
        <v>1503</v>
      </c>
      <c r="C7" s="68">
        <v>140.57</v>
      </c>
      <c r="D7" s="68">
        <v>2</v>
      </c>
      <c r="E7" s="68">
        <v>0.19</v>
      </c>
      <c r="F7" s="68">
        <v>1069198</v>
      </c>
      <c r="G7" s="29" t="s">
        <v>410</v>
      </c>
      <c r="H7" s="29"/>
      <c r="Q7" s="28"/>
    </row>
    <row r="8" spans="1:17">
      <c r="A8" s="67" t="s">
        <v>202</v>
      </c>
      <c r="B8" s="68">
        <v>452</v>
      </c>
      <c r="C8" s="68">
        <v>136.72</v>
      </c>
      <c r="D8" s="68">
        <v>0</v>
      </c>
      <c r="E8" s="68">
        <v>0</v>
      </c>
      <c r="F8" s="68">
        <v>330602</v>
      </c>
      <c r="G8" s="29" t="s">
        <v>442</v>
      </c>
    </row>
    <row r="9" spans="1:17">
      <c r="A9" s="67" t="s">
        <v>177</v>
      </c>
      <c r="B9" s="68">
        <v>2093</v>
      </c>
      <c r="C9" s="68">
        <v>134.72999999999999</v>
      </c>
      <c r="D9" s="68">
        <v>1</v>
      </c>
      <c r="E9" s="68">
        <v>0.06</v>
      </c>
      <c r="F9" s="68">
        <v>1553481</v>
      </c>
      <c r="G9" s="29" t="s">
        <v>312</v>
      </c>
      <c r="H9" s="29"/>
    </row>
    <row r="10" spans="1:17">
      <c r="A10" s="67" t="s">
        <v>161</v>
      </c>
      <c r="B10" s="68">
        <v>896</v>
      </c>
      <c r="C10" s="68">
        <v>128.99</v>
      </c>
      <c r="D10" s="68">
        <v>0</v>
      </c>
      <c r="E10" s="68">
        <v>0</v>
      </c>
      <c r="F10" s="68">
        <v>694611</v>
      </c>
      <c r="G10" s="29" t="s">
        <v>337</v>
      </c>
      <c r="H10" s="29"/>
    </row>
    <row r="11" spans="1:17">
      <c r="A11" s="67" t="s">
        <v>163</v>
      </c>
      <c r="B11" s="68">
        <v>802</v>
      </c>
      <c r="C11" s="68">
        <v>128.28</v>
      </c>
      <c r="D11" s="68">
        <v>2</v>
      </c>
      <c r="E11" s="68">
        <v>0.32</v>
      </c>
      <c r="F11" s="68">
        <v>625174</v>
      </c>
      <c r="G11" s="29" t="s">
        <v>416</v>
      </c>
    </row>
    <row r="12" spans="1:17">
      <c r="A12" s="67" t="s">
        <v>210</v>
      </c>
      <c r="B12" s="68">
        <v>1485</v>
      </c>
      <c r="C12" s="68">
        <v>123.46</v>
      </c>
      <c r="D12" s="68">
        <v>5</v>
      </c>
      <c r="E12" s="68">
        <v>0.42</v>
      </c>
      <c r="F12" s="68">
        <v>1202818</v>
      </c>
      <c r="G12" s="29"/>
    </row>
    <row r="13" spans="1:17">
      <c r="A13" s="67" t="s">
        <v>184</v>
      </c>
      <c r="B13" s="68">
        <v>638</v>
      </c>
      <c r="C13" s="68">
        <v>115.77</v>
      </c>
      <c r="D13" s="68">
        <v>2</v>
      </c>
      <c r="E13" s="68">
        <v>0.36</v>
      </c>
      <c r="F13" s="68">
        <v>551086</v>
      </c>
      <c r="G13" s="29"/>
    </row>
    <row r="14" spans="1:17">
      <c r="A14" s="67" t="s">
        <v>174</v>
      </c>
      <c r="B14" s="68">
        <v>257</v>
      </c>
      <c r="C14" s="68">
        <v>112.01</v>
      </c>
      <c r="D14" s="68">
        <v>0</v>
      </c>
      <c r="E14" s="68">
        <v>0</v>
      </c>
      <c r="F14" s="68">
        <v>229437</v>
      </c>
    </row>
    <row r="15" spans="1:17">
      <c r="A15" s="67" t="s">
        <v>201</v>
      </c>
      <c r="B15" s="68">
        <v>785</v>
      </c>
      <c r="C15" s="68">
        <v>111.72</v>
      </c>
      <c r="D15" s="68">
        <v>3</v>
      </c>
      <c r="E15" s="68">
        <v>0.43</v>
      </c>
      <c r="F15" s="68">
        <v>702650</v>
      </c>
    </row>
    <row r="16" spans="1:17">
      <c r="A16" s="67" t="s">
        <v>222</v>
      </c>
      <c r="B16" s="68">
        <v>281</v>
      </c>
      <c r="C16" s="68">
        <v>108.72</v>
      </c>
      <c r="D16" s="68">
        <v>1</v>
      </c>
      <c r="E16" s="68">
        <v>0.39</v>
      </c>
      <c r="F16" s="68">
        <v>258467</v>
      </c>
    </row>
    <row r="17" spans="1:6">
      <c r="A17" s="67" t="s">
        <v>216</v>
      </c>
      <c r="B17" s="68">
        <v>1172</v>
      </c>
      <c r="C17" s="68">
        <v>106.27</v>
      </c>
      <c r="D17" s="68">
        <v>4</v>
      </c>
      <c r="E17" s="68">
        <v>0.36</v>
      </c>
      <c r="F17" s="68">
        <v>1102810</v>
      </c>
    </row>
    <row r="18" spans="1:6">
      <c r="A18" s="67" t="s">
        <v>175</v>
      </c>
      <c r="B18" s="68">
        <v>505</v>
      </c>
      <c r="C18" s="68">
        <v>105.29</v>
      </c>
      <c r="D18" s="68">
        <v>0</v>
      </c>
      <c r="E18" s="68">
        <v>0</v>
      </c>
      <c r="F18" s="68">
        <v>479621</v>
      </c>
    </row>
    <row r="19" spans="1:6">
      <c r="A19" s="67" t="s">
        <v>169</v>
      </c>
      <c r="B19" s="68">
        <v>276</v>
      </c>
      <c r="C19" s="68">
        <v>104.22</v>
      </c>
      <c r="D19" s="68">
        <v>1</v>
      </c>
      <c r="E19" s="68">
        <v>0.38</v>
      </c>
      <c r="F19" s="68">
        <v>264826</v>
      </c>
    </row>
    <row r="20" spans="1:6">
      <c r="A20" s="67" t="s">
        <v>209</v>
      </c>
      <c r="B20" s="68">
        <v>874</v>
      </c>
      <c r="C20" s="68">
        <v>100.59</v>
      </c>
      <c r="D20" s="68">
        <v>1</v>
      </c>
      <c r="E20" s="68">
        <v>0.12</v>
      </c>
      <c r="F20" s="68">
        <v>868853</v>
      </c>
    </row>
    <row r="21" spans="1:6">
      <c r="A21" s="67" t="s">
        <v>186</v>
      </c>
      <c r="B21" s="68">
        <v>869</v>
      </c>
      <c r="C21" s="68">
        <v>100.51</v>
      </c>
      <c r="D21" s="68">
        <v>0</v>
      </c>
      <c r="E21" s="68">
        <v>0</v>
      </c>
      <c r="F21" s="68">
        <v>864581</v>
      </c>
    </row>
    <row r="22" spans="1:6">
      <c r="A22" s="67" t="s">
        <v>223</v>
      </c>
      <c r="B22" s="68">
        <v>707</v>
      </c>
      <c r="C22" s="68">
        <v>96.87</v>
      </c>
      <c r="D22" s="68">
        <v>0</v>
      </c>
      <c r="E22" s="68">
        <v>0</v>
      </c>
      <c r="F22" s="68">
        <v>729850</v>
      </c>
    </row>
    <row r="23" spans="1:6">
      <c r="A23" s="67" t="s">
        <v>189</v>
      </c>
      <c r="B23" s="68">
        <v>181</v>
      </c>
      <c r="C23" s="68">
        <v>96.1</v>
      </c>
      <c r="D23" s="68">
        <v>0</v>
      </c>
      <c r="E23" s="68">
        <v>0</v>
      </c>
      <c r="F23" s="68">
        <v>188345</v>
      </c>
    </row>
    <row r="24" spans="1:6">
      <c r="A24" s="67" t="s">
        <v>156</v>
      </c>
      <c r="B24" s="68">
        <v>1240</v>
      </c>
      <c r="C24" s="68">
        <v>88.87</v>
      </c>
      <c r="D24" s="68">
        <v>0</v>
      </c>
      <c r="E24" s="68">
        <v>0</v>
      </c>
      <c r="F24" s="68">
        <v>1395295</v>
      </c>
    </row>
    <row r="25" spans="1:6">
      <c r="A25" s="67" t="s">
        <v>198</v>
      </c>
      <c r="B25" s="68">
        <v>1303</v>
      </c>
      <c r="C25" s="68">
        <v>88.7</v>
      </c>
      <c r="D25" s="68">
        <v>2</v>
      </c>
      <c r="E25" s="68">
        <v>0.14000000000000001</v>
      </c>
      <c r="F25" s="68">
        <v>1469044</v>
      </c>
    </row>
    <row r="26" spans="1:6">
      <c r="A26" s="67" t="s">
        <v>171</v>
      </c>
      <c r="B26" s="68">
        <v>4931</v>
      </c>
      <c r="C26" s="68">
        <v>86.64</v>
      </c>
      <c r="D26" s="68">
        <v>3</v>
      </c>
      <c r="E26" s="68">
        <v>0.05</v>
      </c>
      <c r="F26" s="68">
        <v>5691530</v>
      </c>
    </row>
    <row r="27" spans="1:6">
      <c r="A27" s="67" t="s">
        <v>162</v>
      </c>
      <c r="B27" s="68">
        <v>1611</v>
      </c>
      <c r="C27" s="68">
        <v>86.6</v>
      </c>
      <c r="D27" s="68">
        <v>3</v>
      </c>
      <c r="E27" s="68">
        <v>0.16</v>
      </c>
      <c r="F27" s="68">
        <v>1860197</v>
      </c>
    </row>
    <row r="28" spans="1:6">
      <c r="A28" s="67" t="s">
        <v>180</v>
      </c>
      <c r="B28" s="68">
        <v>1245</v>
      </c>
      <c r="C28" s="68">
        <v>84.72</v>
      </c>
      <c r="D28" s="68">
        <v>0</v>
      </c>
      <c r="E28" s="68">
        <v>0</v>
      </c>
      <c r="F28" s="68">
        <v>1469569</v>
      </c>
    </row>
    <row r="29" spans="1:6">
      <c r="A29" s="67" t="s">
        <v>176</v>
      </c>
      <c r="B29" s="68">
        <v>1065</v>
      </c>
      <c r="C29" s="68">
        <v>83.19</v>
      </c>
      <c r="D29" s="68">
        <v>0</v>
      </c>
      <c r="E29" s="68">
        <v>0</v>
      </c>
      <c r="F29" s="68">
        <v>1280247</v>
      </c>
    </row>
    <row r="30" spans="1:6">
      <c r="A30" s="67" t="s">
        <v>224</v>
      </c>
      <c r="B30" s="68">
        <v>372</v>
      </c>
      <c r="C30" s="68">
        <v>82.47</v>
      </c>
      <c r="D30" s="68">
        <v>1</v>
      </c>
      <c r="E30" s="68">
        <v>0.22</v>
      </c>
      <c r="F30" s="68">
        <v>451078</v>
      </c>
    </row>
    <row r="31" spans="1:6">
      <c r="A31" s="67" t="s">
        <v>188</v>
      </c>
      <c r="B31" s="68">
        <v>636</v>
      </c>
      <c r="C31" s="68">
        <v>78.58</v>
      </c>
      <c r="D31" s="68">
        <v>4</v>
      </c>
      <c r="E31" s="68">
        <v>0.49</v>
      </c>
      <c r="F31" s="68">
        <v>809340</v>
      </c>
    </row>
    <row r="32" spans="1:6">
      <c r="A32" s="67" t="s">
        <v>213</v>
      </c>
      <c r="B32" s="68">
        <v>809</v>
      </c>
      <c r="C32" s="68">
        <v>77.13</v>
      </c>
      <c r="D32" s="68">
        <v>1</v>
      </c>
      <c r="E32" s="68">
        <v>0.1</v>
      </c>
      <c r="F32" s="68">
        <v>1048842</v>
      </c>
    </row>
    <row r="33" spans="1:6">
      <c r="A33" s="67" t="s">
        <v>214</v>
      </c>
      <c r="B33" s="68">
        <v>364</v>
      </c>
      <c r="C33" s="68">
        <v>75.88</v>
      </c>
      <c r="D33" s="68">
        <v>0</v>
      </c>
      <c r="E33" s="68">
        <v>0</v>
      </c>
      <c r="F33" s="68">
        <v>479717</v>
      </c>
    </row>
    <row r="34" spans="1:6">
      <c r="A34" s="67" t="s">
        <v>218</v>
      </c>
      <c r="B34" s="68">
        <v>136</v>
      </c>
      <c r="C34" s="68">
        <v>70.02</v>
      </c>
      <c r="D34" s="68">
        <v>1</v>
      </c>
      <c r="E34" s="68">
        <v>0.51</v>
      </c>
      <c r="F34" s="68">
        <v>194223</v>
      </c>
    </row>
    <row r="35" spans="1:6">
      <c r="A35" s="67" t="s">
        <v>220</v>
      </c>
      <c r="B35" s="68">
        <v>593</v>
      </c>
      <c r="C35" s="68">
        <v>69.84</v>
      </c>
      <c r="D35" s="68">
        <v>0</v>
      </c>
      <c r="E35" s="68">
        <v>0</v>
      </c>
      <c r="F35" s="68">
        <v>849133</v>
      </c>
    </row>
    <row r="36" spans="1:6">
      <c r="A36" s="67" t="s">
        <v>181</v>
      </c>
      <c r="B36" s="68">
        <v>912</v>
      </c>
      <c r="C36" s="68">
        <v>69.72</v>
      </c>
      <c r="D36" s="68">
        <v>0</v>
      </c>
      <c r="E36" s="68">
        <v>0</v>
      </c>
      <c r="F36" s="68">
        <v>1308074</v>
      </c>
    </row>
    <row r="37" spans="1:6">
      <c r="A37" s="67" t="s">
        <v>178</v>
      </c>
      <c r="B37" s="68">
        <v>673</v>
      </c>
      <c r="C37" s="68">
        <v>67.56</v>
      </c>
      <c r="D37" s="68">
        <v>0</v>
      </c>
      <c r="E37" s="68">
        <v>0</v>
      </c>
      <c r="F37" s="68">
        <v>996104</v>
      </c>
    </row>
    <row r="38" spans="1:6">
      <c r="A38" s="67" t="s">
        <v>153</v>
      </c>
      <c r="B38" s="68">
        <v>901</v>
      </c>
      <c r="C38" s="68">
        <v>63.72</v>
      </c>
      <c r="D38" s="68">
        <v>1</v>
      </c>
      <c r="E38" s="68">
        <v>7.0000000000000007E-2</v>
      </c>
      <c r="F38" s="68">
        <v>1414009</v>
      </c>
    </row>
    <row r="39" spans="1:6">
      <c r="A39" s="67" t="s">
        <v>185</v>
      </c>
      <c r="B39" s="68">
        <v>805</v>
      </c>
      <c r="C39" s="68">
        <v>62.58</v>
      </c>
      <c r="D39" s="68">
        <v>1</v>
      </c>
      <c r="E39" s="68">
        <v>0.08</v>
      </c>
      <c r="F39" s="68">
        <v>1286431</v>
      </c>
    </row>
    <row r="40" spans="1:6">
      <c r="A40" s="67" t="s">
        <v>203</v>
      </c>
      <c r="B40" s="68">
        <v>299</v>
      </c>
      <c r="C40" s="68">
        <v>61.84</v>
      </c>
      <c r="D40" s="68">
        <v>0</v>
      </c>
      <c r="E40" s="68">
        <v>0</v>
      </c>
      <c r="F40" s="68">
        <v>483512</v>
      </c>
    </row>
    <row r="41" spans="1:6">
      <c r="A41" s="67" t="s">
        <v>196</v>
      </c>
      <c r="B41" s="68">
        <v>362</v>
      </c>
      <c r="C41" s="68">
        <v>60.24</v>
      </c>
      <c r="D41" s="68">
        <v>0</v>
      </c>
      <c r="E41" s="68">
        <v>0</v>
      </c>
      <c r="F41" s="68">
        <v>600971</v>
      </c>
    </row>
    <row r="42" spans="1:6">
      <c r="A42" s="67" t="s">
        <v>193</v>
      </c>
      <c r="B42" s="68">
        <v>1579</v>
      </c>
      <c r="C42" s="68">
        <v>60.04</v>
      </c>
      <c r="D42" s="68">
        <v>2</v>
      </c>
      <c r="E42" s="68">
        <v>0.08</v>
      </c>
      <c r="F42" s="68">
        <v>2630127</v>
      </c>
    </row>
    <row r="43" spans="1:6">
      <c r="A43" s="67" t="s">
        <v>204</v>
      </c>
      <c r="B43" s="68">
        <v>307</v>
      </c>
      <c r="C43" s="68">
        <v>57.16</v>
      </c>
      <c r="D43" s="68">
        <v>0</v>
      </c>
      <c r="E43" s="68">
        <v>0</v>
      </c>
      <c r="F43" s="68">
        <v>537126</v>
      </c>
    </row>
    <row r="44" spans="1:6">
      <c r="A44" s="67" t="s">
        <v>195</v>
      </c>
      <c r="B44" s="68">
        <v>414</v>
      </c>
      <c r="C44" s="68">
        <v>54.62</v>
      </c>
      <c r="D44" s="68">
        <v>0</v>
      </c>
      <c r="E44" s="68">
        <v>0</v>
      </c>
      <c r="F44" s="68">
        <v>757988</v>
      </c>
    </row>
    <row r="45" spans="1:6">
      <c r="A45" s="67" t="s">
        <v>165</v>
      </c>
      <c r="B45" s="68">
        <v>350</v>
      </c>
      <c r="C45" s="68">
        <v>54.58</v>
      </c>
      <c r="D45" s="68">
        <v>2</v>
      </c>
      <c r="E45" s="68">
        <v>0.31</v>
      </c>
      <c r="F45" s="68">
        <v>641239</v>
      </c>
    </row>
    <row r="46" spans="1:6">
      <c r="A46" s="67" t="s">
        <v>172</v>
      </c>
      <c r="B46" s="68">
        <v>341</v>
      </c>
      <c r="C46" s="68">
        <v>53.34</v>
      </c>
      <c r="D46" s="68">
        <v>0</v>
      </c>
      <c r="E46" s="68">
        <v>0</v>
      </c>
      <c r="F46" s="68">
        <v>639310</v>
      </c>
    </row>
    <row r="47" spans="1:6">
      <c r="A47" s="67" t="s">
        <v>187</v>
      </c>
      <c r="B47" s="68">
        <v>281</v>
      </c>
      <c r="C47" s="68">
        <v>52.04</v>
      </c>
      <c r="D47" s="68">
        <v>0</v>
      </c>
      <c r="E47" s="68">
        <v>0</v>
      </c>
      <c r="F47" s="68">
        <v>539998</v>
      </c>
    </row>
    <row r="48" spans="1:6">
      <c r="A48" s="67" t="s">
        <v>154</v>
      </c>
      <c r="B48" s="68">
        <v>272</v>
      </c>
      <c r="C48" s="68">
        <v>51.99</v>
      </c>
      <c r="D48" s="68">
        <v>0</v>
      </c>
      <c r="E48" s="68">
        <v>0</v>
      </c>
      <c r="F48" s="68">
        <v>523223</v>
      </c>
    </row>
    <row r="49" spans="1:6">
      <c r="A49" s="67" t="s">
        <v>190</v>
      </c>
      <c r="B49" s="68">
        <v>462</v>
      </c>
      <c r="C49" s="68">
        <v>47.92</v>
      </c>
      <c r="D49" s="68">
        <v>1</v>
      </c>
      <c r="E49" s="68">
        <v>0.1</v>
      </c>
      <c r="F49" s="68">
        <v>964040</v>
      </c>
    </row>
    <row r="50" spans="1:6">
      <c r="A50" s="67" t="s">
        <v>160</v>
      </c>
      <c r="B50" s="68">
        <v>246</v>
      </c>
      <c r="C50" s="68">
        <v>46.26</v>
      </c>
      <c r="D50" s="68">
        <v>0</v>
      </c>
      <c r="E50" s="68">
        <v>0</v>
      </c>
      <c r="F50" s="68">
        <v>531752</v>
      </c>
    </row>
    <row r="51" spans="1:6">
      <c r="A51" s="67" t="s">
        <v>217</v>
      </c>
      <c r="B51" s="68">
        <v>295</v>
      </c>
      <c r="C51" s="68">
        <v>46.18</v>
      </c>
      <c r="D51" s="68">
        <v>2</v>
      </c>
      <c r="E51" s="68">
        <v>0.31</v>
      </c>
      <c r="F51" s="68">
        <v>638869</v>
      </c>
    </row>
    <row r="52" spans="1:6">
      <c r="A52" s="67" t="s">
        <v>207</v>
      </c>
      <c r="B52" s="68">
        <v>231</v>
      </c>
      <c r="C52" s="68">
        <v>45.26</v>
      </c>
      <c r="D52" s="68">
        <v>0</v>
      </c>
      <c r="E52" s="68">
        <v>0</v>
      </c>
      <c r="F52" s="68">
        <v>510404</v>
      </c>
    </row>
    <row r="53" spans="1:6">
      <c r="A53" s="67" t="s">
        <v>197</v>
      </c>
      <c r="B53" s="68">
        <v>125</v>
      </c>
      <c r="C53" s="68">
        <v>44.2</v>
      </c>
      <c r="D53" s="68">
        <v>0</v>
      </c>
      <c r="E53" s="68">
        <v>0</v>
      </c>
      <c r="F53" s="68">
        <v>282788</v>
      </c>
    </row>
    <row r="54" spans="1:6">
      <c r="A54" s="67" t="s">
        <v>152</v>
      </c>
      <c r="B54" s="68">
        <v>751</v>
      </c>
      <c r="C54" s="68">
        <v>43.36</v>
      </c>
      <c r="D54" s="68">
        <v>0</v>
      </c>
      <c r="E54" s="68">
        <v>0</v>
      </c>
      <c r="F54" s="68">
        <v>1732003</v>
      </c>
    </row>
    <row r="55" spans="1:6">
      <c r="A55" s="67" t="s">
        <v>200</v>
      </c>
      <c r="B55" s="68">
        <v>477</v>
      </c>
      <c r="C55" s="68">
        <v>41.91</v>
      </c>
      <c r="D55" s="68">
        <v>0</v>
      </c>
      <c r="E55" s="68">
        <v>0</v>
      </c>
      <c r="F55" s="68">
        <v>1138225</v>
      </c>
    </row>
    <row r="56" spans="1:6">
      <c r="A56" s="67" t="s">
        <v>183</v>
      </c>
      <c r="B56" s="68">
        <v>403</v>
      </c>
      <c r="C56" s="68">
        <v>40.9</v>
      </c>
      <c r="D56" s="68">
        <v>2</v>
      </c>
      <c r="E56" s="68">
        <v>0.2</v>
      </c>
      <c r="F56" s="68">
        <v>985218</v>
      </c>
    </row>
    <row r="57" spans="1:6">
      <c r="A57" s="67" t="s">
        <v>159</v>
      </c>
      <c r="B57" s="68">
        <v>159</v>
      </c>
      <c r="C57" s="68">
        <v>39.14</v>
      </c>
      <c r="D57" s="68">
        <v>0</v>
      </c>
      <c r="E57" s="68">
        <v>0</v>
      </c>
      <c r="F57" s="68">
        <v>406193</v>
      </c>
    </row>
    <row r="58" spans="1:6">
      <c r="A58" s="67" t="s">
        <v>211</v>
      </c>
      <c r="B58" s="68">
        <v>218</v>
      </c>
      <c r="C58" s="68">
        <v>39.07</v>
      </c>
      <c r="D58" s="68">
        <v>0</v>
      </c>
      <c r="E58" s="68">
        <v>0</v>
      </c>
      <c r="F58" s="68">
        <v>557969</v>
      </c>
    </row>
    <row r="59" spans="1:6">
      <c r="A59" s="67" t="s">
        <v>205</v>
      </c>
      <c r="B59" s="68">
        <v>617</v>
      </c>
      <c r="C59" s="68">
        <v>38.9</v>
      </c>
      <c r="D59" s="68">
        <v>0</v>
      </c>
      <c r="E59" s="68">
        <v>0</v>
      </c>
      <c r="F59" s="68">
        <v>1586279</v>
      </c>
    </row>
    <row r="60" spans="1:6">
      <c r="A60" s="67" t="s">
        <v>225</v>
      </c>
      <c r="B60" s="68">
        <v>341</v>
      </c>
      <c r="C60" s="68">
        <v>38.590000000000003</v>
      </c>
      <c r="D60" s="68">
        <v>1</v>
      </c>
      <c r="E60" s="68">
        <v>0.11</v>
      </c>
      <c r="F60" s="68">
        <v>883629</v>
      </c>
    </row>
    <row r="61" spans="1:6">
      <c r="A61" s="67" t="s">
        <v>206</v>
      </c>
      <c r="B61" s="68">
        <v>677</v>
      </c>
      <c r="C61" s="68">
        <v>37.61</v>
      </c>
      <c r="D61" s="68">
        <v>0</v>
      </c>
      <c r="E61" s="68">
        <v>0</v>
      </c>
      <c r="F61" s="68">
        <v>1799885</v>
      </c>
    </row>
    <row r="62" spans="1:6">
      <c r="A62" s="67" t="s">
        <v>199</v>
      </c>
      <c r="B62" s="68">
        <v>172</v>
      </c>
      <c r="C62" s="68">
        <v>37.47</v>
      </c>
      <c r="D62" s="68">
        <v>0</v>
      </c>
      <c r="E62" s="68">
        <v>0</v>
      </c>
      <c r="F62" s="68">
        <v>458983</v>
      </c>
    </row>
    <row r="63" spans="1:6">
      <c r="A63" s="67" t="s">
        <v>164</v>
      </c>
      <c r="B63" s="68">
        <v>118</v>
      </c>
      <c r="C63" s="68">
        <v>33.83</v>
      </c>
      <c r="D63" s="68">
        <v>0</v>
      </c>
      <c r="E63" s="68">
        <v>0</v>
      </c>
      <c r="F63" s="68">
        <v>348788</v>
      </c>
    </row>
    <row r="64" spans="1:6">
      <c r="A64" s="67" t="s">
        <v>215</v>
      </c>
      <c r="B64" s="68">
        <v>159</v>
      </c>
      <c r="C64" s="68">
        <v>31.38</v>
      </c>
      <c r="D64" s="68">
        <v>1</v>
      </c>
      <c r="E64" s="68">
        <v>0.2</v>
      </c>
      <c r="F64" s="68">
        <v>506718</v>
      </c>
    </row>
    <row r="65" spans="1:6">
      <c r="A65" s="67" t="s">
        <v>179</v>
      </c>
      <c r="B65" s="68">
        <v>163</v>
      </c>
      <c r="C65" s="68">
        <v>31.33</v>
      </c>
      <c r="D65" s="68">
        <v>0</v>
      </c>
      <c r="E65" s="68">
        <v>0</v>
      </c>
      <c r="F65" s="68">
        <v>520209</v>
      </c>
    </row>
    <row r="66" spans="1:6">
      <c r="A66" s="67" t="s">
        <v>173</v>
      </c>
      <c r="B66" s="68">
        <v>229</v>
      </c>
      <c r="C66" s="68">
        <v>30.51</v>
      </c>
      <c r="D66" s="68">
        <v>0</v>
      </c>
      <c r="E66" s="68">
        <v>0</v>
      </c>
      <c r="F66" s="68">
        <v>750603</v>
      </c>
    </row>
    <row r="67" spans="1:6">
      <c r="A67" s="67" t="s">
        <v>155</v>
      </c>
      <c r="B67" s="68">
        <v>121</v>
      </c>
      <c r="C67" s="68">
        <v>28.73</v>
      </c>
      <c r="D67" s="68">
        <v>0</v>
      </c>
      <c r="E67" s="68">
        <v>0</v>
      </c>
      <c r="F67" s="68">
        <v>421136</v>
      </c>
    </row>
    <row r="68" spans="1:6">
      <c r="A68" s="67" t="s">
        <v>158</v>
      </c>
      <c r="B68" s="68">
        <v>218</v>
      </c>
      <c r="C68" s="68">
        <v>27.72</v>
      </c>
      <c r="D68" s="68">
        <v>0</v>
      </c>
      <c r="E68" s="68">
        <v>0</v>
      </c>
      <c r="F68" s="68">
        <v>786381</v>
      </c>
    </row>
    <row r="69" spans="1:6">
      <c r="A69" s="67" t="s">
        <v>157</v>
      </c>
      <c r="B69" s="68">
        <v>179</v>
      </c>
      <c r="C69" s="68">
        <v>25.66</v>
      </c>
      <c r="D69" s="68">
        <v>0</v>
      </c>
      <c r="E69" s="68">
        <v>0</v>
      </c>
      <c r="F69" s="68">
        <v>697492</v>
      </c>
    </row>
    <row r="70" spans="1:6">
      <c r="A70" s="67" t="s">
        <v>219</v>
      </c>
      <c r="B70" s="68">
        <v>130</v>
      </c>
      <c r="C70" s="68">
        <v>25</v>
      </c>
      <c r="D70" s="68">
        <v>0</v>
      </c>
      <c r="E70" s="68">
        <v>0</v>
      </c>
      <c r="F70" s="68">
        <v>519971</v>
      </c>
    </row>
    <row r="71" spans="1:6">
      <c r="A71" s="67" t="s">
        <v>168</v>
      </c>
      <c r="B71" s="68">
        <v>92</v>
      </c>
      <c r="C71" s="68">
        <v>24.42</v>
      </c>
      <c r="D71" s="68">
        <v>0</v>
      </c>
      <c r="E71" s="68">
        <v>0</v>
      </c>
      <c r="F71" s="68">
        <v>376751</v>
      </c>
    </row>
    <row r="72" spans="1:6">
      <c r="A72" s="67" t="s">
        <v>170</v>
      </c>
      <c r="B72" s="68">
        <v>74</v>
      </c>
      <c r="C72" s="68">
        <v>23.36</v>
      </c>
      <c r="D72" s="68">
        <v>0</v>
      </c>
      <c r="E72" s="68">
        <v>0</v>
      </c>
      <c r="F72" s="68">
        <v>316767</v>
      </c>
    </row>
    <row r="73" spans="1:6">
      <c r="A73" s="67" t="s">
        <v>212</v>
      </c>
      <c r="B73" s="68">
        <v>75</v>
      </c>
      <c r="C73" s="68">
        <v>22.66</v>
      </c>
      <c r="D73" s="68">
        <v>0</v>
      </c>
      <c r="E73" s="68">
        <v>0</v>
      </c>
      <c r="F73" s="68">
        <v>331044</v>
      </c>
    </row>
    <row r="74" spans="1:6">
      <c r="A74" s="67" t="s">
        <v>208</v>
      </c>
      <c r="B74" s="68">
        <v>103</v>
      </c>
      <c r="C74" s="68">
        <v>21.42</v>
      </c>
      <c r="D74" s="68">
        <v>0</v>
      </c>
      <c r="E74" s="68">
        <v>0</v>
      </c>
      <c r="F74" s="68">
        <v>480916</v>
      </c>
    </row>
    <row r="75" spans="1:6">
      <c r="A75" s="67" t="s">
        <v>226</v>
      </c>
      <c r="B75" s="68">
        <v>284</v>
      </c>
      <c r="C75" s="68">
        <v>18.010000000000002</v>
      </c>
      <c r="D75" s="68">
        <v>0</v>
      </c>
      <c r="E75" s="68">
        <v>0</v>
      </c>
      <c r="F75" s="68">
        <v>1576967</v>
      </c>
    </row>
    <row r="76" spans="1:6">
      <c r="A76" s="67" t="s">
        <v>221</v>
      </c>
      <c r="B76" s="68">
        <v>204</v>
      </c>
      <c r="C76" s="68">
        <v>17.829999999999998</v>
      </c>
      <c r="D76" s="68">
        <v>0</v>
      </c>
      <c r="E76" s="68">
        <v>0</v>
      </c>
      <c r="F76" s="68">
        <v>1144343</v>
      </c>
    </row>
    <row r="77" spans="1:6">
      <c r="A77" s="67" t="s">
        <v>192</v>
      </c>
      <c r="B77" s="68">
        <v>106</v>
      </c>
      <c r="C77" s="68">
        <v>14.8</v>
      </c>
      <c r="D77" s="68">
        <v>1</v>
      </c>
      <c r="E77" s="68">
        <v>0.14000000000000001</v>
      </c>
      <c r="F77" s="68">
        <v>716136</v>
      </c>
    </row>
    <row r="78" spans="1:6">
      <c r="A78" s="67" t="s">
        <v>227</v>
      </c>
      <c r="B78" s="68">
        <v>16</v>
      </c>
      <c r="C78" s="68">
        <v>7.58</v>
      </c>
      <c r="D78" s="68">
        <v>0</v>
      </c>
      <c r="E78" s="68">
        <v>0</v>
      </c>
      <c r="F78" s="68">
        <v>211007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T21"/>
  <sheetViews>
    <sheetView topLeftCell="C1" workbookViewId="0">
      <selection sqref="A1:T21"/>
    </sheetView>
  </sheetViews>
  <sheetFormatPr defaultRowHeight="12.75"/>
  <cols>
    <col min="1" max="1" width="19.7109375" style="26" customWidth="1"/>
    <col min="2" max="2" width="21.42578125" style="26" customWidth="1"/>
    <col min="3" max="16384" width="9.140625" style="26"/>
  </cols>
  <sheetData>
    <row r="1" spans="1:20">
      <c r="A1" s="30" t="s">
        <v>240</v>
      </c>
      <c r="B1" s="85" t="s">
        <v>146</v>
      </c>
      <c r="C1" s="85" t="s">
        <v>228</v>
      </c>
      <c r="D1" s="85" t="s">
        <v>229</v>
      </c>
      <c r="E1" s="85" t="s">
        <v>230</v>
      </c>
      <c r="F1" s="85" t="s">
        <v>231</v>
      </c>
      <c r="G1" s="85" t="s">
        <v>232</v>
      </c>
      <c r="H1" s="85" t="s">
        <v>233</v>
      </c>
      <c r="I1" s="85" t="s">
        <v>234</v>
      </c>
      <c r="J1" s="85" t="s">
        <v>235</v>
      </c>
      <c r="K1" s="85" t="s">
        <v>236</v>
      </c>
      <c r="L1" s="85" t="s">
        <v>237</v>
      </c>
      <c r="M1" s="85" t="s">
        <v>238</v>
      </c>
      <c r="N1" s="85" t="s">
        <v>239</v>
      </c>
      <c r="O1" s="85" t="s">
        <v>147</v>
      </c>
      <c r="P1" s="85" t="s">
        <v>149</v>
      </c>
      <c r="Q1" s="85" t="s">
        <v>148</v>
      </c>
      <c r="R1" s="85" t="s">
        <v>150</v>
      </c>
      <c r="S1" s="85" t="s">
        <v>37</v>
      </c>
      <c r="T1" s="85" t="s">
        <v>97</v>
      </c>
    </row>
    <row r="2" spans="1:20">
      <c r="A2" s="31" t="s">
        <v>352</v>
      </c>
      <c r="B2" s="86" t="s">
        <v>156</v>
      </c>
      <c r="C2" s="87">
        <v>13</v>
      </c>
      <c r="D2" s="87">
        <v>12</v>
      </c>
      <c r="E2" s="87">
        <v>23</v>
      </c>
      <c r="F2" s="87">
        <v>49</v>
      </c>
      <c r="G2" s="87">
        <v>184</v>
      </c>
      <c r="H2" s="87">
        <v>379</v>
      </c>
      <c r="I2" s="87">
        <v>513</v>
      </c>
      <c r="J2" s="87">
        <v>381</v>
      </c>
      <c r="K2" s="87">
        <v>213</v>
      </c>
      <c r="L2" s="87">
        <v>18</v>
      </c>
      <c r="M2" s="87">
        <v>0</v>
      </c>
      <c r="N2" s="87">
        <v>0</v>
      </c>
      <c r="O2" s="87">
        <v>1785</v>
      </c>
      <c r="P2" s="87">
        <v>0</v>
      </c>
      <c r="Q2" s="87">
        <v>127.83</v>
      </c>
      <c r="R2" s="87">
        <v>0</v>
      </c>
      <c r="S2" s="87">
        <v>0</v>
      </c>
      <c r="T2" s="87">
        <v>1396374</v>
      </c>
    </row>
    <row r="3" spans="1:20">
      <c r="A3" s="31" t="s">
        <v>242</v>
      </c>
      <c r="B3" s="86" t="s">
        <v>180</v>
      </c>
      <c r="C3" s="87">
        <v>15</v>
      </c>
      <c r="D3" s="87">
        <v>10</v>
      </c>
      <c r="E3" s="87">
        <v>35</v>
      </c>
      <c r="F3" s="87">
        <v>35</v>
      </c>
      <c r="G3" s="87">
        <v>119</v>
      </c>
      <c r="H3" s="87">
        <v>393</v>
      </c>
      <c r="I3" s="87">
        <v>433</v>
      </c>
      <c r="J3" s="87">
        <v>337</v>
      </c>
      <c r="K3" s="87">
        <v>319</v>
      </c>
      <c r="L3" s="87">
        <v>48</v>
      </c>
      <c r="M3" s="87">
        <v>0</v>
      </c>
      <c r="N3" s="87">
        <v>0</v>
      </c>
      <c r="O3" s="87">
        <v>1744</v>
      </c>
      <c r="P3" s="87">
        <v>1</v>
      </c>
      <c r="Q3" s="87">
        <v>118.54</v>
      </c>
      <c r="R3" s="87">
        <v>7.0000000000000007E-2</v>
      </c>
      <c r="S3" s="87">
        <v>0.06</v>
      </c>
      <c r="T3" s="87">
        <v>1471185</v>
      </c>
    </row>
    <row r="4" spans="1:20">
      <c r="A4" s="31" t="s">
        <v>241</v>
      </c>
      <c r="B4" s="86" t="s">
        <v>162</v>
      </c>
      <c r="C4" s="87">
        <v>10</v>
      </c>
      <c r="D4" s="87">
        <v>25</v>
      </c>
      <c r="E4" s="87">
        <v>43</v>
      </c>
      <c r="F4" s="87">
        <v>76</v>
      </c>
      <c r="G4" s="87">
        <v>418</v>
      </c>
      <c r="H4" s="87">
        <v>545</v>
      </c>
      <c r="I4" s="87">
        <v>407</v>
      </c>
      <c r="J4" s="87">
        <v>222</v>
      </c>
      <c r="K4" s="87">
        <v>107</v>
      </c>
      <c r="L4" s="87">
        <v>7</v>
      </c>
      <c r="M4" s="87">
        <v>0</v>
      </c>
      <c r="N4" s="87">
        <v>0</v>
      </c>
      <c r="O4" s="87">
        <v>1860</v>
      </c>
      <c r="P4" s="87">
        <v>3</v>
      </c>
      <c r="Q4" s="87">
        <v>99.66</v>
      </c>
      <c r="R4" s="87">
        <v>0.16</v>
      </c>
      <c r="S4" s="87">
        <v>0.16</v>
      </c>
      <c r="T4" s="87">
        <v>1866299</v>
      </c>
    </row>
    <row r="5" spans="1:20">
      <c r="A5" s="31" t="s">
        <v>373</v>
      </c>
      <c r="B5" s="86" t="s">
        <v>193</v>
      </c>
      <c r="C5" s="87">
        <v>26</v>
      </c>
      <c r="D5" s="87">
        <v>22</v>
      </c>
      <c r="E5" s="87">
        <v>33</v>
      </c>
      <c r="F5" s="87">
        <v>56</v>
      </c>
      <c r="G5" s="87">
        <v>243</v>
      </c>
      <c r="H5" s="87">
        <v>666</v>
      </c>
      <c r="I5" s="87">
        <v>496</v>
      </c>
      <c r="J5" s="87">
        <v>526</v>
      </c>
      <c r="K5" s="87">
        <v>433</v>
      </c>
      <c r="L5" s="87">
        <v>92</v>
      </c>
      <c r="M5" s="87">
        <v>0</v>
      </c>
      <c r="N5" s="87">
        <v>0</v>
      </c>
      <c r="O5" s="87">
        <v>2593</v>
      </c>
      <c r="P5" s="87">
        <v>2</v>
      </c>
      <c r="Q5" s="87">
        <v>98.39</v>
      </c>
      <c r="R5" s="87">
        <v>0.08</v>
      </c>
      <c r="S5" s="87">
        <v>0.08</v>
      </c>
      <c r="T5" s="87">
        <v>2635331</v>
      </c>
    </row>
    <row r="6" spans="1:20">
      <c r="A6" s="31" t="s">
        <v>303</v>
      </c>
      <c r="B6" s="86" t="s">
        <v>181</v>
      </c>
      <c r="C6" s="87">
        <v>4</v>
      </c>
      <c r="D6" s="87">
        <v>7</v>
      </c>
      <c r="E6" s="87">
        <v>6</v>
      </c>
      <c r="F6" s="87">
        <v>28</v>
      </c>
      <c r="G6" s="87">
        <v>184</v>
      </c>
      <c r="H6" s="87">
        <v>370</v>
      </c>
      <c r="I6" s="87">
        <v>269</v>
      </c>
      <c r="J6" s="87">
        <v>231</v>
      </c>
      <c r="K6" s="87">
        <v>123</v>
      </c>
      <c r="L6" s="87">
        <v>11</v>
      </c>
      <c r="M6" s="87">
        <v>0</v>
      </c>
      <c r="N6" s="87">
        <v>0</v>
      </c>
      <c r="O6" s="87">
        <v>1233</v>
      </c>
      <c r="P6" s="87">
        <v>0</v>
      </c>
      <c r="Q6" s="87">
        <v>94.27</v>
      </c>
      <c r="R6" s="87">
        <v>0</v>
      </c>
      <c r="S6" s="87">
        <v>0</v>
      </c>
      <c r="T6" s="87">
        <v>1307947</v>
      </c>
    </row>
    <row r="7" spans="1:20">
      <c r="A7" s="31" t="s">
        <v>317</v>
      </c>
      <c r="B7" s="86" t="s">
        <v>205</v>
      </c>
      <c r="C7" s="87">
        <v>8</v>
      </c>
      <c r="D7" s="87">
        <v>2</v>
      </c>
      <c r="E7" s="87">
        <v>5</v>
      </c>
      <c r="F7" s="87">
        <v>22</v>
      </c>
      <c r="G7" s="87">
        <v>100</v>
      </c>
      <c r="H7" s="87">
        <v>216</v>
      </c>
      <c r="I7" s="87">
        <v>302</v>
      </c>
      <c r="J7" s="87">
        <v>240</v>
      </c>
      <c r="K7" s="87">
        <v>207</v>
      </c>
      <c r="L7" s="87">
        <v>16</v>
      </c>
      <c r="M7" s="87">
        <v>0</v>
      </c>
      <c r="N7" s="87">
        <v>0</v>
      </c>
      <c r="O7" s="87">
        <v>1118</v>
      </c>
      <c r="P7" s="87">
        <v>0</v>
      </c>
      <c r="Q7" s="87">
        <v>70.319999999999993</v>
      </c>
      <c r="R7" s="87">
        <v>0</v>
      </c>
      <c r="S7" s="87">
        <v>0</v>
      </c>
      <c r="T7" s="87">
        <v>1589900</v>
      </c>
    </row>
    <row r="8" spans="1:20">
      <c r="A8" s="31" t="s">
        <v>299</v>
      </c>
      <c r="B8" s="86" t="s">
        <v>187</v>
      </c>
      <c r="C8" s="87">
        <v>3</v>
      </c>
      <c r="D8" s="87">
        <v>1</v>
      </c>
      <c r="E8" s="87">
        <v>5</v>
      </c>
      <c r="F8" s="87">
        <v>10</v>
      </c>
      <c r="G8" s="87">
        <v>39</v>
      </c>
      <c r="H8" s="87">
        <v>90</v>
      </c>
      <c r="I8" s="87">
        <v>109</v>
      </c>
      <c r="J8" s="87">
        <v>84</v>
      </c>
      <c r="K8" s="87">
        <v>31</v>
      </c>
      <c r="L8" s="87">
        <v>1</v>
      </c>
      <c r="M8" s="87">
        <v>0</v>
      </c>
      <c r="N8" s="87">
        <v>0</v>
      </c>
      <c r="O8" s="87">
        <v>373</v>
      </c>
      <c r="P8" s="87">
        <v>0</v>
      </c>
      <c r="Q8" s="87">
        <v>69.12</v>
      </c>
      <c r="R8" s="87">
        <v>0</v>
      </c>
      <c r="S8" s="87">
        <v>0</v>
      </c>
      <c r="T8" s="87">
        <v>539679</v>
      </c>
    </row>
    <row r="9" spans="1:20">
      <c r="A9" s="31" t="s">
        <v>316</v>
      </c>
      <c r="B9" s="86" t="s">
        <v>172</v>
      </c>
      <c r="C9" s="87">
        <v>2</v>
      </c>
      <c r="D9" s="87">
        <v>5</v>
      </c>
      <c r="E9" s="87">
        <v>12</v>
      </c>
      <c r="F9" s="87">
        <v>9</v>
      </c>
      <c r="G9" s="87">
        <v>46</v>
      </c>
      <c r="H9" s="87">
        <v>105</v>
      </c>
      <c r="I9" s="87">
        <v>129</v>
      </c>
      <c r="J9" s="87">
        <v>76</v>
      </c>
      <c r="K9" s="87">
        <v>36</v>
      </c>
      <c r="L9" s="87">
        <v>3</v>
      </c>
      <c r="M9" s="87">
        <v>0</v>
      </c>
      <c r="N9" s="87">
        <v>0</v>
      </c>
      <c r="O9" s="87">
        <v>423</v>
      </c>
      <c r="P9" s="87">
        <v>0</v>
      </c>
      <c r="Q9" s="87">
        <v>66.02</v>
      </c>
      <c r="R9" s="87">
        <v>0</v>
      </c>
      <c r="S9" s="87">
        <v>0</v>
      </c>
      <c r="T9" s="87">
        <v>640734</v>
      </c>
    </row>
    <row r="10" spans="1:20">
      <c r="A10" s="31" t="s">
        <v>378</v>
      </c>
      <c r="B10" s="86" t="s">
        <v>190</v>
      </c>
      <c r="C10" s="87">
        <v>12</v>
      </c>
      <c r="D10" s="87">
        <v>5</v>
      </c>
      <c r="E10" s="87">
        <v>11</v>
      </c>
      <c r="F10" s="87">
        <v>11</v>
      </c>
      <c r="G10" s="87">
        <v>72</v>
      </c>
      <c r="H10" s="87">
        <v>194</v>
      </c>
      <c r="I10" s="87">
        <v>138</v>
      </c>
      <c r="J10" s="87">
        <v>89</v>
      </c>
      <c r="K10" s="87">
        <v>35</v>
      </c>
      <c r="L10" s="87">
        <v>2</v>
      </c>
      <c r="M10" s="87">
        <v>0</v>
      </c>
      <c r="N10" s="87">
        <v>0</v>
      </c>
      <c r="O10" s="87">
        <v>569</v>
      </c>
      <c r="P10" s="87">
        <v>1</v>
      </c>
      <c r="Q10" s="87">
        <v>59.07</v>
      </c>
      <c r="R10" s="87">
        <v>0.1</v>
      </c>
      <c r="S10" s="87">
        <v>0.18</v>
      </c>
      <c r="T10" s="87">
        <v>963277</v>
      </c>
    </row>
    <row r="11" spans="1:20">
      <c r="A11" s="31" t="s">
        <v>321</v>
      </c>
      <c r="B11" s="86" t="s">
        <v>183</v>
      </c>
      <c r="C11" s="87">
        <v>1</v>
      </c>
      <c r="D11" s="87">
        <v>1</v>
      </c>
      <c r="E11" s="87">
        <v>7</v>
      </c>
      <c r="F11" s="87">
        <v>4</v>
      </c>
      <c r="G11" s="87">
        <v>48</v>
      </c>
      <c r="H11" s="87">
        <v>135</v>
      </c>
      <c r="I11" s="87">
        <v>155</v>
      </c>
      <c r="J11" s="87">
        <v>122</v>
      </c>
      <c r="K11" s="87">
        <v>68</v>
      </c>
      <c r="L11" s="87">
        <v>25</v>
      </c>
      <c r="M11" s="87">
        <v>0</v>
      </c>
      <c r="N11" s="87">
        <v>0</v>
      </c>
      <c r="O11" s="87">
        <v>566</v>
      </c>
      <c r="P11" s="87">
        <v>2</v>
      </c>
      <c r="Q11" s="87">
        <v>57.43</v>
      </c>
      <c r="R11" s="87">
        <v>0.2</v>
      </c>
      <c r="S11" s="87">
        <v>0.35</v>
      </c>
      <c r="T11" s="87">
        <v>985619</v>
      </c>
    </row>
    <row r="12" spans="1:20">
      <c r="A12" s="31" t="s">
        <v>305</v>
      </c>
      <c r="B12" s="86" t="s">
        <v>206</v>
      </c>
      <c r="C12" s="87">
        <v>6</v>
      </c>
      <c r="D12" s="87">
        <v>7</v>
      </c>
      <c r="E12" s="87">
        <v>11</v>
      </c>
      <c r="F12" s="87">
        <v>18</v>
      </c>
      <c r="G12" s="87">
        <v>103</v>
      </c>
      <c r="H12" s="87">
        <v>258</v>
      </c>
      <c r="I12" s="87">
        <v>230</v>
      </c>
      <c r="J12" s="87">
        <v>233</v>
      </c>
      <c r="K12" s="87">
        <v>144</v>
      </c>
      <c r="L12" s="87">
        <v>17</v>
      </c>
      <c r="M12" s="87">
        <v>0</v>
      </c>
      <c r="N12" s="87">
        <v>0</v>
      </c>
      <c r="O12" s="87">
        <v>1027</v>
      </c>
      <c r="P12" s="87">
        <v>1</v>
      </c>
      <c r="Q12" s="87">
        <v>56.93</v>
      </c>
      <c r="R12" s="87">
        <v>0.06</v>
      </c>
      <c r="S12" s="87">
        <v>0.1</v>
      </c>
      <c r="T12" s="87">
        <v>1803831</v>
      </c>
    </row>
    <row r="13" spans="1:20">
      <c r="A13" s="31" t="s">
        <v>479</v>
      </c>
      <c r="B13" s="86" t="s">
        <v>207</v>
      </c>
      <c r="C13" s="87">
        <v>0</v>
      </c>
      <c r="D13" s="87">
        <v>2</v>
      </c>
      <c r="E13" s="87">
        <v>2</v>
      </c>
      <c r="F13" s="87">
        <v>9</v>
      </c>
      <c r="G13" s="87">
        <v>43</v>
      </c>
      <c r="H13" s="87">
        <v>106</v>
      </c>
      <c r="I13" s="87">
        <v>57</v>
      </c>
      <c r="J13" s="87">
        <v>41</v>
      </c>
      <c r="K13" s="87">
        <v>23</v>
      </c>
      <c r="L13" s="87">
        <v>7</v>
      </c>
      <c r="M13" s="87">
        <v>0</v>
      </c>
      <c r="N13" s="87">
        <v>0</v>
      </c>
      <c r="O13" s="87">
        <v>290</v>
      </c>
      <c r="P13" s="87">
        <v>0</v>
      </c>
      <c r="Q13" s="87">
        <v>56.73</v>
      </c>
      <c r="R13" s="87">
        <v>0</v>
      </c>
      <c r="S13" s="87">
        <v>0</v>
      </c>
      <c r="T13" s="87">
        <v>511188</v>
      </c>
    </row>
    <row r="14" spans="1:20">
      <c r="A14" s="31" t="s">
        <v>320</v>
      </c>
      <c r="B14" s="86" t="s">
        <v>200</v>
      </c>
      <c r="C14" s="87">
        <v>4</v>
      </c>
      <c r="D14" s="87">
        <v>1</v>
      </c>
      <c r="E14" s="87">
        <v>9</v>
      </c>
      <c r="F14" s="87">
        <v>19</v>
      </c>
      <c r="G14" s="87">
        <v>90</v>
      </c>
      <c r="H14" s="87">
        <v>179</v>
      </c>
      <c r="I14" s="87">
        <v>132</v>
      </c>
      <c r="J14" s="87">
        <v>101</v>
      </c>
      <c r="K14" s="87">
        <v>77</v>
      </c>
      <c r="L14" s="87">
        <v>20</v>
      </c>
      <c r="M14" s="87">
        <v>0</v>
      </c>
      <c r="N14" s="87">
        <v>0</v>
      </c>
      <c r="O14" s="87">
        <v>632</v>
      </c>
      <c r="P14" s="87">
        <v>0</v>
      </c>
      <c r="Q14" s="87">
        <v>55.5</v>
      </c>
      <c r="R14" s="87">
        <v>0</v>
      </c>
      <c r="S14" s="87">
        <v>0</v>
      </c>
      <c r="T14" s="87">
        <v>1138778</v>
      </c>
    </row>
    <row r="15" spans="1:20">
      <c r="A15" s="31" t="s">
        <v>298</v>
      </c>
      <c r="B15" s="86" t="s">
        <v>168</v>
      </c>
      <c r="C15" s="87">
        <v>0</v>
      </c>
      <c r="D15" s="87">
        <v>0</v>
      </c>
      <c r="E15" s="87">
        <v>1</v>
      </c>
      <c r="F15" s="87">
        <v>6</v>
      </c>
      <c r="G15" s="87">
        <v>21</v>
      </c>
      <c r="H15" s="87">
        <v>39</v>
      </c>
      <c r="I15" s="87">
        <v>36</v>
      </c>
      <c r="J15" s="87">
        <v>34</v>
      </c>
      <c r="K15" s="87">
        <v>22</v>
      </c>
      <c r="L15" s="87">
        <v>3</v>
      </c>
      <c r="M15" s="87">
        <v>0</v>
      </c>
      <c r="N15" s="87">
        <v>0</v>
      </c>
      <c r="O15" s="87">
        <v>162</v>
      </c>
      <c r="P15" s="87">
        <v>0</v>
      </c>
      <c r="Q15" s="87">
        <v>42.9</v>
      </c>
      <c r="R15" s="87">
        <v>0</v>
      </c>
      <c r="S15" s="87">
        <v>0</v>
      </c>
      <c r="T15" s="87">
        <v>377614</v>
      </c>
    </row>
    <row r="16" spans="1:20">
      <c r="A16" s="31" t="s">
        <v>296</v>
      </c>
      <c r="B16" s="86" t="s">
        <v>164</v>
      </c>
      <c r="C16" s="87">
        <v>0</v>
      </c>
      <c r="D16" s="87">
        <v>2</v>
      </c>
      <c r="E16" s="87">
        <v>5</v>
      </c>
      <c r="F16" s="87">
        <v>6</v>
      </c>
      <c r="G16" s="87">
        <v>38</v>
      </c>
      <c r="H16" s="87">
        <v>30</v>
      </c>
      <c r="I16" s="87">
        <v>20</v>
      </c>
      <c r="J16" s="87">
        <v>17</v>
      </c>
      <c r="K16" s="87">
        <v>9</v>
      </c>
      <c r="L16" s="87">
        <v>0</v>
      </c>
      <c r="M16" s="87">
        <v>0</v>
      </c>
      <c r="N16" s="87">
        <v>0</v>
      </c>
      <c r="O16" s="87">
        <v>127</v>
      </c>
      <c r="P16" s="87">
        <v>0</v>
      </c>
      <c r="Q16" s="87">
        <v>36.270000000000003</v>
      </c>
      <c r="R16" s="87">
        <v>0</v>
      </c>
      <c r="S16" s="87">
        <v>0</v>
      </c>
      <c r="T16" s="87">
        <v>350128</v>
      </c>
    </row>
    <row r="17" spans="1:20">
      <c r="A17" s="31" t="s">
        <v>336</v>
      </c>
      <c r="B17" s="86" t="s">
        <v>155</v>
      </c>
      <c r="C17" s="87">
        <v>0</v>
      </c>
      <c r="D17" s="87">
        <v>0</v>
      </c>
      <c r="E17" s="87">
        <v>1</v>
      </c>
      <c r="F17" s="87">
        <v>3</v>
      </c>
      <c r="G17" s="87">
        <v>31</v>
      </c>
      <c r="H17" s="87">
        <v>50</v>
      </c>
      <c r="I17" s="87">
        <v>32</v>
      </c>
      <c r="J17" s="87">
        <v>14</v>
      </c>
      <c r="K17" s="87">
        <v>9</v>
      </c>
      <c r="L17" s="87">
        <v>0</v>
      </c>
      <c r="M17" s="87">
        <v>0</v>
      </c>
      <c r="N17" s="87">
        <v>0</v>
      </c>
      <c r="O17" s="87">
        <v>140</v>
      </c>
      <c r="P17" s="87">
        <v>0</v>
      </c>
      <c r="Q17" s="87">
        <v>33.15</v>
      </c>
      <c r="R17" s="87">
        <v>0</v>
      </c>
      <c r="S17" s="87">
        <v>0</v>
      </c>
      <c r="T17" s="87">
        <v>422328</v>
      </c>
    </row>
    <row r="18" spans="1:20">
      <c r="A18" s="31" t="s">
        <v>313</v>
      </c>
      <c r="B18" s="86" t="s">
        <v>219</v>
      </c>
      <c r="C18" s="87">
        <v>1</v>
      </c>
      <c r="D18" s="87">
        <v>0</v>
      </c>
      <c r="E18" s="87">
        <v>1</v>
      </c>
      <c r="F18" s="87">
        <v>5</v>
      </c>
      <c r="G18" s="87">
        <v>23</v>
      </c>
      <c r="H18" s="87">
        <v>55</v>
      </c>
      <c r="I18" s="87">
        <v>38</v>
      </c>
      <c r="J18" s="87">
        <v>20</v>
      </c>
      <c r="K18" s="87">
        <v>9</v>
      </c>
      <c r="L18" s="87">
        <v>0</v>
      </c>
      <c r="M18" s="87">
        <v>0</v>
      </c>
      <c r="N18" s="87">
        <v>0</v>
      </c>
      <c r="O18" s="87">
        <v>152</v>
      </c>
      <c r="P18" s="87">
        <v>0</v>
      </c>
      <c r="Q18" s="87">
        <v>29.17</v>
      </c>
      <c r="R18" s="87">
        <v>0</v>
      </c>
      <c r="S18" s="87">
        <v>0</v>
      </c>
      <c r="T18" s="87">
        <v>521125</v>
      </c>
    </row>
    <row r="19" spans="1:20">
      <c r="A19" s="31" t="s">
        <v>362</v>
      </c>
      <c r="B19" s="86" t="s">
        <v>226</v>
      </c>
      <c r="C19" s="87">
        <v>2</v>
      </c>
      <c r="D19" s="87">
        <v>1</v>
      </c>
      <c r="E19" s="87">
        <v>2</v>
      </c>
      <c r="F19" s="87">
        <v>4</v>
      </c>
      <c r="G19" s="87">
        <v>47</v>
      </c>
      <c r="H19" s="87">
        <v>141</v>
      </c>
      <c r="I19" s="87">
        <v>70</v>
      </c>
      <c r="J19" s="87">
        <v>41</v>
      </c>
      <c r="K19" s="87">
        <v>42</v>
      </c>
      <c r="L19" s="87">
        <v>12</v>
      </c>
      <c r="M19" s="87">
        <v>0</v>
      </c>
      <c r="N19" s="87">
        <v>0</v>
      </c>
      <c r="O19" s="87">
        <v>362</v>
      </c>
      <c r="P19" s="87">
        <v>0</v>
      </c>
      <c r="Q19" s="87">
        <v>22.9</v>
      </c>
      <c r="R19" s="87">
        <v>0</v>
      </c>
      <c r="S19" s="87">
        <v>0</v>
      </c>
      <c r="T19" s="87">
        <v>1580937</v>
      </c>
    </row>
    <row r="20" spans="1:20">
      <c r="A20" s="31" t="s">
        <v>322</v>
      </c>
      <c r="B20" s="86" t="s">
        <v>221</v>
      </c>
      <c r="C20" s="87">
        <v>1</v>
      </c>
      <c r="D20" s="87">
        <v>2</v>
      </c>
      <c r="E20" s="87">
        <v>11</v>
      </c>
      <c r="F20" s="87">
        <v>13</v>
      </c>
      <c r="G20" s="87">
        <v>37</v>
      </c>
      <c r="H20" s="87">
        <v>80</v>
      </c>
      <c r="I20" s="87">
        <v>52</v>
      </c>
      <c r="J20" s="87">
        <v>38</v>
      </c>
      <c r="K20" s="87">
        <v>11</v>
      </c>
      <c r="L20" s="87">
        <v>3</v>
      </c>
      <c r="M20" s="87">
        <v>0</v>
      </c>
      <c r="N20" s="87">
        <v>0</v>
      </c>
      <c r="O20" s="87">
        <v>248</v>
      </c>
      <c r="P20" s="87">
        <v>0</v>
      </c>
      <c r="Q20" s="87">
        <v>21.61</v>
      </c>
      <c r="R20" s="87">
        <v>0</v>
      </c>
      <c r="S20" s="87">
        <v>0</v>
      </c>
      <c r="T20" s="87">
        <v>1147710</v>
      </c>
    </row>
    <row r="21" spans="1:20">
      <c r="A21" s="31" t="s">
        <v>335</v>
      </c>
      <c r="B21" s="86" t="s">
        <v>192</v>
      </c>
      <c r="C21" s="87">
        <v>2</v>
      </c>
      <c r="D21" s="87">
        <v>1</v>
      </c>
      <c r="E21" s="87">
        <v>11</v>
      </c>
      <c r="F21" s="87">
        <v>8</v>
      </c>
      <c r="G21" s="87">
        <v>36</v>
      </c>
      <c r="H21" s="87">
        <v>40</v>
      </c>
      <c r="I21" s="87">
        <v>23</v>
      </c>
      <c r="J21" s="87">
        <v>12</v>
      </c>
      <c r="K21" s="87">
        <v>4</v>
      </c>
      <c r="L21" s="87">
        <v>0</v>
      </c>
      <c r="M21" s="87">
        <v>0</v>
      </c>
      <c r="N21" s="87">
        <v>0</v>
      </c>
      <c r="O21" s="87">
        <v>137</v>
      </c>
      <c r="P21" s="87">
        <v>1</v>
      </c>
      <c r="Q21" s="87">
        <v>19.100000000000001</v>
      </c>
      <c r="R21" s="87">
        <v>0.14000000000000001</v>
      </c>
      <c r="S21" s="87">
        <v>0.73</v>
      </c>
      <c r="T21" s="87">
        <v>717451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30"/>
  <sheetViews>
    <sheetView workbookViewId="0">
      <selection activeCell="AD16" sqref="AD16"/>
    </sheetView>
  </sheetViews>
  <sheetFormatPr defaultRowHeight="12.75"/>
  <cols>
    <col min="2" max="27" width="4.7109375" customWidth="1"/>
  </cols>
  <sheetData>
    <row r="1" spans="1:27">
      <c r="A1" s="2" t="s">
        <v>611</v>
      </c>
      <c r="B1" s="3"/>
      <c r="C1" s="3"/>
      <c r="D1" s="3"/>
      <c r="E1" s="3"/>
      <c r="F1" s="3"/>
      <c r="G1" s="3"/>
    </row>
    <row r="2" spans="1:27">
      <c r="A2" s="118" t="str">
        <f>รอวางสถานการณ์!A2</f>
        <v xml:space="preserve"> จังหวัด ศรีสะเกษ  ระหว่างวันที่  1 มกราคม 2563  ถึงวันที่ 22 กรกฎาคม 2563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</row>
    <row r="3" spans="1:27">
      <c r="A3" s="2"/>
      <c r="B3" s="3"/>
      <c r="C3" s="3"/>
      <c r="D3" s="3"/>
      <c r="E3" s="3"/>
      <c r="F3" s="3"/>
      <c r="G3" s="3"/>
    </row>
    <row r="4" spans="1:27">
      <c r="A4" s="4"/>
      <c r="B4" s="120" t="s">
        <v>62</v>
      </c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</row>
    <row r="5" spans="1:27">
      <c r="A5" s="12" t="s">
        <v>0</v>
      </c>
      <c r="B5" s="119" t="s">
        <v>63</v>
      </c>
      <c r="C5" s="119"/>
      <c r="D5" s="119" t="s">
        <v>66</v>
      </c>
      <c r="E5" s="119"/>
      <c r="F5" s="119" t="s">
        <v>67</v>
      </c>
      <c r="G5" s="119"/>
      <c r="H5" s="119" t="s">
        <v>68</v>
      </c>
      <c r="I5" s="119"/>
      <c r="J5" s="119" t="s">
        <v>69</v>
      </c>
      <c r="K5" s="119"/>
      <c r="L5" s="119" t="s">
        <v>70</v>
      </c>
      <c r="M5" s="119"/>
      <c r="N5" s="119" t="s">
        <v>71</v>
      </c>
      <c r="O5" s="119"/>
      <c r="P5" s="119" t="s">
        <v>72</v>
      </c>
      <c r="Q5" s="119"/>
      <c r="R5" s="119" t="s">
        <v>73</v>
      </c>
      <c r="S5" s="119"/>
      <c r="T5" s="119" t="s">
        <v>74</v>
      </c>
      <c r="U5" s="119"/>
      <c r="V5" s="119" t="s">
        <v>75</v>
      </c>
      <c r="W5" s="119"/>
      <c r="X5" s="119" t="s">
        <v>76</v>
      </c>
      <c r="Y5" s="119"/>
      <c r="Z5" s="119" t="s">
        <v>77</v>
      </c>
      <c r="AA5" s="119"/>
    </row>
    <row r="6" spans="1:27">
      <c r="A6" s="5"/>
      <c r="B6" s="16" t="s">
        <v>64</v>
      </c>
      <c r="C6" s="6" t="s">
        <v>65</v>
      </c>
      <c r="D6" s="16" t="s">
        <v>64</v>
      </c>
      <c r="E6" s="6" t="s">
        <v>65</v>
      </c>
      <c r="F6" s="16" t="s">
        <v>64</v>
      </c>
      <c r="G6" s="6" t="s">
        <v>65</v>
      </c>
      <c r="H6" s="16" t="s">
        <v>64</v>
      </c>
      <c r="I6" s="6" t="s">
        <v>65</v>
      </c>
      <c r="J6" s="16" t="s">
        <v>64</v>
      </c>
      <c r="K6" s="6" t="s">
        <v>65</v>
      </c>
      <c r="L6" s="16" t="s">
        <v>64</v>
      </c>
      <c r="M6" s="6" t="s">
        <v>65</v>
      </c>
      <c r="N6" s="16" t="s">
        <v>64</v>
      </c>
      <c r="O6" s="6" t="s">
        <v>65</v>
      </c>
      <c r="P6" s="16" t="s">
        <v>64</v>
      </c>
      <c r="Q6" s="6" t="s">
        <v>65</v>
      </c>
      <c r="R6" s="16" t="s">
        <v>64</v>
      </c>
      <c r="S6" s="6" t="s">
        <v>65</v>
      </c>
      <c r="T6" s="16" t="s">
        <v>64</v>
      </c>
      <c r="U6" s="6" t="s">
        <v>65</v>
      </c>
      <c r="V6" s="16" t="s">
        <v>64</v>
      </c>
      <c r="W6" s="6" t="s">
        <v>65</v>
      </c>
      <c r="X6" s="16" t="s">
        <v>64</v>
      </c>
      <c r="Y6" s="6" t="s">
        <v>65</v>
      </c>
      <c r="Z6" s="16" t="s">
        <v>64</v>
      </c>
      <c r="AA6" s="6" t="s">
        <v>65</v>
      </c>
    </row>
    <row r="7" spans="1:27">
      <c r="A7" s="7" t="str">
        <f>รอวางป่วยรายเดือน!A3</f>
        <v>เมือง</v>
      </c>
      <c r="B7" s="7">
        <f>รอวางป่วยรายเดือน!B3</f>
        <v>16</v>
      </c>
      <c r="C7" s="7">
        <f>รอวางป่วยรายเดือน!C3</f>
        <v>0</v>
      </c>
      <c r="D7" s="7">
        <f>รอวางป่วยรายเดือน!D3</f>
        <v>11</v>
      </c>
      <c r="E7" s="7">
        <f>รอวางป่วยรายเดือน!E3</f>
        <v>0</v>
      </c>
      <c r="F7" s="7">
        <f>รอวางป่วยรายเดือน!F3</f>
        <v>11</v>
      </c>
      <c r="G7" s="7">
        <f>รอวางป่วยรายเดือน!G3</f>
        <v>0</v>
      </c>
      <c r="H7" s="7">
        <f>รอวางป่วยรายเดือน!H3</f>
        <v>3</v>
      </c>
      <c r="I7" s="7">
        <f>รอวางป่วยรายเดือน!I3</f>
        <v>0</v>
      </c>
      <c r="J7" s="7">
        <f>รอวางป่วยรายเดือน!J3</f>
        <v>2</v>
      </c>
      <c r="K7" s="7">
        <f>รอวางป่วยรายเดือน!K3</f>
        <v>0</v>
      </c>
      <c r="L7" s="7">
        <f>รอวางป่วยรายเดือน!L3</f>
        <v>3</v>
      </c>
      <c r="M7" s="7">
        <f>รอวางป่วยรายเดือน!M3</f>
        <v>0</v>
      </c>
      <c r="N7" s="7">
        <f>รอวางป่วยรายเดือน!N3</f>
        <v>0</v>
      </c>
      <c r="O7" s="7">
        <f>รอวางป่วยรายเดือน!O3</f>
        <v>0</v>
      </c>
      <c r="P7" s="7">
        <f>รอวางป่วยรายเดือน!P3</f>
        <v>0</v>
      </c>
      <c r="Q7" s="7">
        <f>รอวางป่วยรายเดือน!Q3</f>
        <v>0</v>
      </c>
      <c r="R7" s="7">
        <f>รอวางป่วยรายเดือน!R3</f>
        <v>0</v>
      </c>
      <c r="S7" s="7">
        <f>รอวางป่วยรายเดือน!S3</f>
        <v>0</v>
      </c>
      <c r="T7" s="7">
        <f>รอวางป่วยรายเดือน!T3</f>
        <v>0</v>
      </c>
      <c r="U7" s="7">
        <f>รอวางป่วยรายเดือน!U3</f>
        <v>0</v>
      </c>
      <c r="V7" s="7">
        <f>รอวางป่วยรายเดือน!V3</f>
        <v>0</v>
      </c>
      <c r="W7" s="7">
        <f>รอวางป่วยรายเดือน!W3</f>
        <v>0</v>
      </c>
      <c r="X7" s="7">
        <f>รอวางป่วยรายเดือน!X3</f>
        <v>0</v>
      </c>
      <c r="Y7" s="7">
        <f>รอวางป่วยรายเดือน!Y3</f>
        <v>0</v>
      </c>
      <c r="Z7" s="7">
        <f>รอวางป่วยรายเดือน!Z3</f>
        <v>46</v>
      </c>
      <c r="AA7" s="7">
        <f>รอวางป่วยรายเดือน!AA3</f>
        <v>0</v>
      </c>
    </row>
    <row r="8" spans="1:27">
      <c r="A8" s="7" t="str">
        <f>รอวางป่วยรายเดือน!A4</f>
        <v>ยางชุมน้อย</v>
      </c>
      <c r="B8" s="7">
        <f>รอวางป่วยรายเดือน!B4</f>
        <v>2</v>
      </c>
      <c r="C8" s="7">
        <f>รอวางป่วยรายเดือน!C4</f>
        <v>0</v>
      </c>
      <c r="D8" s="7">
        <f>รอวางป่วยรายเดือน!D4</f>
        <v>5</v>
      </c>
      <c r="E8" s="7">
        <f>รอวางป่วยรายเดือน!E4</f>
        <v>0</v>
      </c>
      <c r="F8" s="7">
        <f>รอวางป่วยรายเดือน!F4</f>
        <v>4</v>
      </c>
      <c r="G8" s="7">
        <f>รอวางป่วยรายเดือน!G4</f>
        <v>0</v>
      </c>
      <c r="H8" s="7">
        <f>รอวางป่วยรายเดือน!H4</f>
        <v>0</v>
      </c>
      <c r="I8" s="7">
        <f>รอวางป่วยรายเดือน!I4</f>
        <v>0</v>
      </c>
      <c r="J8" s="7">
        <f>รอวางป่วยรายเดือน!J4</f>
        <v>0</v>
      </c>
      <c r="K8" s="7">
        <f>รอวางป่วยรายเดือน!K4</f>
        <v>0</v>
      </c>
      <c r="L8" s="7">
        <f>รอวางป่วยรายเดือน!L4</f>
        <v>0</v>
      </c>
      <c r="M8" s="7">
        <f>รอวางป่วยรายเดือน!M4</f>
        <v>0</v>
      </c>
      <c r="N8" s="7">
        <f>รอวางป่วยรายเดือน!N4</f>
        <v>0</v>
      </c>
      <c r="O8" s="7">
        <f>รอวางป่วยรายเดือน!O4</f>
        <v>0</v>
      </c>
      <c r="P8" s="7">
        <f>รอวางป่วยรายเดือน!P4</f>
        <v>0</v>
      </c>
      <c r="Q8" s="7">
        <f>รอวางป่วยรายเดือน!Q4</f>
        <v>0</v>
      </c>
      <c r="R8" s="7">
        <f>รอวางป่วยรายเดือน!R4</f>
        <v>0</v>
      </c>
      <c r="S8" s="7">
        <f>รอวางป่วยรายเดือน!S4</f>
        <v>0</v>
      </c>
      <c r="T8" s="7">
        <f>รอวางป่วยรายเดือน!T4</f>
        <v>0</v>
      </c>
      <c r="U8" s="7">
        <f>รอวางป่วยรายเดือน!U4</f>
        <v>0</v>
      </c>
      <c r="V8" s="7">
        <f>รอวางป่วยรายเดือน!V4</f>
        <v>0</v>
      </c>
      <c r="W8" s="7">
        <f>รอวางป่วยรายเดือน!W4</f>
        <v>0</v>
      </c>
      <c r="X8" s="7">
        <f>รอวางป่วยรายเดือน!X4</f>
        <v>0</v>
      </c>
      <c r="Y8" s="7">
        <f>รอวางป่วยรายเดือน!Y4</f>
        <v>0</v>
      </c>
      <c r="Z8" s="7">
        <f>รอวางป่วยรายเดือน!Z4</f>
        <v>11</v>
      </c>
      <c r="AA8" s="7">
        <f>รอวางป่วยรายเดือน!AA4</f>
        <v>0</v>
      </c>
    </row>
    <row r="9" spans="1:27">
      <c r="A9" s="7" t="str">
        <f>รอวางป่วยรายเดือน!A5</f>
        <v>กันทรารมย์</v>
      </c>
      <c r="B9" s="7">
        <f>รอวางป่วยรายเดือน!B5</f>
        <v>14</v>
      </c>
      <c r="C9" s="7">
        <f>รอวางป่วยรายเดือน!C5</f>
        <v>0</v>
      </c>
      <c r="D9" s="7">
        <f>รอวางป่วยรายเดือน!D5</f>
        <v>33</v>
      </c>
      <c r="E9" s="7">
        <f>รอวางป่วยรายเดือน!E5</f>
        <v>0</v>
      </c>
      <c r="F9" s="7">
        <f>รอวางป่วยรายเดือน!F5</f>
        <v>27</v>
      </c>
      <c r="G9" s="7">
        <f>รอวางป่วยรายเดือน!G5</f>
        <v>0</v>
      </c>
      <c r="H9" s="7">
        <f>รอวางป่วยรายเดือน!H5</f>
        <v>4</v>
      </c>
      <c r="I9" s="7">
        <f>รอวางป่วยรายเดือน!I5</f>
        <v>0</v>
      </c>
      <c r="J9" s="7">
        <f>รอวางป่วยรายเดือน!J5</f>
        <v>2</v>
      </c>
      <c r="K9" s="7">
        <f>รอวางป่วยรายเดือน!K5</f>
        <v>0</v>
      </c>
      <c r="L9" s="7">
        <f>รอวางป่วยรายเดือน!L5</f>
        <v>1</v>
      </c>
      <c r="M9" s="7">
        <f>รอวางป่วยรายเดือน!M5</f>
        <v>0</v>
      </c>
      <c r="N9" s="7">
        <f>รอวางป่วยรายเดือน!N5</f>
        <v>2</v>
      </c>
      <c r="O9" s="7">
        <f>รอวางป่วยรายเดือน!O5</f>
        <v>0</v>
      </c>
      <c r="P9" s="7">
        <f>รอวางป่วยรายเดือน!P5</f>
        <v>0</v>
      </c>
      <c r="Q9" s="7">
        <f>รอวางป่วยรายเดือน!Q5</f>
        <v>0</v>
      </c>
      <c r="R9" s="7">
        <f>รอวางป่วยรายเดือน!R5</f>
        <v>0</v>
      </c>
      <c r="S9" s="7">
        <f>รอวางป่วยรายเดือน!S5</f>
        <v>0</v>
      </c>
      <c r="T9" s="7">
        <f>รอวางป่วยรายเดือน!T5</f>
        <v>0</v>
      </c>
      <c r="U9" s="7">
        <f>รอวางป่วยรายเดือน!U5</f>
        <v>0</v>
      </c>
      <c r="V9" s="7">
        <f>รอวางป่วยรายเดือน!V5</f>
        <v>0</v>
      </c>
      <c r="W9" s="7">
        <f>รอวางป่วยรายเดือน!W5</f>
        <v>0</v>
      </c>
      <c r="X9" s="7">
        <f>รอวางป่วยรายเดือน!X5</f>
        <v>0</v>
      </c>
      <c r="Y9" s="7">
        <f>รอวางป่วยรายเดือน!Y5</f>
        <v>0</v>
      </c>
      <c r="Z9" s="7">
        <f>รอวางป่วยรายเดือน!Z5</f>
        <v>83</v>
      </c>
      <c r="AA9" s="7">
        <f>รอวางป่วยรายเดือน!AA5</f>
        <v>0</v>
      </c>
    </row>
    <row r="10" spans="1:27">
      <c r="A10" s="7" t="str">
        <f>รอวางป่วยรายเดือน!A6</f>
        <v>กันทรลักษ์</v>
      </c>
      <c r="B10" s="7">
        <f>รอวางป่วยรายเดือน!B6</f>
        <v>4</v>
      </c>
      <c r="C10" s="7">
        <f>รอวางป่วยรายเดือน!C6</f>
        <v>0</v>
      </c>
      <c r="D10" s="7">
        <f>รอวางป่วยรายเดือน!D6</f>
        <v>8</v>
      </c>
      <c r="E10" s="7">
        <f>รอวางป่วยรายเดือน!E6</f>
        <v>0</v>
      </c>
      <c r="F10" s="7">
        <f>รอวางป่วยรายเดือน!F6</f>
        <v>9</v>
      </c>
      <c r="G10" s="7">
        <f>รอวางป่วยรายเดือน!G6</f>
        <v>0</v>
      </c>
      <c r="H10" s="7">
        <f>รอวางป่วยรายเดือน!H6</f>
        <v>6</v>
      </c>
      <c r="I10" s="7">
        <f>รอวางป่วยรายเดือน!I6</f>
        <v>0</v>
      </c>
      <c r="J10" s="7">
        <f>รอวางป่วยรายเดือน!J6</f>
        <v>7</v>
      </c>
      <c r="K10" s="7">
        <f>รอวางป่วยรายเดือน!K6</f>
        <v>0</v>
      </c>
      <c r="L10" s="7">
        <f>รอวางป่วยรายเดือน!L6</f>
        <v>2</v>
      </c>
      <c r="M10" s="7">
        <f>รอวางป่วยรายเดือน!M6</f>
        <v>0</v>
      </c>
      <c r="N10" s="7">
        <f>รอวางป่วยรายเดือน!N6</f>
        <v>0</v>
      </c>
      <c r="O10" s="7">
        <f>รอวางป่วยรายเดือน!O6</f>
        <v>0</v>
      </c>
      <c r="P10" s="7">
        <f>รอวางป่วยรายเดือน!P6</f>
        <v>0</v>
      </c>
      <c r="Q10" s="7">
        <f>รอวางป่วยรายเดือน!Q6</f>
        <v>0</v>
      </c>
      <c r="R10" s="7">
        <f>รอวางป่วยรายเดือน!R6</f>
        <v>0</v>
      </c>
      <c r="S10" s="7">
        <f>รอวางป่วยรายเดือน!S6</f>
        <v>0</v>
      </c>
      <c r="T10" s="7">
        <f>รอวางป่วยรายเดือน!T6</f>
        <v>0</v>
      </c>
      <c r="U10" s="7">
        <f>รอวางป่วยรายเดือน!U6</f>
        <v>0</v>
      </c>
      <c r="V10" s="7">
        <f>รอวางป่วยรายเดือน!V6</f>
        <v>0</v>
      </c>
      <c r="W10" s="7">
        <f>รอวางป่วยรายเดือน!W6</f>
        <v>0</v>
      </c>
      <c r="X10" s="7">
        <f>รอวางป่วยรายเดือน!X6</f>
        <v>0</v>
      </c>
      <c r="Y10" s="7">
        <f>รอวางป่วยรายเดือน!Y6</f>
        <v>0</v>
      </c>
      <c r="Z10" s="7">
        <f>รอวางป่วยรายเดือน!Z6</f>
        <v>36</v>
      </c>
      <c r="AA10" s="7">
        <f>รอวางป่วยรายเดือน!AA6</f>
        <v>0</v>
      </c>
    </row>
    <row r="11" spans="1:27">
      <c r="A11" s="7" t="str">
        <f>รอวางป่วยรายเดือน!A7</f>
        <v>ขุขันธ์</v>
      </c>
      <c r="B11" s="7">
        <f>รอวางป่วยรายเดือน!B7</f>
        <v>2</v>
      </c>
      <c r="C11" s="7">
        <f>รอวางป่วยรายเดือน!C7</f>
        <v>0</v>
      </c>
      <c r="D11" s="7">
        <f>รอวางป่วยรายเดือน!D7</f>
        <v>7</v>
      </c>
      <c r="E11" s="7">
        <f>รอวางป่วยรายเดือน!E7</f>
        <v>0</v>
      </c>
      <c r="F11" s="7">
        <f>รอวางป่วยรายเดือน!F7</f>
        <v>6</v>
      </c>
      <c r="G11" s="7">
        <f>รอวางป่วยรายเดือน!G7</f>
        <v>0</v>
      </c>
      <c r="H11" s="7">
        <f>รอวางป่วยรายเดือน!H7</f>
        <v>1</v>
      </c>
      <c r="I11" s="7">
        <f>รอวางป่วยรายเดือน!I7</f>
        <v>0</v>
      </c>
      <c r="J11" s="7">
        <f>รอวางป่วยรายเดือน!J7</f>
        <v>4</v>
      </c>
      <c r="K11" s="7">
        <f>รอวางป่วยรายเดือน!K7</f>
        <v>0</v>
      </c>
      <c r="L11" s="7">
        <f>รอวางป่วยรายเดือน!L7</f>
        <v>0</v>
      </c>
      <c r="M11" s="7">
        <f>รอวางป่วยรายเดือน!M7</f>
        <v>0</v>
      </c>
      <c r="N11" s="7">
        <f>รอวางป่วยรายเดือน!N7</f>
        <v>1</v>
      </c>
      <c r="O11" s="7">
        <f>รอวางป่วยรายเดือน!O7</f>
        <v>0</v>
      </c>
      <c r="P11" s="7">
        <f>รอวางป่วยรายเดือน!P7</f>
        <v>0</v>
      </c>
      <c r="Q11" s="7">
        <f>รอวางป่วยรายเดือน!Q7</f>
        <v>0</v>
      </c>
      <c r="R11" s="7">
        <f>รอวางป่วยรายเดือน!R7</f>
        <v>0</v>
      </c>
      <c r="S11" s="7">
        <f>รอวางป่วยรายเดือน!S7</f>
        <v>0</v>
      </c>
      <c r="T11" s="7">
        <f>รอวางป่วยรายเดือน!T7</f>
        <v>0</v>
      </c>
      <c r="U11" s="7">
        <f>รอวางป่วยรายเดือน!U7</f>
        <v>0</v>
      </c>
      <c r="V11" s="7">
        <f>รอวางป่วยรายเดือน!V7</f>
        <v>0</v>
      </c>
      <c r="W11" s="7">
        <f>รอวางป่วยรายเดือน!W7</f>
        <v>0</v>
      </c>
      <c r="X11" s="7">
        <f>รอวางป่วยรายเดือน!X7</f>
        <v>0</v>
      </c>
      <c r="Y11" s="7">
        <f>รอวางป่วยรายเดือน!Y7</f>
        <v>0</v>
      </c>
      <c r="Z11" s="7">
        <f>รอวางป่วยรายเดือน!Z7</f>
        <v>21</v>
      </c>
      <c r="AA11" s="7">
        <f>รอวางป่วยรายเดือน!AA7</f>
        <v>0</v>
      </c>
    </row>
    <row r="12" spans="1:27">
      <c r="A12" s="7" t="str">
        <f>รอวางป่วยรายเดือน!A8</f>
        <v>ไพรบึง</v>
      </c>
      <c r="B12" s="7">
        <f>รอวางป่วยรายเดือน!B8</f>
        <v>2</v>
      </c>
      <c r="C12" s="7">
        <f>รอวางป่วยรายเดือน!C8</f>
        <v>0</v>
      </c>
      <c r="D12" s="7">
        <f>รอวางป่วยรายเดือน!D8</f>
        <v>1</v>
      </c>
      <c r="E12" s="7">
        <f>รอวางป่วยรายเดือน!E8</f>
        <v>0</v>
      </c>
      <c r="F12" s="7">
        <f>รอวางป่วยรายเดือน!F8</f>
        <v>4</v>
      </c>
      <c r="G12" s="7">
        <f>รอวางป่วยรายเดือน!G8</f>
        <v>0</v>
      </c>
      <c r="H12" s="7">
        <f>รอวางป่วยรายเดือน!H8</f>
        <v>1</v>
      </c>
      <c r="I12" s="7">
        <f>รอวางป่วยรายเดือน!I8</f>
        <v>0</v>
      </c>
      <c r="J12" s="7">
        <f>รอวางป่วยรายเดือน!J8</f>
        <v>1</v>
      </c>
      <c r="K12" s="7">
        <f>รอวางป่วยรายเดือน!K8</f>
        <v>0</v>
      </c>
      <c r="L12" s="7">
        <f>รอวางป่วยรายเดือน!L8</f>
        <v>2</v>
      </c>
      <c r="M12" s="7">
        <f>รอวางป่วยรายเดือน!M8</f>
        <v>0</v>
      </c>
      <c r="N12" s="7">
        <f>รอวางป่วยรายเดือน!N8</f>
        <v>2</v>
      </c>
      <c r="O12" s="7">
        <f>รอวางป่วยรายเดือน!O8</f>
        <v>0</v>
      </c>
      <c r="P12" s="7">
        <f>รอวางป่วยรายเดือน!P8</f>
        <v>0</v>
      </c>
      <c r="Q12" s="7">
        <f>รอวางป่วยรายเดือน!Q8</f>
        <v>0</v>
      </c>
      <c r="R12" s="7">
        <f>รอวางป่วยรายเดือน!R8</f>
        <v>0</v>
      </c>
      <c r="S12" s="7">
        <f>รอวางป่วยรายเดือน!S8</f>
        <v>0</v>
      </c>
      <c r="T12" s="7">
        <f>รอวางป่วยรายเดือน!T8</f>
        <v>0</v>
      </c>
      <c r="U12" s="7">
        <f>รอวางป่วยรายเดือน!U8</f>
        <v>0</v>
      </c>
      <c r="V12" s="7">
        <f>รอวางป่วยรายเดือน!V8</f>
        <v>0</v>
      </c>
      <c r="W12" s="7">
        <f>รอวางป่วยรายเดือน!W8</f>
        <v>0</v>
      </c>
      <c r="X12" s="7">
        <f>รอวางป่วยรายเดือน!X8</f>
        <v>0</v>
      </c>
      <c r="Y12" s="7">
        <f>รอวางป่วยรายเดือน!Y8</f>
        <v>0</v>
      </c>
      <c r="Z12" s="7">
        <f>รอวางป่วยรายเดือน!Z8</f>
        <v>13</v>
      </c>
      <c r="AA12" s="7">
        <f>รอวางป่วยรายเดือน!AA8</f>
        <v>0</v>
      </c>
    </row>
    <row r="13" spans="1:27">
      <c r="A13" s="7" t="str">
        <f>รอวางป่วยรายเดือน!A9</f>
        <v>ปรางค์กู่</v>
      </c>
      <c r="B13" s="7">
        <f>รอวางป่วยรายเดือน!B9</f>
        <v>9</v>
      </c>
      <c r="C13" s="7">
        <f>รอวางป่วยรายเดือน!C9</f>
        <v>0</v>
      </c>
      <c r="D13" s="7">
        <f>รอวางป่วยรายเดือน!D9</f>
        <v>14</v>
      </c>
      <c r="E13" s="7">
        <f>รอวางป่วยรายเดือน!E9</f>
        <v>0</v>
      </c>
      <c r="F13" s="7">
        <f>รอวางป่วยรายเดือน!F9</f>
        <v>12</v>
      </c>
      <c r="G13" s="7">
        <f>รอวางป่วยรายเดือน!G9</f>
        <v>0</v>
      </c>
      <c r="H13" s="7">
        <f>รอวางป่วยรายเดือน!H9</f>
        <v>1</v>
      </c>
      <c r="I13" s="7">
        <f>รอวางป่วยรายเดือน!I9</f>
        <v>0</v>
      </c>
      <c r="J13" s="7">
        <f>รอวางป่วยรายเดือน!J9</f>
        <v>0</v>
      </c>
      <c r="K13" s="7">
        <f>รอวางป่วยรายเดือน!K9</f>
        <v>0</v>
      </c>
      <c r="L13" s="7">
        <f>รอวางป่วยรายเดือน!L9</f>
        <v>0</v>
      </c>
      <c r="M13" s="7">
        <f>รอวางป่วยรายเดือน!M9</f>
        <v>0</v>
      </c>
      <c r="N13" s="7">
        <f>รอวางป่วยรายเดือน!N9</f>
        <v>0</v>
      </c>
      <c r="O13" s="7">
        <f>รอวางป่วยรายเดือน!O9</f>
        <v>0</v>
      </c>
      <c r="P13" s="7">
        <f>รอวางป่วยรายเดือน!P9</f>
        <v>0</v>
      </c>
      <c r="Q13" s="7">
        <f>รอวางป่วยรายเดือน!Q9</f>
        <v>0</v>
      </c>
      <c r="R13" s="7">
        <f>รอวางป่วยรายเดือน!R9</f>
        <v>0</v>
      </c>
      <c r="S13" s="7">
        <f>รอวางป่วยรายเดือน!S9</f>
        <v>0</v>
      </c>
      <c r="T13" s="7">
        <f>รอวางป่วยรายเดือน!T9</f>
        <v>0</v>
      </c>
      <c r="U13" s="7">
        <f>รอวางป่วยรายเดือน!U9</f>
        <v>0</v>
      </c>
      <c r="V13" s="7">
        <f>รอวางป่วยรายเดือน!V9</f>
        <v>0</v>
      </c>
      <c r="W13" s="7">
        <f>รอวางป่วยรายเดือน!W9</f>
        <v>0</v>
      </c>
      <c r="X13" s="7">
        <f>รอวางป่วยรายเดือน!X9</f>
        <v>0</v>
      </c>
      <c r="Y13" s="7">
        <f>รอวางป่วยรายเดือน!Y9</f>
        <v>0</v>
      </c>
      <c r="Z13" s="7">
        <f>รอวางป่วยรายเดือน!Z9</f>
        <v>36</v>
      </c>
      <c r="AA13" s="7">
        <f>รอวางป่วยรายเดือน!AA9</f>
        <v>0</v>
      </c>
    </row>
    <row r="14" spans="1:27">
      <c r="A14" s="7" t="str">
        <f>รอวางป่วยรายเดือน!A10</f>
        <v>ขุนหาญ</v>
      </c>
      <c r="B14" s="7">
        <f>รอวางป่วยรายเดือน!B10</f>
        <v>9</v>
      </c>
      <c r="C14" s="7">
        <f>รอวางป่วยรายเดือน!C10</f>
        <v>0</v>
      </c>
      <c r="D14" s="7">
        <f>รอวางป่วยรายเดือน!D10</f>
        <v>10</v>
      </c>
      <c r="E14" s="7">
        <f>รอวางป่วยรายเดือน!E10</f>
        <v>0</v>
      </c>
      <c r="F14" s="7">
        <f>รอวางป่วยรายเดือน!F10</f>
        <v>11</v>
      </c>
      <c r="G14" s="7">
        <f>รอวางป่วยรายเดือน!G10</f>
        <v>0</v>
      </c>
      <c r="H14" s="7">
        <f>รอวางป่วยรายเดือน!H10</f>
        <v>4</v>
      </c>
      <c r="I14" s="7">
        <f>รอวางป่วยรายเดือน!I10</f>
        <v>0</v>
      </c>
      <c r="J14" s="7">
        <f>รอวางป่วยรายเดือน!J10</f>
        <v>4</v>
      </c>
      <c r="K14" s="7">
        <f>รอวางป่วยรายเดือน!K10</f>
        <v>0</v>
      </c>
      <c r="L14" s="7">
        <f>รอวางป่วยรายเดือน!L10</f>
        <v>2</v>
      </c>
      <c r="M14" s="7">
        <f>รอวางป่วยรายเดือน!M10</f>
        <v>0</v>
      </c>
      <c r="N14" s="7">
        <f>รอวางป่วยรายเดือน!N10</f>
        <v>3</v>
      </c>
      <c r="O14" s="7">
        <f>รอวางป่วยรายเดือน!O10</f>
        <v>0</v>
      </c>
      <c r="P14" s="7">
        <f>รอวางป่วยรายเดือน!P10</f>
        <v>0</v>
      </c>
      <c r="Q14" s="7">
        <f>รอวางป่วยรายเดือน!Q10</f>
        <v>0</v>
      </c>
      <c r="R14" s="7">
        <f>รอวางป่วยรายเดือน!R10</f>
        <v>0</v>
      </c>
      <c r="S14" s="7">
        <f>รอวางป่วยรายเดือน!S10</f>
        <v>0</v>
      </c>
      <c r="T14" s="7">
        <f>รอวางป่วยรายเดือน!T10</f>
        <v>0</v>
      </c>
      <c r="U14" s="7">
        <f>รอวางป่วยรายเดือน!U10</f>
        <v>0</v>
      </c>
      <c r="V14" s="7">
        <f>รอวางป่วยรายเดือน!V10</f>
        <v>0</v>
      </c>
      <c r="W14" s="7">
        <f>รอวางป่วยรายเดือน!W10</f>
        <v>0</v>
      </c>
      <c r="X14" s="7">
        <f>รอวางป่วยรายเดือน!X10</f>
        <v>0</v>
      </c>
      <c r="Y14" s="7">
        <f>รอวางป่วยรายเดือน!Y10</f>
        <v>0</v>
      </c>
      <c r="Z14" s="7">
        <f>รอวางป่วยรายเดือน!Z10</f>
        <v>43</v>
      </c>
      <c r="AA14" s="7">
        <f>รอวางป่วยรายเดือน!AA10</f>
        <v>0</v>
      </c>
    </row>
    <row r="15" spans="1:27">
      <c r="A15" s="7" t="str">
        <f>รอวางป่วยรายเดือน!A11</f>
        <v>ราษีไศล</v>
      </c>
      <c r="B15" s="7">
        <f>รอวางป่วยรายเดือน!B11</f>
        <v>2</v>
      </c>
      <c r="C15" s="7">
        <f>รอวางป่วยรายเดือน!C11</f>
        <v>0</v>
      </c>
      <c r="D15" s="7">
        <f>รอวางป่วยรายเดือน!D11</f>
        <v>2</v>
      </c>
      <c r="E15" s="7">
        <f>รอวางป่วยรายเดือน!E11</f>
        <v>0</v>
      </c>
      <c r="F15" s="7">
        <f>รอวางป่วยรายเดือน!F11</f>
        <v>8</v>
      </c>
      <c r="G15" s="7">
        <f>รอวางป่วยรายเดือน!G11</f>
        <v>0</v>
      </c>
      <c r="H15" s="7">
        <f>รอวางป่วยรายเดือน!H11</f>
        <v>0</v>
      </c>
      <c r="I15" s="7">
        <f>รอวางป่วยรายเดือน!I11</f>
        <v>0</v>
      </c>
      <c r="J15" s="7">
        <f>รอวางป่วยรายเดือน!J11</f>
        <v>1</v>
      </c>
      <c r="K15" s="7">
        <f>รอวางป่วยรายเดือน!K11</f>
        <v>0</v>
      </c>
      <c r="L15" s="7">
        <f>รอวางป่วยรายเดือน!L11</f>
        <v>0</v>
      </c>
      <c r="M15" s="7">
        <f>รอวางป่วยรายเดือน!M11</f>
        <v>0</v>
      </c>
      <c r="N15" s="7">
        <f>รอวางป่วยรายเดือน!N11</f>
        <v>1</v>
      </c>
      <c r="O15" s="7">
        <f>รอวางป่วยรายเดือน!O11</f>
        <v>0</v>
      </c>
      <c r="P15" s="7">
        <f>รอวางป่วยรายเดือน!P11</f>
        <v>0</v>
      </c>
      <c r="Q15" s="7">
        <f>รอวางป่วยรายเดือน!Q11</f>
        <v>0</v>
      </c>
      <c r="R15" s="7">
        <f>รอวางป่วยรายเดือน!R11</f>
        <v>0</v>
      </c>
      <c r="S15" s="7">
        <f>รอวางป่วยรายเดือน!S11</f>
        <v>0</v>
      </c>
      <c r="T15" s="7">
        <f>รอวางป่วยรายเดือน!T11</f>
        <v>0</v>
      </c>
      <c r="U15" s="7">
        <f>รอวางป่วยรายเดือน!U11</f>
        <v>0</v>
      </c>
      <c r="V15" s="7">
        <f>รอวางป่วยรายเดือน!V11</f>
        <v>0</v>
      </c>
      <c r="W15" s="7">
        <f>รอวางป่วยรายเดือน!W11</f>
        <v>0</v>
      </c>
      <c r="X15" s="7">
        <f>รอวางป่วยรายเดือน!X11</f>
        <v>0</v>
      </c>
      <c r="Y15" s="7">
        <f>รอวางป่วยรายเดือน!Y11</f>
        <v>0</v>
      </c>
      <c r="Z15" s="7">
        <f>รอวางป่วยรายเดือน!Z11</f>
        <v>14</v>
      </c>
      <c r="AA15" s="7">
        <f>รอวางป่วยรายเดือน!AA11</f>
        <v>0</v>
      </c>
    </row>
    <row r="16" spans="1:27">
      <c r="A16" s="7" t="str">
        <f>รอวางป่วยรายเดือน!A12</f>
        <v>อุทุมพรพิสัย</v>
      </c>
      <c r="B16" s="7">
        <f>รอวางป่วยรายเดือน!B12</f>
        <v>42</v>
      </c>
      <c r="C16" s="7">
        <f>รอวางป่วยรายเดือน!C12</f>
        <v>0</v>
      </c>
      <c r="D16" s="7">
        <f>รอวางป่วยรายเดือน!D12</f>
        <v>37</v>
      </c>
      <c r="E16" s="7">
        <f>รอวางป่วยรายเดือน!E12</f>
        <v>0</v>
      </c>
      <c r="F16" s="7">
        <f>รอวางป่วยรายเดือน!F12</f>
        <v>46</v>
      </c>
      <c r="G16" s="7">
        <f>รอวางป่วยรายเดือน!G12</f>
        <v>0</v>
      </c>
      <c r="H16" s="7">
        <f>รอวางป่วยรายเดือน!H12</f>
        <v>9</v>
      </c>
      <c r="I16" s="7">
        <f>รอวางป่วยรายเดือน!I12</f>
        <v>0</v>
      </c>
      <c r="J16" s="7">
        <f>รอวางป่วยรายเดือน!J12</f>
        <v>0</v>
      </c>
      <c r="K16" s="7">
        <f>รอวางป่วยรายเดือน!K12</f>
        <v>0</v>
      </c>
      <c r="L16" s="7">
        <f>รอวางป่วยรายเดือน!L12</f>
        <v>0</v>
      </c>
      <c r="M16" s="7">
        <f>รอวางป่วยรายเดือน!M12</f>
        <v>0</v>
      </c>
      <c r="N16" s="7">
        <f>รอวางป่วยรายเดือน!N12</f>
        <v>1</v>
      </c>
      <c r="O16" s="7">
        <f>รอวางป่วยรายเดือน!O12</f>
        <v>0</v>
      </c>
      <c r="P16" s="7">
        <f>รอวางป่วยรายเดือน!P12</f>
        <v>0</v>
      </c>
      <c r="Q16" s="7">
        <f>รอวางป่วยรายเดือน!Q12</f>
        <v>0</v>
      </c>
      <c r="R16" s="7">
        <f>รอวางป่วยรายเดือน!R12</f>
        <v>0</v>
      </c>
      <c r="S16" s="7">
        <f>รอวางป่วยรายเดือน!S12</f>
        <v>0</v>
      </c>
      <c r="T16" s="7">
        <f>รอวางป่วยรายเดือน!T12</f>
        <v>0</v>
      </c>
      <c r="U16" s="7">
        <f>รอวางป่วยรายเดือน!U12</f>
        <v>0</v>
      </c>
      <c r="V16" s="7">
        <f>รอวางป่วยรายเดือน!V12</f>
        <v>0</v>
      </c>
      <c r="W16" s="7">
        <f>รอวางป่วยรายเดือน!W12</f>
        <v>0</v>
      </c>
      <c r="X16" s="7">
        <f>รอวางป่วยรายเดือน!X12</f>
        <v>0</v>
      </c>
      <c r="Y16" s="7">
        <f>รอวางป่วยรายเดือน!Y12</f>
        <v>0</v>
      </c>
      <c r="Z16" s="7">
        <f>รอวางป่วยรายเดือน!Z12</f>
        <v>135</v>
      </c>
      <c r="AA16" s="7">
        <f>รอวางป่วยรายเดือน!AA12</f>
        <v>0</v>
      </c>
    </row>
    <row r="17" spans="1:27">
      <c r="A17" s="7" t="str">
        <f>รอวางป่วยรายเดือน!A13</f>
        <v>บึงบูรพ์</v>
      </c>
      <c r="B17" s="7">
        <f>รอวางป่วยรายเดือน!B13</f>
        <v>3</v>
      </c>
      <c r="C17" s="7">
        <f>รอวางป่วยรายเดือน!C13</f>
        <v>0</v>
      </c>
      <c r="D17" s="7">
        <f>รอวางป่วยรายเดือน!D13</f>
        <v>0</v>
      </c>
      <c r="E17" s="7">
        <f>รอวางป่วยรายเดือน!E13</f>
        <v>0</v>
      </c>
      <c r="F17" s="7">
        <f>รอวางป่วยรายเดือน!F13</f>
        <v>0</v>
      </c>
      <c r="G17" s="7">
        <f>รอวางป่วยรายเดือน!G13</f>
        <v>0</v>
      </c>
      <c r="H17" s="7">
        <f>รอวางป่วยรายเดือน!H13</f>
        <v>0</v>
      </c>
      <c r="I17" s="7">
        <f>รอวางป่วยรายเดือน!I13</f>
        <v>0</v>
      </c>
      <c r="J17" s="7">
        <f>รอวางป่วยรายเดือน!J13</f>
        <v>0</v>
      </c>
      <c r="K17" s="7">
        <f>รอวางป่วยรายเดือน!K13</f>
        <v>0</v>
      </c>
      <c r="L17" s="7">
        <f>รอวางป่วยรายเดือน!L13</f>
        <v>0</v>
      </c>
      <c r="M17" s="7">
        <f>รอวางป่วยรายเดือน!M13</f>
        <v>0</v>
      </c>
      <c r="N17" s="7">
        <f>รอวางป่วยรายเดือน!N13</f>
        <v>0</v>
      </c>
      <c r="O17" s="7">
        <f>รอวางป่วยรายเดือน!O13</f>
        <v>0</v>
      </c>
      <c r="P17" s="7">
        <f>รอวางป่วยรายเดือน!P13</f>
        <v>0</v>
      </c>
      <c r="Q17" s="7">
        <f>รอวางป่วยรายเดือน!Q13</f>
        <v>0</v>
      </c>
      <c r="R17" s="7">
        <f>รอวางป่วยรายเดือน!R13</f>
        <v>0</v>
      </c>
      <c r="S17" s="7">
        <f>รอวางป่วยรายเดือน!S13</f>
        <v>0</v>
      </c>
      <c r="T17" s="7">
        <f>รอวางป่วยรายเดือน!T13</f>
        <v>0</v>
      </c>
      <c r="U17" s="7">
        <f>รอวางป่วยรายเดือน!U13</f>
        <v>0</v>
      </c>
      <c r="V17" s="7">
        <f>รอวางป่วยรายเดือน!V13</f>
        <v>0</v>
      </c>
      <c r="W17" s="7">
        <f>รอวางป่วยรายเดือน!W13</f>
        <v>0</v>
      </c>
      <c r="X17" s="7">
        <f>รอวางป่วยรายเดือน!X13</f>
        <v>0</v>
      </c>
      <c r="Y17" s="7">
        <f>รอวางป่วยรายเดือน!Y13</f>
        <v>0</v>
      </c>
      <c r="Z17" s="7">
        <f>รอวางป่วยรายเดือน!Z13</f>
        <v>3</v>
      </c>
      <c r="AA17" s="7">
        <f>รอวางป่วยรายเดือน!AA13</f>
        <v>0</v>
      </c>
    </row>
    <row r="18" spans="1:27">
      <c r="A18" s="7" t="str">
        <f>รอวางป่วยรายเดือน!A14</f>
        <v>ห้วยทับทัน</v>
      </c>
      <c r="B18" s="7">
        <f>รอวางป่วยรายเดือน!B14</f>
        <v>2</v>
      </c>
      <c r="C18" s="7">
        <f>รอวางป่วยรายเดือน!C14</f>
        <v>0</v>
      </c>
      <c r="D18" s="7">
        <f>รอวางป่วยรายเดือน!D14</f>
        <v>7</v>
      </c>
      <c r="E18" s="7">
        <f>รอวางป่วยรายเดือน!E14</f>
        <v>0</v>
      </c>
      <c r="F18" s="7">
        <f>รอวางป่วยรายเดือน!F14</f>
        <v>15</v>
      </c>
      <c r="G18" s="7">
        <f>รอวางป่วยรายเดือน!G14</f>
        <v>0</v>
      </c>
      <c r="H18" s="7">
        <f>รอวางป่วยรายเดือน!H14</f>
        <v>3</v>
      </c>
      <c r="I18" s="7">
        <f>รอวางป่วยรายเดือน!I14</f>
        <v>0</v>
      </c>
      <c r="J18" s="7">
        <f>รอวางป่วยรายเดือน!J14</f>
        <v>4</v>
      </c>
      <c r="K18" s="7">
        <f>รอวางป่วยรายเดือน!K14</f>
        <v>0</v>
      </c>
      <c r="L18" s="7">
        <f>รอวางป่วยรายเดือน!L14</f>
        <v>2</v>
      </c>
      <c r="M18" s="7">
        <f>รอวางป่วยรายเดือน!M14</f>
        <v>0</v>
      </c>
      <c r="N18" s="7">
        <f>รอวางป่วยรายเดือน!N14</f>
        <v>1</v>
      </c>
      <c r="O18" s="7">
        <f>รอวางป่วยรายเดือน!O14</f>
        <v>0</v>
      </c>
      <c r="P18" s="7">
        <f>รอวางป่วยรายเดือน!P14</f>
        <v>0</v>
      </c>
      <c r="Q18" s="7">
        <f>รอวางป่วยรายเดือน!Q14</f>
        <v>0</v>
      </c>
      <c r="R18" s="7">
        <f>รอวางป่วยรายเดือน!R14</f>
        <v>0</v>
      </c>
      <c r="S18" s="7">
        <f>รอวางป่วยรายเดือน!S14</f>
        <v>0</v>
      </c>
      <c r="T18" s="7">
        <f>รอวางป่วยรายเดือน!T14</f>
        <v>0</v>
      </c>
      <c r="U18" s="7">
        <f>รอวางป่วยรายเดือน!U14</f>
        <v>0</v>
      </c>
      <c r="V18" s="7">
        <f>รอวางป่วยรายเดือน!V14</f>
        <v>0</v>
      </c>
      <c r="W18" s="7">
        <f>รอวางป่วยรายเดือน!W14</f>
        <v>0</v>
      </c>
      <c r="X18" s="7">
        <f>รอวางป่วยรายเดือน!X14</f>
        <v>0</v>
      </c>
      <c r="Y18" s="7">
        <f>รอวางป่วยรายเดือน!Y14</f>
        <v>0</v>
      </c>
      <c r="Z18" s="7">
        <f>รอวางป่วยรายเดือน!Z14</f>
        <v>34</v>
      </c>
      <c r="AA18" s="7">
        <f>รอวางป่วยรายเดือน!AA14</f>
        <v>0</v>
      </c>
    </row>
    <row r="19" spans="1:27">
      <c r="A19" s="7" t="str">
        <f>รอวางป่วยรายเดือน!A15</f>
        <v>โนนคูณ</v>
      </c>
      <c r="B19" s="7">
        <f>รอวางป่วยรายเดือน!B15</f>
        <v>7</v>
      </c>
      <c r="C19" s="7">
        <f>รอวางป่วยรายเดือน!C15</f>
        <v>0</v>
      </c>
      <c r="D19" s="7">
        <f>รอวางป่วยรายเดือน!D15</f>
        <v>9</v>
      </c>
      <c r="E19" s="7">
        <f>รอวางป่วยรายเดือน!E15</f>
        <v>0</v>
      </c>
      <c r="F19" s="7">
        <f>รอวางป่วยรายเดือน!F15</f>
        <v>12</v>
      </c>
      <c r="G19" s="7">
        <f>รอวางป่วยรายเดือน!G15</f>
        <v>0</v>
      </c>
      <c r="H19" s="7">
        <f>รอวางป่วยรายเดือน!H15</f>
        <v>0</v>
      </c>
      <c r="I19" s="7">
        <f>รอวางป่วยรายเดือน!I15</f>
        <v>0</v>
      </c>
      <c r="J19" s="7">
        <f>รอวางป่วยรายเดือน!J15</f>
        <v>0</v>
      </c>
      <c r="K19" s="7">
        <f>รอวางป่วยรายเดือน!K15</f>
        <v>0</v>
      </c>
      <c r="L19" s="7">
        <f>รอวางป่วยรายเดือน!L15</f>
        <v>1</v>
      </c>
      <c r="M19" s="7">
        <f>รอวางป่วยรายเดือน!M15</f>
        <v>0</v>
      </c>
      <c r="N19" s="7">
        <f>รอวางป่วยรายเดือน!N15</f>
        <v>0</v>
      </c>
      <c r="O19" s="7">
        <f>รอวางป่วยรายเดือน!O15</f>
        <v>0</v>
      </c>
      <c r="P19" s="7">
        <f>รอวางป่วยรายเดือน!P15</f>
        <v>0</v>
      </c>
      <c r="Q19" s="7">
        <f>รอวางป่วยรายเดือน!Q15</f>
        <v>0</v>
      </c>
      <c r="R19" s="7">
        <f>รอวางป่วยรายเดือน!R15</f>
        <v>0</v>
      </c>
      <c r="S19" s="7">
        <f>รอวางป่วยรายเดือน!S15</f>
        <v>0</v>
      </c>
      <c r="T19" s="7">
        <f>รอวางป่วยรายเดือน!T15</f>
        <v>0</v>
      </c>
      <c r="U19" s="7">
        <f>รอวางป่วยรายเดือน!U15</f>
        <v>0</v>
      </c>
      <c r="V19" s="7">
        <f>รอวางป่วยรายเดือน!V15</f>
        <v>0</v>
      </c>
      <c r="W19" s="7">
        <f>รอวางป่วยรายเดือน!W15</f>
        <v>0</v>
      </c>
      <c r="X19" s="7">
        <f>รอวางป่วยรายเดือน!X15</f>
        <v>0</v>
      </c>
      <c r="Y19" s="7">
        <f>รอวางป่วยรายเดือน!Y15</f>
        <v>0</v>
      </c>
      <c r="Z19" s="7">
        <f>รอวางป่วยรายเดือน!Z15</f>
        <v>29</v>
      </c>
      <c r="AA19" s="7">
        <f>รอวางป่วยรายเดือน!AA15</f>
        <v>0</v>
      </c>
    </row>
    <row r="20" spans="1:27">
      <c r="A20" s="7" t="str">
        <f>รอวางป่วยรายเดือน!A16</f>
        <v>ศรีรัตนะ</v>
      </c>
      <c r="B20" s="7">
        <f>รอวางป่วยรายเดือน!B16</f>
        <v>6</v>
      </c>
      <c r="C20" s="7">
        <f>รอวางป่วยรายเดือน!C16</f>
        <v>0</v>
      </c>
      <c r="D20" s="7">
        <f>รอวางป่วยรายเดือน!D16</f>
        <v>2</v>
      </c>
      <c r="E20" s="7">
        <f>รอวางป่วยรายเดือน!E16</f>
        <v>0</v>
      </c>
      <c r="F20" s="7">
        <f>รอวางป่วยรายเดือน!F16</f>
        <v>5</v>
      </c>
      <c r="G20" s="7">
        <f>รอวางป่วยรายเดือน!G16</f>
        <v>0</v>
      </c>
      <c r="H20" s="7">
        <f>รอวางป่วยรายเดือน!H16</f>
        <v>2</v>
      </c>
      <c r="I20" s="7">
        <f>รอวางป่วยรายเดือน!I16</f>
        <v>0</v>
      </c>
      <c r="J20" s="7">
        <f>รอวางป่วยรายเดือน!J16</f>
        <v>0</v>
      </c>
      <c r="K20" s="7">
        <f>รอวางป่วยรายเดือน!K16</f>
        <v>0</v>
      </c>
      <c r="L20" s="7">
        <f>รอวางป่วยรายเดือน!L16</f>
        <v>0</v>
      </c>
      <c r="M20" s="7">
        <f>รอวางป่วยรายเดือน!M16</f>
        <v>0</v>
      </c>
      <c r="N20" s="7">
        <f>รอวางป่วยรายเดือน!N16</f>
        <v>2</v>
      </c>
      <c r="O20" s="7">
        <f>รอวางป่วยรายเดือน!O16</f>
        <v>0</v>
      </c>
      <c r="P20" s="7">
        <f>รอวางป่วยรายเดือน!P16</f>
        <v>0</v>
      </c>
      <c r="Q20" s="7">
        <f>รอวางป่วยรายเดือน!Q16</f>
        <v>0</v>
      </c>
      <c r="R20" s="7">
        <f>รอวางป่วยรายเดือน!R16</f>
        <v>0</v>
      </c>
      <c r="S20" s="7">
        <f>รอวางป่วยรายเดือน!S16</f>
        <v>0</v>
      </c>
      <c r="T20" s="7">
        <f>รอวางป่วยรายเดือน!T16</f>
        <v>0</v>
      </c>
      <c r="U20" s="7">
        <f>รอวางป่วยรายเดือน!U16</f>
        <v>0</v>
      </c>
      <c r="V20" s="7">
        <f>รอวางป่วยรายเดือน!V16</f>
        <v>0</v>
      </c>
      <c r="W20" s="7">
        <f>รอวางป่วยรายเดือน!W16</f>
        <v>0</v>
      </c>
      <c r="X20" s="7">
        <f>รอวางป่วยรายเดือน!X16</f>
        <v>0</v>
      </c>
      <c r="Y20" s="7">
        <f>รอวางป่วยรายเดือน!Y16</f>
        <v>0</v>
      </c>
      <c r="Z20" s="7">
        <f>รอวางป่วยรายเดือน!Z16</f>
        <v>17</v>
      </c>
      <c r="AA20" s="7">
        <f>รอวางป่วยรายเดือน!AA16</f>
        <v>0</v>
      </c>
    </row>
    <row r="21" spans="1:27">
      <c r="A21" s="7" t="str">
        <f>รอวางป่วยรายเดือน!A17</f>
        <v>น้ำเกลี้ยง</v>
      </c>
      <c r="B21" s="7">
        <f>รอวางป่วยรายเดือน!B17</f>
        <v>33</v>
      </c>
      <c r="C21" s="7">
        <f>รอวางป่วยรายเดือน!C17</f>
        <v>0</v>
      </c>
      <c r="D21" s="7">
        <f>รอวางป่วยรายเดือน!D17</f>
        <v>31</v>
      </c>
      <c r="E21" s="7">
        <f>รอวางป่วยรายเดือน!E17</f>
        <v>0</v>
      </c>
      <c r="F21" s="7">
        <f>รอวางป่วยรายเดือน!F17</f>
        <v>20</v>
      </c>
      <c r="G21" s="7">
        <f>รอวางป่วยรายเดือน!G17</f>
        <v>0</v>
      </c>
      <c r="H21" s="7">
        <f>รอวางป่วยรายเดือน!H17</f>
        <v>5</v>
      </c>
      <c r="I21" s="7">
        <f>รอวางป่วยรายเดือน!I17</f>
        <v>0</v>
      </c>
      <c r="J21" s="7">
        <f>รอวางป่วยรายเดือน!J17</f>
        <v>1</v>
      </c>
      <c r="K21" s="7">
        <f>รอวางป่วยรายเดือน!K17</f>
        <v>0</v>
      </c>
      <c r="L21" s="7">
        <f>รอวางป่วยรายเดือน!L17</f>
        <v>1</v>
      </c>
      <c r="M21" s="7">
        <f>รอวางป่วยรายเดือน!M17</f>
        <v>0</v>
      </c>
      <c r="N21" s="7">
        <f>รอวางป่วยรายเดือน!N17</f>
        <v>1</v>
      </c>
      <c r="O21" s="7">
        <f>รอวางป่วยรายเดือน!O17</f>
        <v>0</v>
      </c>
      <c r="P21" s="7">
        <f>รอวางป่วยรายเดือน!P17</f>
        <v>0</v>
      </c>
      <c r="Q21" s="7">
        <f>รอวางป่วยรายเดือน!Q17</f>
        <v>0</v>
      </c>
      <c r="R21" s="7">
        <f>รอวางป่วยรายเดือน!R17</f>
        <v>0</v>
      </c>
      <c r="S21" s="7">
        <f>รอวางป่วยรายเดือน!S17</f>
        <v>0</v>
      </c>
      <c r="T21" s="7">
        <f>รอวางป่วยรายเดือน!T17</f>
        <v>0</v>
      </c>
      <c r="U21" s="7">
        <f>รอวางป่วยรายเดือน!U17</f>
        <v>0</v>
      </c>
      <c r="V21" s="7">
        <f>รอวางป่วยรายเดือน!V17</f>
        <v>0</v>
      </c>
      <c r="W21" s="7">
        <f>รอวางป่วยรายเดือน!W17</f>
        <v>0</v>
      </c>
      <c r="X21" s="7">
        <f>รอวางป่วยรายเดือน!X17</f>
        <v>0</v>
      </c>
      <c r="Y21" s="7">
        <f>รอวางป่วยรายเดือน!Y17</f>
        <v>0</v>
      </c>
      <c r="Z21" s="7">
        <f>รอวางป่วยรายเดือน!Z17</f>
        <v>92</v>
      </c>
      <c r="AA21" s="7">
        <f>รอวางป่วยรายเดือน!AA17</f>
        <v>0</v>
      </c>
    </row>
    <row r="22" spans="1:27">
      <c r="A22" s="7" t="str">
        <f>รอวางป่วยรายเดือน!A18</f>
        <v>วังหิน</v>
      </c>
      <c r="B22" s="7">
        <f>รอวางป่วยรายเดือน!B18</f>
        <v>12</v>
      </c>
      <c r="C22" s="7">
        <f>รอวางป่วยรายเดือน!C18</f>
        <v>0</v>
      </c>
      <c r="D22" s="7">
        <f>รอวางป่วยรายเดือน!D18</f>
        <v>17</v>
      </c>
      <c r="E22" s="7">
        <f>รอวางป่วยรายเดือน!E18</f>
        <v>0</v>
      </c>
      <c r="F22" s="7">
        <f>รอวางป่วยรายเดือน!F18</f>
        <v>11</v>
      </c>
      <c r="G22" s="7">
        <f>รอวางป่วยรายเดือน!G18</f>
        <v>0</v>
      </c>
      <c r="H22" s="7">
        <f>รอวางป่วยรายเดือน!H18</f>
        <v>0</v>
      </c>
      <c r="I22" s="7">
        <f>รอวางป่วยรายเดือน!I18</f>
        <v>0</v>
      </c>
      <c r="J22" s="7">
        <f>รอวางป่วยรายเดือน!J18</f>
        <v>2</v>
      </c>
      <c r="K22" s="7">
        <f>รอวางป่วยรายเดือน!K18</f>
        <v>0</v>
      </c>
      <c r="L22" s="7">
        <f>รอวางป่วยรายเดือน!L18</f>
        <v>1</v>
      </c>
      <c r="M22" s="7">
        <f>รอวางป่วยรายเดือน!M18</f>
        <v>0</v>
      </c>
      <c r="N22" s="7">
        <f>รอวางป่วยรายเดือน!N18</f>
        <v>0</v>
      </c>
      <c r="O22" s="7">
        <f>รอวางป่วยรายเดือน!O18</f>
        <v>0</v>
      </c>
      <c r="P22" s="7">
        <f>รอวางป่วยรายเดือน!P18</f>
        <v>0</v>
      </c>
      <c r="Q22" s="7">
        <f>รอวางป่วยรายเดือน!Q18</f>
        <v>0</v>
      </c>
      <c r="R22" s="7">
        <f>รอวางป่วยรายเดือน!R18</f>
        <v>0</v>
      </c>
      <c r="S22" s="7">
        <f>รอวางป่วยรายเดือน!S18</f>
        <v>0</v>
      </c>
      <c r="T22" s="7">
        <f>รอวางป่วยรายเดือน!T18</f>
        <v>0</v>
      </c>
      <c r="U22" s="7">
        <f>รอวางป่วยรายเดือน!U18</f>
        <v>0</v>
      </c>
      <c r="V22" s="7">
        <f>รอวางป่วยรายเดือน!V18</f>
        <v>0</v>
      </c>
      <c r="W22" s="7">
        <f>รอวางป่วยรายเดือน!W18</f>
        <v>0</v>
      </c>
      <c r="X22" s="7">
        <f>รอวางป่วยรายเดือน!X18</f>
        <v>0</v>
      </c>
      <c r="Y22" s="7">
        <f>รอวางป่วยรายเดือน!Y18</f>
        <v>0</v>
      </c>
      <c r="Z22" s="7">
        <f>รอวางป่วยรายเดือน!Z18</f>
        <v>43</v>
      </c>
      <c r="AA22" s="7">
        <f>รอวางป่วยรายเดือน!AA18</f>
        <v>0</v>
      </c>
    </row>
    <row r="23" spans="1:27">
      <c r="A23" s="7" t="str">
        <f>รอวางป่วยรายเดือน!A19</f>
        <v>ภูสิงห์</v>
      </c>
      <c r="B23" s="7">
        <f>รอวางป่วยรายเดือน!B19</f>
        <v>5</v>
      </c>
      <c r="C23" s="7">
        <f>รอวางป่วยรายเดือน!C19</f>
        <v>0</v>
      </c>
      <c r="D23" s="7">
        <f>รอวางป่วยรายเดือน!D19</f>
        <v>9</v>
      </c>
      <c r="E23" s="7">
        <f>รอวางป่วยรายเดือน!E19</f>
        <v>0</v>
      </c>
      <c r="F23" s="7">
        <f>รอวางป่วยรายเดือน!F19</f>
        <v>5</v>
      </c>
      <c r="G23" s="7">
        <f>รอวางป่วยรายเดือน!G19</f>
        <v>0</v>
      </c>
      <c r="H23" s="7">
        <f>รอวางป่วยรายเดือน!H19</f>
        <v>2</v>
      </c>
      <c r="I23" s="7">
        <f>รอวางป่วยรายเดือน!I19</f>
        <v>0</v>
      </c>
      <c r="J23" s="7">
        <f>รอวางป่วยรายเดือน!J19</f>
        <v>1</v>
      </c>
      <c r="K23" s="7">
        <f>รอวางป่วยรายเดือน!K19</f>
        <v>0</v>
      </c>
      <c r="L23" s="7">
        <f>รอวางป่วยรายเดือน!L19</f>
        <v>0</v>
      </c>
      <c r="M23" s="7">
        <f>รอวางป่วยรายเดือน!M19</f>
        <v>0</v>
      </c>
      <c r="N23" s="7">
        <f>รอวางป่วยรายเดือน!N19</f>
        <v>1</v>
      </c>
      <c r="O23" s="7">
        <f>รอวางป่วยรายเดือน!O19</f>
        <v>0</v>
      </c>
      <c r="P23" s="7">
        <f>รอวางป่วยรายเดือน!P19</f>
        <v>0</v>
      </c>
      <c r="Q23" s="7">
        <f>รอวางป่วยรายเดือน!Q19</f>
        <v>0</v>
      </c>
      <c r="R23" s="7">
        <f>รอวางป่วยรายเดือน!R19</f>
        <v>0</v>
      </c>
      <c r="S23" s="7">
        <f>รอวางป่วยรายเดือน!S19</f>
        <v>0</v>
      </c>
      <c r="T23" s="7">
        <f>รอวางป่วยรายเดือน!T19</f>
        <v>0</v>
      </c>
      <c r="U23" s="7">
        <f>รอวางป่วยรายเดือน!U19</f>
        <v>0</v>
      </c>
      <c r="V23" s="7">
        <f>รอวางป่วยรายเดือน!V19</f>
        <v>0</v>
      </c>
      <c r="W23" s="7">
        <f>รอวางป่วยรายเดือน!W19</f>
        <v>0</v>
      </c>
      <c r="X23" s="7">
        <f>รอวางป่วยรายเดือน!X19</f>
        <v>0</v>
      </c>
      <c r="Y23" s="7">
        <f>รอวางป่วยรายเดือน!Y19</f>
        <v>0</v>
      </c>
      <c r="Z23" s="7">
        <f>รอวางป่วยรายเดือน!Z19</f>
        <v>23</v>
      </c>
      <c r="AA23" s="7">
        <f>รอวางป่วยรายเดือน!AA19</f>
        <v>0</v>
      </c>
    </row>
    <row r="24" spans="1:27">
      <c r="A24" s="7" t="str">
        <f>รอวางป่วยรายเดือน!A20</f>
        <v>เมืองจันทร์</v>
      </c>
      <c r="B24" s="7">
        <f>รอวางป่วยรายเดือน!B20</f>
        <v>7</v>
      </c>
      <c r="C24" s="7">
        <f>รอวางป่วยรายเดือน!C20</f>
        <v>0</v>
      </c>
      <c r="D24" s="7">
        <f>รอวางป่วยรายเดือน!D20</f>
        <v>0</v>
      </c>
      <c r="E24" s="7">
        <f>รอวางป่วยรายเดือน!E20</f>
        <v>0</v>
      </c>
      <c r="F24" s="7">
        <f>รอวางป่วยรายเดือน!F20</f>
        <v>3</v>
      </c>
      <c r="G24" s="7">
        <f>รอวางป่วยรายเดือน!G20</f>
        <v>0</v>
      </c>
      <c r="H24" s="7">
        <f>รอวางป่วยรายเดือน!H20</f>
        <v>6</v>
      </c>
      <c r="I24" s="7">
        <f>รอวางป่วยรายเดือน!I20</f>
        <v>0</v>
      </c>
      <c r="J24" s="7">
        <f>รอวางป่วยรายเดือน!J20</f>
        <v>1</v>
      </c>
      <c r="K24" s="7">
        <f>รอวางป่วยรายเดือน!K20</f>
        <v>0</v>
      </c>
      <c r="L24" s="7">
        <f>รอวางป่วยรายเดือน!L20</f>
        <v>0</v>
      </c>
      <c r="M24" s="7">
        <f>รอวางป่วยรายเดือน!M20</f>
        <v>0</v>
      </c>
      <c r="N24" s="7">
        <f>รอวางป่วยรายเดือน!N20</f>
        <v>0</v>
      </c>
      <c r="O24" s="7">
        <f>รอวางป่วยรายเดือน!O20</f>
        <v>0</v>
      </c>
      <c r="P24" s="7">
        <f>รอวางป่วยรายเดือน!P20</f>
        <v>0</v>
      </c>
      <c r="Q24" s="7">
        <f>รอวางป่วยรายเดือน!Q20</f>
        <v>0</v>
      </c>
      <c r="R24" s="7">
        <f>รอวางป่วยรายเดือน!R20</f>
        <v>0</v>
      </c>
      <c r="S24" s="7">
        <f>รอวางป่วยรายเดือน!S20</f>
        <v>0</v>
      </c>
      <c r="T24" s="7">
        <f>รอวางป่วยรายเดือน!T20</f>
        <v>0</v>
      </c>
      <c r="U24" s="7">
        <f>รอวางป่วยรายเดือน!U20</f>
        <v>0</v>
      </c>
      <c r="V24" s="7">
        <f>รอวางป่วยรายเดือน!V20</f>
        <v>0</v>
      </c>
      <c r="W24" s="7">
        <f>รอวางป่วยรายเดือน!W20</f>
        <v>0</v>
      </c>
      <c r="X24" s="7">
        <f>รอวางป่วยรายเดือน!X20</f>
        <v>0</v>
      </c>
      <c r="Y24" s="7">
        <f>รอวางป่วยรายเดือน!Y20</f>
        <v>0</v>
      </c>
      <c r="Z24" s="7">
        <f>รอวางป่วยรายเดือน!Z20</f>
        <v>17</v>
      </c>
      <c r="AA24" s="7">
        <f>รอวางป่วยรายเดือน!AA20</f>
        <v>0</v>
      </c>
    </row>
    <row r="25" spans="1:27">
      <c r="A25" s="7" t="str">
        <f>รอวางป่วยรายเดือน!A21</f>
        <v>เบญจลักษ์</v>
      </c>
      <c r="B25" s="7">
        <f>รอวางป่วยรายเดือน!B21</f>
        <v>4</v>
      </c>
      <c r="C25" s="7">
        <f>รอวางป่วยรายเดือน!C21</f>
        <v>0</v>
      </c>
      <c r="D25" s="7">
        <f>รอวางป่วยรายเดือน!D21</f>
        <v>5</v>
      </c>
      <c r="E25" s="7">
        <f>รอวางป่วยรายเดือน!E21</f>
        <v>0</v>
      </c>
      <c r="F25" s="7">
        <f>รอวางป่วยรายเดือน!F21</f>
        <v>8</v>
      </c>
      <c r="G25" s="7">
        <f>รอวางป่วยรายเดือน!G21</f>
        <v>0</v>
      </c>
      <c r="H25" s="7">
        <f>รอวางป่วยรายเดือน!H21</f>
        <v>2</v>
      </c>
      <c r="I25" s="7">
        <f>รอวางป่วยรายเดือน!I21</f>
        <v>0</v>
      </c>
      <c r="J25" s="7">
        <f>รอวางป่วยรายเดือน!J21</f>
        <v>0</v>
      </c>
      <c r="K25" s="7">
        <f>รอวางป่วยรายเดือน!K21</f>
        <v>0</v>
      </c>
      <c r="L25" s="7">
        <f>รอวางป่วยรายเดือน!L21</f>
        <v>0</v>
      </c>
      <c r="M25" s="7">
        <f>รอวางป่วยรายเดือน!M21</f>
        <v>0</v>
      </c>
      <c r="N25" s="7">
        <f>รอวางป่วยรายเดือน!N21</f>
        <v>0</v>
      </c>
      <c r="O25" s="7">
        <f>รอวางป่วยรายเดือน!O21</f>
        <v>0</v>
      </c>
      <c r="P25" s="7">
        <f>รอวางป่วยรายเดือน!P21</f>
        <v>0</v>
      </c>
      <c r="Q25" s="7">
        <f>รอวางป่วยรายเดือน!Q21</f>
        <v>0</v>
      </c>
      <c r="R25" s="7">
        <f>รอวางป่วยรายเดือน!R21</f>
        <v>0</v>
      </c>
      <c r="S25" s="7">
        <f>รอวางป่วยรายเดือน!S21</f>
        <v>0</v>
      </c>
      <c r="T25" s="7">
        <f>รอวางป่วยรายเดือน!T21</f>
        <v>0</v>
      </c>
      <c r="U25" s="7">
        <f>รอวางป่วยรายเดือน!U21</f>
        <v>0</v>
      </c>
      <c r="V25" s="7">
        <f>รอวางป่วยรายเดือน!V21</f>
        <v>0</v>
      </c>
      <c r="W25" s="7">
        <f>รอวางป่วยรายเดือน!W21</f>
        <v>0</v>
      </c>
      <c r="X25" s="7">
        <f>รอวางป่วยรายเดือน!X21</f>
        <v>0</v>
      </c>
      <c r="Y25" s="7">
        <f>รอวางป่วยรายเดือน!Y21</f>
        <v>0</v>
      </c>
      <c r="Z25" s="7">
        <f>รอวางป่วยรายเดือน!Z21</f>
        <v>19</v>
      </c>
      <c r="AA25" s="7">
        <f>รอวางป่วยรายเดือน!AA21</f>
        <v>0</v>
      </c>
    </row>
    <row r="26" spans="1:27">
      <c r="A26" s="7" t="str">
        <f>รอวางป่วยรายเดือน!A22</f>
        <v>พยุห์</v>
      </c>
      <c r="B26" s="7">
        <f>รอวางป่วยรายเดือน!B22</f>
        <v>1</v>
      </c>
      <c r="C26" s="7">
        <f>รอวางป่วยรายเดือน!C22</f>
        <v>0</v>
      </c>
      <c r="D26" s="7">
        <f>รอวางป่วยรายเดือน!D22</f>
        <v>10</v>
      </c>
      <c r="E26" s="7">
        <f>รอวางป่วยรายเดือน!E22</f>
        <v>0</v>
      </c>
      <c r="F26" s="7">
        <f>รอวางป่วยรายเดือน!F22</f>
        <v>4</v>
      </c>
      <c r="G26" s="7">
        <f>รอวางป่วยรายเดือน!G22</f>
        <v>0</v>
      </c>
      <c r="H26" s="7">
        <f>รอวางป่วยรายเดือน!H22</f>
        <v>1</v>
      </c>
      <c r="I26" s="7">
        <f>รอวางป่วยรายเดือน!I22</f>
        <v>0</v>
      </c>
      <c r="J26" s="7">
        <f>รอวางป่วยรายเดือน!J22</f>
        <v>0</v>
      </c>
      <c r="K26" s="7">
        <f>รอวางป่วยรายเดือน!K22</f>
        <v>0</v>
      </c>
      <c r="L26" s="7">
        <f>รอวางป่วยรายเดือน!L22</f>
        <v>3</v>
      </c>
      <c r="M26" s="7">
        <f>รอวางป่วยรายเดือน!M22</f>
        <v>0</v>
      </c>
      <c r="N26" s="7">
        <f>รอวางป่วยรายเดือน!N22</f>
        <v>0</v>
      </c>
      <c r="O26" s="7">
        <f>รอวางป่วยรายเดือน!O22</f>
        <v>0</v>
      </c>
      <c r="P26" s="7">
        <f>รอวางป่วยรายเดือน!P22</f>
        <v>0</v>
      </c>
      <c r="Q26" s="7">
        <f>รอวางป่วยรายเดือน!Q22</f>
        <v>0</v>
      </c>
      <c r="R26" s="7">
        <f>รอวางป่วยรายเดือน!R22</f>
        <v>0</v>
      </c>
      <c r="S26" s="7">
        <f>รอวางป่วยรายเดือน!S22</f>
        <v>0</v>
      </c>
      <c r="T26" s="7">
        <f>รอวางป่วยรายเดือน!T22</f>
        <v>0</v>
      </c>
      <c r="U26" s="7">
        <f>รอวางป่วยรายเดือน!U22</f>
        <v>0</v>
      </c>
      <c r="V26" s="7">
        <f>รอวางป่วยรายเดือน!V22</f>
        <v>0</v>
      </c>
      <c r="W26" s="7">
        <f>รอวางป่วยรายเดือน!W22</f>
        <v>0</v>
      </c>
      <c r="X26" s="7">
        <f>รอวางป่วยรายเดือน!X22</f>
        <v>0</v>
      </c>
      <c r="Y26" s="7">
        <f>รอวางป่วยรายเดือน!Y22</f>
        <v>0</v>
      </c>
      <c r="Z26" s="7">
        <f>รอวางป่วยรายเดือน!Z22</f>
        <v>19</v>
      </c>
      <c r="AA26" s="7">
        <f>รอวางป่วยรายเดือน!AA22</f>
        <v>0</v>
      </c>
    </row>
    <row r="27" spans="1:27">
      <c r="A27" s="7" t="str">
        <f>รอวางป่วยรายเดือน!A23</f>
        <v>โพธิ์ศรีสุวรรณ</v>
      </c>
      <c r="B27" s="7">
        <f>รอวางป่วยรายเดือน!B23</f>
        <v>4</v>
      </c>
      <c r="C27" s="7">
        <f>รอวางป่วยรายเดือน!C23</f>
        <v>0</v>
      </c>
      <c r="D27" s="7">
        <f>รอวางป่วยรายเดือน!D23</f>
        <v>1</v>
      </c>
      <c r="E27" s="7">
        <f>รอวางป่วยรายเดือน!E23</f>
        <v>0</v>
      </c>
      <c r="F27" s="7">
        <f>รอวางป่วยรายเดือน!F23</f>
        <v>2</v>
      </c>
      <c r="G27" s="7">
        <f>รอวางป่วยรายเดือน!G23</f>
        <v>0</v>
      </c>
      <c r="H27" s="7">
        <f>รอวางป่วยรายเดือน!H23</f>
        <v>3</v>
      </c>
      <c r="I27" s="7">
        <f>รอวางป่วยรายเดือน!I23</f>
        <v>0</v>
      </c>
      <c r="J27" s="7">
        <f>รอวางป่วยรายเดือน!J23</f>
        <v>1</v>
      </c>
      <c r="K27" s="7">
        <f>รอวางป่วยรายเดือน!K23</f>
        <v>0</v>
      </c>
      <c r="L27" s="7">
        <f>รอวางป่วยรายเดือน!L23</f>
        <v>3</v>
      </c>
      <c r="M27" s="7">
        <f>รอวางป่วยรายเดือน!M23</f>
        <v>0</v>
      </c>
      <c r="N27" s="7">
        <f>รอวางป่วยรายเดือน!N23</f>
        <v>0</v>
      </c>
      <c r="O27" s="7">
        <f>รอวางป่วยรายเดือน!O23</f>
        <v>0</v>
      </c>
      <c r="P27" s="7">
        <f>รอวางป่วยรายเดือน!P23</f>
        <v>0</v>
      </c>
      <c r="Q27" s="7">
        <f>รอวางป่วยรายเดือน!Q23</f>
        <v>0</v>
      </c>
      <c r="R27" s="7">
        <f>รอวางป่วยรายเดือน!R23</f>
        <v>0</v>
      </c>
      <c r="S27" s="7">
        <f>รอวางป่วยรายเดือน!S23</f>
        <v>0</v>
      </c>
      <c r="T27" s="7">
        <f>รอวางป่วยรายเดือน!T23</f>
        <v>0</v>
      </c>
      <c r="U27" s="7">
        <f>รอวางป่วยรายเดือน!U23</f>
        <v>0</v>
      </c>
      <c r="V27" s="7">
        <f>รอวางป่วยรายเดือน!V23</f>
        <v>0</v>
      </c>
      <c r="W27" s="7">
        <f>รอวางป่วยรายเดือน!W23</f>
        <v>0</v>
      </c>
      <c r="X27" s="7">
        <f>รอวางป่วยรายเดือน!X23</f>
        <v>0</v>
      </c>
      <c r="Y27" s="7">
        <f>รอวางป่วยรายเดือน!Y23</f>
        <v>0</v>
      </c>
      <c r="Z27" s="7">
        <f>รอวางป่วยรายเดือน!Z23</f>
        <v>14</v>
      </c>
      <c r="AA27" s="7">
        <f>รอวางป่วยรายเดือน!AA23</f>
        <v>0</v>
      </c>
    </row>
    <row r="28" spans="1:27">
      <c r="A28" s="7" t="str">
        <f>รอวางป่วยรายเดือน!A24</f>
        <v>ศิลาลาด</v>
      </c>
      <c r="B28" s="7">
        <f>รอวางป่วยรายเดือน!B24</f>
        <v>2</v>
      </c>
      <c r="C28" s="7">
        <f>รอวางป่วยรายเดือน!C24</f>
        <v>0</v>
      </c>
      <c r="D28" s="7">
        <f>รอวางป่วยรายเดือน!D24</f>
        <v>0</v>
      </c>
      <c r="E28" s="7">
        <f>รอวางป่วยรายเดือน!E24</f>
        <v>0</v>
      </c>
      <c r="F28" s="7">
        <f>รอวางป่วยรายเดือน!F24</f>
        <v>1</v>
      </c>
      <c r="G28" s="7">
        <f>รอวางป่วยรายเดือน!G24</f>
        <v>0</v>
      </c>
      <c r="H28" s="7">
        <f>รอวางป่วยรายเดือน!H24</f>
        <v>2</v>
      </c>
      <c r="I28" s="7">
        <f>รอวางป่วยรายเดือน!I24</f>
        <v>0</v>
      </c>
      <c r="J28" s="7">
        <f>รอวางป่วยรายเดือน!J24</f>
        <v>0</v>
      </c>
      <c r="K28" s="7">
        <f>รอวางป่วยรายเดือน!K24</f>
        <v>0</v>
      </c>
      <c r="L28" s="7">
        <f>รอวางป่วยรายเดือน!L24</f>
        <v>0</v>
      </c>
      <c r="M28" s="7">
        <f>รอวางป่วยรายเดือน!M24</f>
        <v>0</v>
      </c>
      <c r="N28" s="7">
        <f>รอวางป่วยรายเดือน!N24</f>
        <v>0</v>
      </c>
      <c r="O28" s="7">
        <f>รอวางป่วยรายเดือน!O24</f>
        <v>0</v>
      </c>
      <c r="P28" s="7">
        <f>รอวางป่วยรายเดือน!P24</f>
        <v>0</v>
      </c>
      <c r="Q28" s="7">
        <f>รอวางป่วยรายเดือน!Q24</f>
        <v>0</v>
      </c>
      <c r="R28" s="7">
        <f>รอวางป่วยรายเดือน!R24</f>
        <v>0</v>
      </c>
      <c r="S28" s="7">
        <f>รอวางป่วยรายเดือน!S24</f>
        <v>0</v>
      </c>
      <c r="T28" s="7">
        <f>รอวางป่วยรายเดือน!T24</f>
        <v>0</v>
      </c>
      <c r="U28" s="7">
        <f>รอวางป่วยรายเดือน!U24</f>
        <v>0</v>
      </c>
      <c r="V28" s="7">
        <f>รอวางป่วยรายเดือน!V24</f>
        <v>0</v>
      </c>
      <c r="W28" s="7">
        <f>รอวางป่วยรายเดือน!W24</f>
        <v>0</v>
      </c>
      <c r="X28" s="7">
        <f>รอวางป่วยรายเดือน!X24</f>
        <v>0</v>
      </c>
      <c r="Y28" s="7">
        <f>รอวางป่วยรายเดือน!Y24</f>
        <v>0</v>
      </c>
      <c r="Z28" s="7">
        <f>รอวางป่วยรายเดือน!Z24</f>
        <v>5</v>
      </c>
      <c r="AA28" s="7">
        <f>รอวางป่วยรายเดือน!AA24</f>
        <v>0</v>
      </c>
    </row>
    <row r="29" spans="1:27">
      <c r="A29" s="49" t="s">
        <v>77</v>
      </c>
      <c r="B29" s="7">
        <f>SUM(B7:B28)</f>
        <v>188</v>
      </c>
      <c r="C29" s="7">
        <f t="shared" ref="C29:AA29" si="0">SUM(C7:C28)</f>
        <v>0</v>
      </c>
      <c r="D29" s="7">
        <f t="shared" si="0"/>
        <v>219</v>
      </c>
      <c r="E29" s="7">
        <f t="shared" si="0"/>
        <v>0</v>
      </c>
      <c r="F29" s="7">
        <f t="shared" si="0"/>
        <v>224</v>
      </c>
      <c r="G29" s="7">
        <f t="shared" si="0"/>
        <v>0</v>
      </c>
      <c r="H29" s="7">
        <f t="shared" si="0"/>
        <v>55</v>
      </c>
      <c r="I29" s="7">
        <f t="shared" si="0"/>
        <v>0</v>
      </c>
      <c r="J29" s="7">
        <f t="shared" si="0"/>
        <v>31</v>
      </c>
      <c r="K29" s="7">
        <f t="shared" si="0"/>
        <v>0</v>
      </c>
      <c r="L29" s="7">
        <f t="shared" si="0"/>
        <v>21</v>
      </c>
      <c r="M29" s="7">
        <f t="shared" si="0"/>
        <v>0</v>
      </c>
      <c r="N29" s="7">
        <f t="shared" si="0"/>
        <v>15</v>
      </c>
      <c r="O29" s="7">
        <f t="shared" si="0"/>
        <v>0</v>
      </c>
      <c r="P29" s="7">
        <f t="shared" si="0"/>
        <v>0</v>
      </c>
      <c r="Q29" s="7">
        <f t="shared" si="0"/>
        <v>0</v>
      </c>
      <c r="R29" s="7">
        <f t="shared" si="0"/>
        <v>0</v>
      </c>
      <c r="S29" s="7">
        <f t="shared" si="0"/>
        <v>0</v>
      </c>
      <c r="T29" s="7">
        <f t="shared" si="0"/>
        <v>0</v>
      </c>
      <c r="U29" s="7">
        <f t="shared" si="0"/>
        <v>0</v>
      </c>
      <c r="V29" s="7">
        <f t="shared" si="0"/>
        <v>0</v>
      </c>
      <c r="W29" s="7">
        <f t="shared" si="0"/>
        <v>0</v>
      </c>
      <c r="X29" s="7">
        <f t="shared" si="0"/>
        <v>0</v>
      </c>
      <c r="Y29" s="7">
        <f t="shared" si="0"/>
        <v>0</v>
      </c>
      <c r="Z29" s="7">
        <f t="shared" si="0"/>
        <v>753</v>
      </c>
      <c r="AA29" s="7">
        <f t="shared" si="0"/>
        <v>0</v>
      </c>
    </row>
    <row r="30" spans="1:27">
      <c r="A30" s="48"/>
    </row>
  </sheetData>
  <mergeCells count="15">
    <mergeCell ref="A2:AA2"/>
    <mergeCell ref="Z5:AA5"/>
    <mergeCell ref="B4:AA4"/>
    <mergeCell ref="N5:O5"/>
    <mergeCell ref="P5:Q5"/>
    <mergeCell ref="R5:S5"/>
    <mergeCell ref="T5:U5"/>
    <mergeCell ref="V5:W5"/>
    <mergeCell ref="X5:Y5"/>
    <mergeCell ref="B5:C5"/>
    <mergeCell ref="D5:E5"/>
    <mergeCell ref="F5:G5"/>
    <mergeCell ref="H5:I5"/>
    <mergeCell ref="J5:K5"/>
    <mergeCell ref="L5:M5"/>
  </mergeCells>
  <phoneticPr fontId="11" type="noConversion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6"/>
  <sheetViews>
    <sheetView workbookViewId="0">
      <selection sqref="A1:G6"/>
    </sheetView>
  </sheetViews>
  <sheetFormatPr defaultRowHeight="12.75"/>
  <cols>
    <col min="1" max="1" width="9.140625" style="26"/>
  </cols>
  <sheetData>
    <row r="1" spans="1:7">
      <c r="B1" s="88" t="s">
        <v>146</v>
      </c>
      <c r="C1" s="88" t="s">
        <v>147</v>
      </c>
      <c r="D1" s="88" t="s">
        <v>148</v>
      </c>
      <c r="E1" s="88" t="s">
        <v>149</v>
      </c>
      <c r="F1" s="88" t="s">
        <v>150</v>
      </c>
      <c r="G1" s="88" t="s">
        <v>97</v>
      </c>
    </row>
    <row r="2" spans="1:7">
      <c r="A2" s="29" t="s">
        <v>242</v>
      </c>
      <c r="B2" s="89" t="s">
        <v>180</v>
      </c>
      <c r="C2" s="90">
        <v>1744</v>
      </c>
      <c r="D2" s="90">
        <v>118.54</v>
      </c>
      <c r="E2" s="90">
        <v>1</v>
      </c>
      <c r="F2" s="90">
        <v>7.0000000000000007E-2</v>
      </c>
      <c r="G2" s="90">
        <v>1471185</v>
      </c>
    </row>
    <row r="3" spans="1:7" ht="38.25">
      <c r="A3" s="29" t="s">
        <v>241</v>
      </c>
      <c r="B3" s="89" t="s">
        <v>162</v>
      </c>
      <c r="C3" s="90">
        <v>1860</v>
      </c>
      <c r="D3" s="90">
        <v>99.66</v>
      </c>
      <c r="E3" s="90">
        <v>3</v>
      </c>
      <c r="F3" s="90">
        <v>0.16</v>
      </c>
      <c r="G3" s="90">
        <v>1866299</v>
      </c>
    </row>
    <row r="4" spans="1:7">
      <c r="A4" s="29" t="s">
        <v>299</v>
      </c>
      <c r="B4" s="89" t="s">
        <v>187</v>
      </c>
      <c r="C4" s="90">
        <v>373</v>
      </c>
      <c r="D4" s="90">
        <v>69.12</v>
      </c>
      <c r="E4" s="90">
        <v>0</v>
      </c>
      <c r="F4" s="90">
        <v>0</v>
      </c>
      <c r="G4" s="90">
        <v>539679</v>
      </c>
    </row>
    <row r="5" spans="1:7" ht="25.5">
      <c r="A5" s="29" t="s">
        <v>296</v>
      </c>
      <c r="B5" s="89" t="s">
        <v>168</v>
      </c>
      <c r="C5" s="90">
        <v>162</v>
      </c>
      <c r="D5" s="90">
        <v>42.9</v>
      </c>
      <c r="E5" s="90">
        <v>0</v>
      </c>
      <c r="F5" s="90">
        <v>0</v>
      </c>
      <c r="G5" s="90">
        <v>377614</v>
      </c>
    </row>
    <row r="6" spans="1:7" ht="25.5">
      <c r="A6" s="29" t="s">
        <v>298</v>
      </c>
      <c r="B6" s="89" t="s">
        <v>164</v>
      </c>
      <c r="C6" s="90">
        <v>127</v>
      </c>
      <c r="D6" s="90">
        <v>36.270000000000003</v>
      </c>
      <c r="E6" s="90">
        <v>0</v>
      </c>
      <c r="F6" s="90">
        <v>0</v>
      </c>
      <c r="G6" s="90">
        <v>350128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P23"/>
  <sheetViews>
    <sheetView topLeftCell="A21" workbookViewId="0">
      <selection activeCell="L32" sqref="L32"/>
    </sheetView>
  </sheetViews>
  <sheetFormatPr defaultRowHeight="12.75"/>
  <cols>
    <col min="11" max="11" width="18.7109375" customWidth="1"/>
    <col min="12" max="12" width="13" customWidth="1"/>
    <col min="13" max="13" width="18.140625" customWidth="1"/>
    <col min="22" max="22" width="22" customWidth="1"/>
    <col min="27" max="28" width="9.140625" customWidth="1"/>
  </cols>
  <sheetData>
    <row r="1" spans="1:42">
      <c r="A1" s="93" t="s">
        <v>246</v>
      </c>
      <c r="B1" s="93" t="s">
        <v>247</v>
      </c>
      <c r="C1" s="93" t="s">
        <v>248</v>
      </c>
      <c r="D1" s="93" t="s">
        <v>249</v>
      </c>
      <c r="E1" s="93" t="s">
        <v>250</v>
      </c>
      <c r="F1" s="93" t="s">
        <v>251</v>
      </c>
      <c r="G1" s="93" t="s">
        <v>252</v>
      </c>
      <c r="H1" s="93" t="s">
        <v>253</v>
      </c>
      <c r="I1" s="93" t="s">
        <v>254</v>
      </c>
      <c r="J1" s="93" t="s">
        <v>255</v>
      </c>
      <c r="K1" s="93" t="s">
        <v>256</v>
      </c>
      <c r="L1" s="93" t="s">
        <v>257</v>
      </c>
      <c r="M1" s="93" t="s">
        <v>258</v>
      </c>
      <c r="N1" s="93" t="s">
        <v>259</v>
      </c>
      <c r="O1" s="93" t="s">
        <v>260</v>
      </c>
      <c r="P1" s="93" t="s">
        <v>261</v>
      </c>
      <c r="Q1" s="93" t="s">
        <v>262</v>
      </c>
      <c r="R1" s="93" t="s">
        <v>263</v>
      </c>
      <c r="S1" s="93" t="s">
        <v>264</v>
      </c>
      <c r="T1" s="93" t="s">
        <v>265</v>
      </c>
      <c r="U1" s="93" t="s">
        <v>266</v>
      </c>
      <c r="V1" s="93" t="s">
        <v>267</v>
      </c>
      <c r="W1" s="93" t="s">
        <v>268</v>
      </c>
      <c r="X1" s="93" t="s">
        <v>269</v>
      </c>
      <c r="Y1" s="93" t="s">
        <v>270</v>
      </c>
      <c r="Z1" s="93" t="s">
        <v>271</v>
      </c>
      <c r="AA1" s="93" t="s">
        <v>272</v>
      </c>
      <c r="AB1" s="93" t="s">
        <v>273</v>
      </c>
      <c r="AC1" s="93" t="s">
        <v>274</v>
      </c>
      <c r="AD1" s="93" t="s">
        <v>275</v>
      </c>
      <c r="AE1" s="93" t="s">
        <v>276</v>
      </c>
      <c r="AF1" s="93" t="s">
        <v>277</v>
      </c>
      <c r="AG1" s="93" t="s">
        <v>278</v>
      </c>
      <c r="AH1" s="93" t="s">
        <v>279</v>
      </c>
      <c r="AI1" s="93" t="s">
        <v>280</v>
      </c>
      <c r="AJ1" s="93" t="s">
        <v>281</v>
      </c>
      <c r="AK1" s="93" t="s">
        <v>334</v>
      </c>
      <c r="AL1" s="93" t="s">
        <v>452</v>
      </c>
      <c r="AM1" s="93" t="s">
        <v>453</v>
      </c>
      <c r="AN1" s="93" t="s">
        <v>243</v>
      </c>
      <c r="AO1" s="93" t="s">
        <v>244</v>
      </c>
      <c r="AP1" s="93" t="s">
        <v>245</v>
      </c>
    </row>
    <row r="2" spans="1:42" ht="25.5">
      <c r="A2" s="94">
        <v>410</v>
      </c>
      <c r="B2" s="94">
        <v>2</v>
      </c>
      <c r="C2" s="94">
        <v>92</v>
      </c>
      <c r="D2" s="94">
        <v>1</v>
      </c>
      <c r="E2" s="95" t="s">
        <v>421</v>
      </c>
      <c r="F2" s="95" t="s">
        <v>491</v>
      </c>
      <c r="G2" s="95" t="s">
        <v>492</v>
      </c>
      <c r="H2" s="95" t="s">
        <v>493</v>
      </c>
      <c r="I2" s="95" t="s">
        <v>284</v>
      </c>
      <c r="J2" s="94">
        <v>2</v>
      </c>
      <c r="K2" s="94">
        <v>1</v>
      </c>
      <c r="L2" s="94">
        <v>29</v>
      </c>
      <c r="M2" s="95" t="s">
        <v>282</v>
      </c>
      <c r="N2" s="95" t="s">
        <v>282</v>
      </c>
      <c r="O2" s="95" t="s">
        <v>283</v>
      </c>
      <c r="P2" s="94">
        <v>11</v>
      </c>
      <c r="Q2" s="95" t="s">
        <v>300</v>
      </c>
      <c r="R2" s="95" t="s">
        <v>481</v>
      </c>
      <c r="S2" s="95" t="s">
        <v>284</v>
      </c>
      <c r="T2" s="95" t="s">
        <v>288</v>
      </c>
      <c r="U2" s="95" t="s">
        <v>284</v>
      </c>
      <c r="V2" s="95" t="s">
        <v>288</v>
      </c>
      <c r="W2" s="95" t="s">
        <v>289</v>
      </c>
      <c r="X2" s="95" t="s">
        <v>494</v>
      </c>
      <c r="Y2" s="95" t="s">
        <v>495</v>
      </c>
      <c r="Z2" s="96">
        <v>43466</v>
      </c>
      <c r="AA2" s="96">
        <v>43468</v>
      </c>
      <c r="AB2" s="97"/>
      <c r="AC2" s="96">
        <v>43469</v>
      </c>
      <c r="AD2" s="96">
        <v>43470</v>
      </c>
      <c r="AE2" s="94" t="b">
        <v>0</v>
      </c>
      <c r="AF2" s="95" t="s">
        <v>327</v>
      </c>
      <c r="AG2" s="95" t="s">
        <v>286</v>
      </c>
      <c r="AH2" s="95" t="s">
        <v>496</v>
      </c>
      <c r="AI2" s="95" t="s">
        <v>290</v>
      </c>
      <c r="AJ2" s="95" t="s">
        <v>287</v>
      </c>
      <c r="AK2" s="95" t="s">
        <v>41</v>
      </c>
      <c r="AL2" s="95" t="s">
        <v>480</v>
      </c>
      <c r="AM2" s="95" t="s">
        <v>431</v>
      </c>
      <c r="AN2" s="95" t="s">
        <v>12</v>
      </c>
      <c r="AO2" s="95" t="s">
        <v>328</v>
      </c>
      <c r="AP2" s="95" t="s">
        <v>435</v>
      </c>
    </row>
    <row r="3" spans="1:42" ht="51">
      <c r="A3" s="94">
        <v>5483</v>
      </c>
      <c r="B3" s="94">
        <v>20</v>
      </c>
      <c r="C3" s="94">
        <v>310</v>
      </c>
      <c r="D3" s="94">
        <v>3</v>
      </c>
      <c r="E3" s="95" t="s">
        <v>421</v>
      </c>
      <c r="F3" s="95" t="s">
        <v>497</v>
      </c>
      <c r="G3" s="95" t="s">
        <v>498</v>
      </c>
      <c r="H3" s="95" t="s">
        <v>499</v>
      </c>
      <c r="I3" s="95" t="s">
        <v>284</v>
      </c>
      <c r="J3" s="94">
        <v>0</v>
      </c>
      <c r="K3" s="94">
        <v>7</v>
      </c>
      <c r="L3" s="94">
        <v>10</v>
      </c>
      <c r="M3" s="95" t="s">
        <v>282</v>
      </c>
      <c r="N3" s="95" t="s">
        <v>282</v>
      </c>
      <c r="O3" s="95" t="s">
        <v>286</v>
      </c>
      <c r="P3" s="94">
        <v>11</v>
      </c>
      <c r="Q3" s="95" t="s">
        <v>500</v>
      </c>
      <c r="R3" s="95" t="s">
        <v>501</v>
      </c>
      <c r="S3" s="95" t="s">
        <v>284</v>
      </c>
      <c r="T3" s="95" t="s">
        <v>288</v>
      </c>
      <c r="U3" s="95" t="s">
        <v>282</v>
      </c>
      <c r="V3" s="95" t="s">
        <v>282</v>
      </c>
      <c r="W3" s="95" t="s">
        <v>354</v>
      </c>
      <c r="X3" s="95" t="s">
        <v>286</v>
      </c>
      <c r="Y3" s="95" t="s">
        <v>283</v>
      </c>
      <c r="Z3" s="96">
        <v>43486</v>
      </c>
      <c r="AA3" s="96">
        <v>43486</v>
      </c>
      <c r="AB3" s="97"/>
      <c r="AC3" s="96">
        <v>43486</v>
      </c>
      <c r="AD3" s="96">
        <v>43486</v>
      </c>
      <c r="AE3" s="94" t="b">
        <v>0</v>
      </c>
      <c r="AF3" s="95" t="s">
        <v>283</v>
      </c>
      <c r="AG3" s="95" t="s">
        <v>283</v>
      </c>
      <c r="AH3" s="95" t="s">
        <v>283</v>
      </c>
      <c r="AI3" s="95" t="s">
        <v>283</v>
      </c>
      <c r="AJ3" s="95" t="s">
        <v>287</v>
      </c>
      <c r="AK3" s="95" t="s">
        <v>40</v>
      </c>
      <c r="AL3" s="95" t="s">
        <v>482</v>
      </c>
      <c r="AM3" s="95" t="s">
        <v>419</v>
      </c>
      <c r="AN3" s="95" t="s">
        <v>11</v>
      </c>
      <c r="AO3" s="95" t="s">
        <v>330</v>
      </c>
      <c r="AP3" s="95" t="s">
        <v>502</v>
      </c>
    </row>
    <row r="4" spans="1:42" ht="38.25">
      <c r="A4" s="94">
        <v>2180</v>
      </c>
      <c r="B4" s="94">
        <v>10</v>
      </c>
      <c r="C4" s="94">
        <v>179</v>
      </c>
      <c r="D4" s="94">
        <v>2</v>
      </c>
      <c r="E4" s="95" t="s">
        <v>421</v>
      </c>
      <c r="F4" s="95" t="s">
        <v>503</v>
      </c>
      <c r="G4" s="95" t="s">
        <v>504</v>
      </c>
      <c r="H4" s="95" t="s">
        <v>505</v>
      </c>
      <c r="I4" s="95" t="s">
        <v>284</v>
      </c>
      <c r="J4" s="94">
        <v>3</v>
      </c>
      <c r="K4" s="94">
        <v>0</v>
      </c>
      <c r="L4" s="94">
        <v>21</v>
      </c>
      <c r="M4" s="95" t="s">
        <v>282</v>
      </c>
      <c r="N4" s="95" t="s">
        <v>282</v>
      </c>
      <c r="O4" s="95" t="s">
        <v>286</v>
      </c>
      <c r="P4" s="94">
        <v>11</v>
      </c>
      <c r="Q4" s="95" t="s">
        <v>506</v>
      </c>
      <c r="R4" s="95" t="s">
        <v>454</v>
      </c>
      <c r="S4" s="95" t="s">
        <v>284</v>
      </c>
      <c r="T4" s="95" t="s">
        <v>284</v>
      </c>
      <c r="U4" s="95" t="s">
        <v>282</v>
      </c>
      <c r="V4" s="95" t="s">
        <v>282</v>
      </c>
      <c r="W4" s="95" t="s">
        <v>285</v>
      </c>
      <c r="X4" s="95" t="s">
        <v>286</v>
      </c>
      <c r="Y4" s="95" t="s">
        <v>283</v>
      </c>
      <c r="Z4" s="96">
        <v>43474</v>
      </c>
      <c r="AA4" s="96">
        <v>43474</v>
      </c>
      <c r="AB4" s="97"/>
      <c r="AC4" s="96">
        <v>43476</v>
      </c>
      <c r="AD4" s="96">
        <v>43476</v>
      </c>
      <c r="AE4" s="94" t="b">
        <v>0</v>
      </c>
      <c r="AF4" s="95" t="s">
        <v>283</v>
      </c>
      <c r="AG4" s="95" t="s">
        <v>283</v>
      </c>
      <c r="AH4" s="95" t="s">
        <v>283</v>
      </c>
      <c r="AI4" s="95" t="s">
        <v>283</v>
      </c>
      <c r="AJ4" s="95" t="s">
        <v>287</v>
      </c>
      <c r="AK4" s="95" t="s">
        <v>40</v>
      </c>
      <c r="AL4" s="95" t="s">
        <v>455</v>
      </c>
      <c r="AM4" s="95" t="s">
        <v>343</v>
      </c>
      <c r="AN4" s="95" t="s">
        <v>11</v>
      </c>
      <c r="AO4" s="95" t="s">
        <v>366</v>
      </c>
      <c r="AP4" s="95" t="s">
        <v>366</v>
      </c>
    </row>
    <row r="5" spans="1:42" ht="51">
      <c r="A5" s="94">
        <v>3992</v>
      </c>
      <c r="B5" s="94">
        <v>12</v>
      </c>
      <c r="C5" s="94">
        <v>447</v>
      </c>
      <c r="D5" s="94">
        <v>1</v>
      </c>
      <c r="E5" s="95" t="s">
        <v>421</v>
      </c>
      <c r="F5" s="95" t="s">
        <v>507</v>
      </c>
      <c r="G5" s="95" t="s">
        <v>508</v>
      </c>
      <c r="H5" s="95" t="s">
        <v>509</v>
      </c>
      <c r="I5" s="95" t="s">
        <v>282</v>
      </c>
      <c r="J5" s="94">
        <v>2</v>
      </c>
      <c r="K5" s="94">
        <v>0</v>
      </c>
      <c r="L5" s="94">
        <v>10</v>
      </c>
      <c r="M5" s="95" t="s">
        <v>282</v>
      </c>
      <c r="N5" s="95" t="s">
        <v>282</v>
      </c>
      <c r="O5" s="95" t="s">
        <v>286</v>
      </c>
      <c r="P5" s="94">
        <v>11</v>
      </c>
      <c r="Q5" s="95" t="s">
        <v>510</v>
      </c>
      <c r="R5" s="95" t="s">
        <v>484</v>
      </c>
      <c r="S5" s="95" t="s">
        <v>284</v>
      </c>
      <c r="T5" s="95" t="s">
        <v>288</v>
      </c>
      <c r="U5" s="95" t="s">
        <v>282</v>
      </c>
      <c r="V5" s="95" t="s">
        <v>282</v>
      </c>
      <c r="W5" s="95" t="s">
        <v>310</v>
      </c>
      <c r="X5" s="95" t="s">
        <v>286</v>
      </c>
      <c r="Y5" s="95" t="s">
        <v>283</v>
      </c>
      <c r="Z5" s="96">
        <v>43478</v>
      </c>
      <c r="AA5" s="96">
        <v>43481</v>
      </c>
      <c r="AB5" s="97"/>
      <c r="AC5" s="96">
        <v>43481</v>
      </c>
      <c r="AD5" s="96">
        <v>43481</v>
      </c>
      <c r="AE5" s="94" t="b">
        <v>0</v>
      </c>
      <c r="AF5" s="95" t="s">
        <v>283</v>
      </c>
      <c r="AG5" s="95" t="s">
        <v>283</v>
      </c>
      <c r="AH5" s="95" t="s">
        <v>283</v>
      </c>
      <c r="AI5" s="95" t="s">
        <v>283</v>
      </c>
      <c r="AJ5" s="95" t="s">
        <v>287</v>
      </c>
      <c r="AK5" s="95" t="s">
        <v>42</v>
      </c>
      <c r="AL5" s="95" t="s">
        <v>483</v>
      </c>
      <c r="AM5" s="95" t="s">
        <v>300</v>
      </c>
      <c r="AN5" s="95" t="s">
        <v>13</v>
      </c>
      <c r="AO5" s="95" t="s">
        <v>314</v>
      </c>
      <c r="AP5" s="95" t="s">
        <v>423</v>
      </c>
    </row>
    <row r="6" spans="1:42" ht="38.25">
      <c r="A6" s="94">
        <v>451</v>
      </c>
      <c r="B6" s="94">
        <v>3</v>
      </c>
      <c r="C6" s="94">
        <v>63</v>
      </c>
      <c r="D6" s="94">
        <v>2</v>
      </c>
      <c r="E6" s="95" t="s">
        <v>421</v>
      </c>
      <c r="F6" s="95" t="s">
        <v>511</v>
      </c>
      <c r="G6" s="95" t="s">
        <v>512</v>
      </c>
      <c r="H6" s="95" t="s">
        <v>513</v>
      </c>
      <c r="I6" s="95" t="s">
        <v>282</v>
      </c>
      <c r="J6" s="94">
        <v>7</v>
      </c>
      <c r="K6" s="94">
        <v>4</v>
      </c>
      <c r="L6" s="94">
        <v>2</v>
      </c>
      <c r="M6" s="95" t="s">
        <v>282</v>
      </c>
      <c r="N6" s="95" t="s">
        <v>282</v>
      </c>
      <c r="O6" s="95" t="s">
        <v>286</v>
      </c>
      <c r="P6" s="94">
        <v>6</v>
      </c>
      <c r="Q6" s="95" t="s">
        <v>514</v>
      </c>
      <c r="R6" s="95" t="s">
        <v>515</v>
      </c>
      <c r="S6" s="95" t="s">
        <v>284</v>
      </c>
      <c r="T6" s="95" t="s">
        <v>288</v>
      </c>
      <c r="U6" s="95" t="s">
        <v>282</v>
      </c>
      <c r="V6" s="95" t="s">
        <v>282</v>
      </c>
      <c r="W6" s="95" t="s">
        <v>324</v>
      </c>
      <c r="X6" s="95" t="s">
        <v>286</v>
      </c>
      <c r="Y6" s="95" t="s">
        <v>283</v>
      </c>
      <c r="Z6" s="96">
        <v>43470</v>
      </c>
      <c r="AA6" s="96">
        <v>43470</v>
      </c>
      <c r="AB6" s="97"/>
      <c r="AC6" s="96">
        <v>43470</v>
      </c>
      <c r="AD6" s="96">
        <v>43470</v>
      </c>
      <c r="AE6" s="94" t="b">
        <v>0</v>
      </c>
      <c r="AF6" s="95" t="s">
        <v>283</v>
      </c>
      <c r="AG6" s="95" t="s">
        <v>283</v>
      </c>
      <c r="AH6" s="95" t="s">
        <v>283</v>
      </c>
      <c r="AI6" s="95" t="s">
        <v>283</v>
      </c>
      <c r="AJ6" s="95" t="s">
        <v>287</v>
      </c>
      <c r="AK6" s="95" t="s">
        <v>58</v>
      </c>
      <c r="AL6" s="95" t="s">
        <v>456</v>
      </c>
      <c r="AM6" s="95" t="s">
        <v>329</v>
      </c>
      <c r="AN6" s="95" t="s">
        <v>80</v>
      </c>
      <c r="AO6" s="95" t="s">
        <v>413</v>
      </c>
      <c r="AP6" s="95" t="s">
        <v>516</v>
      </c>
    </row>
    <row r="7" spans="1:42" ht="38.25">
      <c r="A7" s="94">
        <v>4236</v>
      </c>
      <c r="B7" s="94">
        <v>16</v>
      </c>
      <c r="C7" s="94">
        <v>527</v>
      </c>
      <c r="D7" s="94">
        <v>7</v>
      </c>
      <c r="E7" s="95" t="s">
        <v>421</v>
      </c>
      <c r="F7" s="95" t="s">
        <v>517</v>
      </c>
      <c r="G7" s="95" t="s">
        <v>518</v>
      </c>
      <c r="H7" s="95" t="s">
        <v>519</v>
      </c>
      <c r="I7" s="95" t="s">
        <v>282</v>
      </c>
      <c r="J7" s="94">
        <v>3</v>
      </c>
      <c r="K7" s="94">
        <v>3</v>
      </c>
      <c r="L7" s="94">
        <v>12</v>
      </c>
      <c r="M7" s="95" t="s">
        <v>282</v>
      </c>
      <c r="N7" s="95" t="s">
        <v>282</v>
      </c>
      <c r="O7" s="95" t="s">
        <v>286</v>
      </c>
      <c r="P7" s="94">
        <v>11</v>
      </c>
      <c r="Q7" s="95" t="s">
        <v>520</v>
      </c>
      <c r="R7" s="95" t="s">
        <v>521</v>
      </c>
      <c r="S7" s="95" t="s">
        <v>284</v>
      </c>
      <c r="T7" s="95" t="s">
        <v>284</v>
      </c>
      <c r="U7" s="95" t="s">
        <v>282</v>
      </c>
      <c r="V7" s="95" t="s">
        <v>282</v>
      </c>
      <c r="W7" s="95" t="s">
        <v>285</v>
      </c>
      <c r="X7" s="95" t="s">
        <v>286</v>
      </c>
      <c r="Y7" s="95" t="s">
        <v>283</v>
      </c>
      <c r="Z7" s="96">
        <v>43481</v>
      </c>
      <c r="AA7" s="96">
        <v>43481</v>
      </c>
      <c r="AB7" s="97"/>
      <c r="AC7" s="96">
        <v>43482</v>
      </c>
      <c r="AD7" s="96">
        <v>43482</v>
      </c>
      <c r="AE7" s="94" t="b">
        <v>0</v>
      </c>
      <c r="AF7" s="95" t="s">
        <v>283</v>
      </c>
      <c r="AG7" s="95" t="s">
        <v>283</v>
      </c>
      <c r="AH7" s="95" t="s">
        <v>283</v>
      </c>
      <c r="AI7" s="95" t="s">
        <v>283</v>
      </c>
      <c r="AJ7" s="95" t="s">
        <v>287</v>
      </c>
      <c r="AK7" s="95" t="s">
        <v>58</v>
      </c>
      <c r="AL7" s="95" t="s">
        <v>457</v>
      </c>
      <c r="AM7" s="95" t="s">
        <v>411</v>
      </c>
      <c r="AN7" s="95" t="s">
        <v>80</v>
      </c>
      <c r="AO7" s="95" t="s">
        <v>458</v>
      </c>
      <c r="AP7" s="95" t="s">
        <v>522</v>
      </c>
    </row>
    <row r="8" spans="1:42" ht="38.25">
      <c r="A8" s="94">
        <v>4737</v>
      </c>
      <c r="B8" s="94">
        <v>17</v>
      </c>
      <c r="C8" s="94">
        <v>145</v>
      </c>
      <c r="D8" s="94">
        <v>1</v>
      </c>
      <c r="E8" s="95" t="s">
        <v>421</v>
      </c>
      <c r="F8" s="95" t="s">
        <v>523</v>
      </c>
      <c r="G8" s="95" t="s">
        <v>524</v>
      </c>
      <c r="H8" s="95" t="s">
        <v>525</v>
      </c>
      <c r="I8" s="95" t="s">
        <v>282</v>
      </c>
      <c r="J8" s="94">
        <v>1</v>
      </c>
      <c r="K8" s="94">
        <v>1</v>
      </c>
      <c r="L8" s="94">
        <v>9</v>
      </c>
      <c r="M8" s="95" t="s">
        <v>282</v>
      </c>
      <c r="N8" s="95" t="s">
        <v>282</v>
      </c>
      <c r="O8" s="95" t="s">
        <v>286</v>
      </c>
      <c r="P8" s="94">
        <v>11</v>
      </c>
      <c r="Q8" s="95" t="s">
        <v>526</v>
      </c>
      <c r="R8" s="95" t="s">
        <v>460</v>
      </c>
      <c r="S8" s="95" t="s">
        <v>284</v>
      </c>
      <c r="T8" s="95" t="s">
        <v>288</v>
      </c>
      <c r="U8" s="95" t="s">
        <v>282</v>
      </c>
      <c r="V8" s="95" t="s">
        <v>282</v>
      </c>
      <c r="W8" s="95" t="s">
        <v>360</v>
      </c>
      <c r="X8" s="95" t="s">
        <v>286</v>
      </c>
      <c r="Y8" s="95" t="s">
        <v>283</v>
      </c>
      <c r="Z8" s="96">
        <v>43482</v>
      </c>
      <c r="AA8" s="96">
        <v>43483</v>
      </c>
      <c r="AB8" s="97"/>
      <c r="AC8" s="96">
        <v>43483</v>
      </c>
      <c r="AD8" s="96">
        <v>43483</v>
      </c>
      <c r="AE8" s="94" t="b">
        <v>0</v>
      </c>
      <c r="AF8" s="95" t="s">
        <v>283</v>
      </c>
      <c r="AG8" s="95" t="s">
        <v>283</v>
      </c>
      <c r="AH8" s="95" t="s">
        <v>283</v>
      </c>
      <c r="AI8" s="95" t="s">
        <v>283</v>
      </c>
      <c r="AJ8" s="95" t="s">
        <v>287</v>
      </c>
      <c r="AK8" s="95" t="s">
        <v>43</v>
      </c>
      <c r="AL8" s="95" t="s">
        <v>459</v>
      </c>
      <c r="AM8" s="95" t="s">
        <v>372</v>
      </c>
      <c r="AN8" s="95" t="s">
        <v>14</v>
      </c>
      <c r="AO8" s="95" t="s">
        <v>359</v>
      </c>
      <c r="AP8" s="95" t="s">
        <v>461</v>
      </c>
    </row>
    <row r="9" spans="1:42" ht="38.25">
      <c r="A9" s="94">
        <v>4746</v>
      </c>
      <c r="B9" s="94">
        <v>18</v>
      </c>
      <c r="C9" s="94">
        <v>277</v>
      </c>
      <c r="D9" s="94">
        <v>1</v>
      </c>
      <c r="E9" s="95" t="s">
        <v>421</v>
      </c>
      <c r="F9" s="95" t="s">
        <v>527</v>
      </c>
      <c r="G9" s="95" t="s">
        <v>528</v>
      </c>
      <c r="H9" s="95" t="s">
        <v>529</v>
      </c>
      <c r="I9" s="95" t="s">
        <v>282</v>
      </c>
      <c r="J9" s="94">
        <v>0</v>
      </c>
      <c r="K9" s="94">
        <v>11</v>
      </c>
      <c r="L9" s="94">
        <v>4</v>
      </c>
      <c r="M9" s="95" t="s">
        <v>282</v>
      </c>
      <c r="N9" s="95" t="s">
        <v>282</v>
      </c>
      <c r="O9" s="95" t="s">
        <v>286</v>
      </c>
      <c r="P9" s="94">
        <v>11</v>
      </c>
      <c r="Q9" s="95" t="s">
        <v>530</v>
      </c>
      <c r="R9" s="95" t="s">
        <v>531</v>
      </c>
      <c r="S9" s="95" t="s">
        <v>284</v>
      </c>
      <c r="T9" s="95" t="s">
        <v>288</v>
      </c>
      <c r="U9" s="95" t="s">
        <v>282</v>
      </c>
      <c r="V9" s="95" t="s">
        <v>282</v>
      </c>
      <c r="W9" s="95" t="s">
        <v>354</v>
      </c>
      <c r="X9" s="95" t="s">
        <v>286</v>
      </c>
      <c r="Y9" s="95" t="s">
        <v>283</v>
      </c>
      <c r="Z9" s="96">
        <v>43483</v>
      </c>
      <c r="AA9" s="96">
        <v>43483</v>
      </c>
      <c r="AB9" s="97"/>
      <c r="AC9" s="96">
        <v>43483</v>
      </c>
      <c r="AD9" s="96">
        <v>43483</v>
      </c>
      <c r="AE9" s="94" t="b">
        <v>0</v>
      </c>
      <c r="AF9" s="95" t="s">
        <v>283</v>
      </c>
      <c r="AG9" s="95" t="s">
        <v>283</v>
      </c>
      <c r="AH9" s="95" t="s">
        <v>283</v>
      </c>
      <c r="AI9" s="95" t="s">
        <v>283</v>
      </c>
      <c r="AJ9" s="95" t="s">
        <v>287</v>
      </c>
      <c r="AK9" s="95" t="s">
        <v>54</v>
      </c>
      <c r="AL9" s="95" t="s">
        <v>462</v>
      </c>
      <c r="AM9" s="95" t="s">
        <v>343</v>
      </c>
      <c r="AN9" s="95" t="s">
        <v>24</v>
      </c>
      <c r="AO9" s="95" t="s">
        <v>353</v>
      </c>
      <c r="AP9" s="95" t="s">
        <v>485</v>
      </c>
    </row>
    <row r="10" spans="1:42" ht="38.25">
      <c r="A10" s="94">
        <v>832</v>
      </c>
      <c r="B10" s="94">
        <v>6</v>
      </c>
      <c r="C10" s="94">
        <v>19687</v>
      </c>
      <c r="D10" s="94">
        <v>192</v>
      </c>
      <c r="E10" s="95" t="s">
        <v>421</v>
      </c>
      <c r="F10" s="95" t="s">
        <v>532</v>
      </c>
      <c r="G10" s="95" t="s">
        <v>533</v>
      </c>
      <c r="H10" s="95" t="s">
        <v>534</v>
      </c>
      <c r="I10" s="95" t="s">
        <v>282</v>
      </c>
      <c r="J10" s="94">
        <v>3</v>
      </c>
      <c r="K10" s="94">
        <v>4</v>
      </c>
      <c r="L10" s="94">
        <v>10</v>
      </c>
      <c r="M10" s="95" t="s">
        <v>282</v>
      </c>
      <c r="N10" s="95" t="s">
        <v>282</v>
      </c>
      <c r="O10" s="95" t="s">
        <v>286</v>
      </c>
      <c r="P10" s="94">
        <v>11</v>
      </c>
      <c r="Q10" s="95" t="s">
        <v>535</v>
      </c>
      <c r="R10" s="95" t="s">
        <v>470</v>
      </c>
      <c r="S10" s="95" t="s">
        <v>284</v>
      </c>
      <c r="T10" s="95" t="s">
        <v>284</v>
      </c>
      <c r="U10" s="95" t="s">
        <v>282</v>
      </c>
      <c r="V10" s="95" t="s">
        <v>282</v>
      </c>
      <c r="W10" s="95" t="s">
        <v>285</v>
      </c>
      <c r="X10" s="95" t="s">
        <v>286</v>
      </c>
      <c r="Y10" s="95" t="s">
        <v>283</v>
      </c>
      <c r="Z10" s="96">
        <v>43470</v>
      </c>
      <c r="AA10" s="96">
        <v>43470</v>
      </c>
      <c r="AB10" s="97"/>
      <c r="AC10" s="96">
        <v>43472</v>
      </c>
      <c r="AD10" s="96">
        <v>43472</v>
      </c>
      <c r="AE10" s="94" t="b">
        <v>0</v>
      </c>
      <c r="AF10" s="95" t="s">
        <v>283</v>
      </c>
      <c r="AG10" s="95" t="s">
        <v>283</v>
      </c>
      <c r="AH10" s="95" t="s">
        <v>283</v>
      </c>
      <c r="AI10" s="95" t="s">
        <v>283</v>
      </c>
      <c r="AJ10" s="95" t="s">
        <v>287</v>
      </c>
      <c r="AK10" s="95" t="s">
        <v>38</v>
      </c>
      <c r="AL10" s="95" t="s">
        <v>464</v>
      </c>
      <c r="AM10" s="95" t="s">
        <v>379</v>
      </c>
      <c r="AN10" s="95" t="s">
        <v>9</v>
      </c>
      <c r="AO10" s="95" t="s">
        <v>297</v>
      </c>
      <c r="AP10" s="95" t="s">
        <v>471</v>
      </c>
    </row>
    <row r="11" spans="1:42" ht="38.25">
      <c r="A11" s="94">
        <v>1014</v>
      </c>
      <c r="B11" s="94">
        <v>7</v>
      </c>
      <c r="C11" s="94">
        <v>19599</v>
      </c>
      <c r="D11" s="94">
        <v>189</v>
      </c>
      <c r="E11" s="95" t="s">
        <v>421</v>
      </c>
      <c r="F11" s="95" t="s">
        <v>486</v>
      </c>
      <c r="G11" s="95" t="s">
        <v>487</v>
      </c>
      <c r="H11" s="95" t="s">
        <v>488</v>
      </c>
      <c r="I11" s="95" t="s">
        <v>284</v>
      </c>
      <c r="J11" s="94">
        <v>1</v>
      </c>
      <c r="K11" s="94">
        <v>5</v>
      </c>
      <c r="L11" s="94">
        <v>17</v>
      </c>
      <c r="M11" s="95" t="s">
        <v>282</v>
      </c>
      <c r="N11" s="95" t="s">
        <v>282</v>
      </c>
      <c r="O11" s="95" t="s">
        <v>286</v>
      </c>
      <c r="P11" s="94">
        <v>11</v>
      </c>
      <c r="Q11" s="95" t="s">
        <v>489</v>
      </c>
      <c r="R11" s="95" t="s">
        <v>470</v>
      </c>
      <c r="S11" s="95" t="s">
        <v>284</v>
      </c>
      <c r="T11" s="95" t="s">
        <v>284</v>
      </c>
      <c r="U11" s="95" t="s">
        <v>282</v>
      </c>
      <c r="V11" s="95" t="s">
        <v>282</v>
      </c>
      <c r="W11" s="95" t="s">
        <v>285</v>
      </c>
      <c r="X11" s="95" t="s">
        <v>286</v>
      </c>
      <c r="Y11" s="95" t="s">
        <v>283</v>
      </c>
      <c r="Z11" s="96">
        <v>43468</v>
      </c>
      <c r="AA11" s="96">
        <v>43468</v>
      </c>
      <c r="AB11" s="97"/>
      <c r="AC11" s="96">
        <v>43469</v>
      </c>
      <c r="AD11" s="96">
        <v>43472</v>
      </c>
      <c r="AE11" s="94" t="b">
        <v>0</v>
      </c>
      <c r="AF11" s="95" t="s">
        <v>283</v>
      </c>
      <c r="AG11" s="95" t="s">
        <v>283</v>
      </c>
      <c r="AH11" s="95" t="s">
        <v>283</v>
      </c>
      <c r="AI11" s="95" t="s">
        <v>283</v>
      </c>
      <c r="AJ11" s="95" t="s">
        <v>287</v>
      </c>
      <c r="AK11" s="95" t="s">
        <v>38</v>
      </c>
      <c r="AL11" s="95" t="s">
        <v>464</v>
      </c>
      <c r="AM11" s="95" t="s">
        <v>379</v>
      </c>
      <c r="AN11" s="95" t="s">
        <v>9</v>
      </c>
      <c r="AO11" s="95" t="s">
        <v>297</v>
      </c>
      <c r="AP11" s="95" t="s">
        <v>471</v>
      </c>
    </row>
    <row r="12" spans="1:42" ht="38.25">
      <c r="A12" s="94">
        <v>3325</v>
      </c>
      <c r="B12" s="94">
        <v>11</v>
      </c>
      <c r="C12" s="94">
        <v>356</v>
      </c>
      <c r="D12" s="94">
        <v>3</v>
      </c>
      <c r="E12" s="95" t="s">
        <v>421</v>
      </c>
      <c r="F12" s="95" t="s">
        <v>536</v>
      </c>
      <c r="G12" s="95" t="s">
        <v>537</v>
      </c>
      <c r="H12" s="95" t="s">
        <v>538</v>
      </c>
      <c r="I12" s="95" t="s">
        <v>284</v>
      </c>
      <c r="J12" s="94">
        <v>1</v>
      </c>
      <c r="K12" s="94">
        <v>3</v>
      </c>
      <c r="L12" s="94">
        <v>11</v>
      </c>
      <c r="M12" s="95" t="s">
        <v>282</v>
      </c>
      <c r="N12" s="95" t="s">
        <v>282</v>
      </c>
      <c r="O12" s="95" t="s">
        <v>286</v>
      </c>
      <c r="P12" s="94">
        <v>11</v>
      </c>
      <c r="Q12" s="95" t="s">
        <v>539</v>
      </c>
      <c r="R12" s="95" t="s">
        <v>470</v>
      </c>
      <c r="S12" s="95" t="s">
        <v>284</v>
      </c>
      <c r="T12" s="95" t="s">
        <v>284</v>
      </c>
      <c r="U12" s="95" t="s">
        <v>282</v>
      </c>
      <c r="V12" s="95" t="s">
        <v>282</v>
      </c>
      <c r="W12" s="95" t="s">
        <v>285</v>
      </c>
      <c r="X12" s="95" t="s">
        <v>286</v>
      </c>
      <c r="Y12" s="95" t="s">
        <v>283</v>
      </c>
      <c r="Z12" s="96">
        <v>43477</v>
      </c>
      <c r="AA12" s="96">
        <v>43477</v>
      </c>
      <c r="AB12" s="97"/>
      <c r="AC12" s="96">
        <v>43479</v>
      </c>
      <c r="AD12" s="96">
        <v>43479</v>
      </c>
      <c r="AE12" s="94" t="b">
        <v>0</v>
      </c>
      <c r="AF12" s="95" t="s">
        <v>283</v>
      </c>
      <c r="AG12" s="95" t="s">
        <v>283</v>
      </c>
      <c r="AH12" s="95" t="s">
        <v>283</v>
      </c>
      <c r="AI12" s="95" t="s">
        <v>283</v>
      </c>
      <c r="AJ12" s="95" t="s">
        <v>287</v>
      </c>
      <c r="AK12" s="95" t="s">
        <v>38</v>
      </c>
      <c r="AL12" s="95" t="s">
        <v>464</v>
      </c>
      <c r="AM12" s="95" t="s">
        <v>379</v>
      </c>
      <c r="AN12" s="95" t="s">
        <v>9</v>
      </c>
      <c r="AO12" s="95" t="s">
        <v>297</v>
      </c>
      <c r="AP12" s="95" t="s">
        <v>471</v>
      </c>
    </row>
    <row r="13" spans="1:42" ht="38.25">
      <c r="A13" s="94">
        <v>4230</v>
      </c>
      <c r="B13" s="94">
        <v>14</v>
      </c>
      <c r="C13" s="94">
        <v>521</v>
      </c>
      <c r="D13" s="94">
        <v>5</v>
      </c>
      <c r="E13" s="95" t="s">
        <v>421</v>
      </c>
      <c r="F13" s="95" t="s">
        <v>540</v>
      </c>
      <c r="G13" s="95" t="s">
        <v>541</v>
      </c>
      <c r="H13" s="95" t="s">
        <v>542</v>
      </c>
      <c r="I13" s="95" t="s">
        <v>284</v>
      </c>
      <c r="J13" s="94">
        <v>4</v>
      </c>
      <c r="K13" s="94">
        <v>1</v>
      </c>
      <c r="L13" s="94">
        <v>3</v>
      </c>
      <c r="M13" s="95" t="s">
        <v>282</v>
      </c>
      <c r="N13" s="95" t="s">
        <v>282</v>
      </c>
      <c r="O13" s="95" t="s">
        <v>286</v>
      </c>
      <c r="P13" s="94">
        <v>11</v>
      </c>
      <c r="Q13" s="95" t="s">
        <v>543</v>
      </c>
      <c r="R13" s="95" t="s">
        <v>544</v>
      </c>
      <c r="S13" s="95" t="s">
        <v>284</v>
      </c>
      <c r="T13" s="95" t="s">
        <v>284</v>
      </c>
      <c r="U13" s="95" t="s">
        <v>284</v>
      </c>
      <c r="V13" s="95" t="s">
        <v>288</v>
      </c>
      <c r="W13" s="95" t="s">
        <v>285</v>
      </c>
      <c r="X13" s="95" t="s">
        <v>286</v>
      </c>
      <c r="Y13" s="95" t="s">
        <v>283</v>
      </c>
      <c r="Z13" s="96">
        <v>43477</v>
      </c>
      <c r="AA13" s="96">
        <v>43481</v>
      </c>
      <c r="AB13" s="97"/>
      <c r="AC13" s="96">
        <v>43482</v>
      </c>
      <c r="AD13" s="96">
        <v>43482</v>
      </c>
      <c r="AE13" s="94" t="b">
        <v>0</v>
      </c>
      <c r="AF13" s="95" t="s">
        <v>283</v>
      </c>
      <c r="AG13" s="95" t="s">
        <v>283</v>
      </c>
      <c r="AH13" s="95" t="s">
        <v>283</v>
      </c>
      <c r="AI13" s="95" t="s">
        <v>283</v>
      </c>
      <c r="AJ13" s="95" t="s">
        <v>287</v>
      </c>
      <c r="AK13" s="95" t="s">
        <v>38</v>
      </c>
      <c r="AL13" s="95" t="s">
        <v>463</v>
      </c>
      <c r="AM13" s="95" t="s">
        <v>343</v>
      </c>
      <c r="AN13" s="95" t="s">
        <v>9</v>
      </c>
      <c r="AO13" s="95" t="s">
        <v>368</v>
      </c>
      <c r="AP13" s="95" t="s">
        <v>368</v>
      </c>
    </row>
    <row r="14" spans="1:42" ht="38.25">
      <c r="A14" s="94">
        <v>802</v>
      </c>
      <c r="B14" s="94">
        <v>4</v>
      </c>
      <c r="C14" s="94">
        <v>19657</v>
      </c>
      <c r="D14" s="94">
        <v>190</v>
      </c>
      <c r="E14" s="95" t="s">
        <v>421</v>
      </c>
      <c r="F14" s="95" t="s">
        <v>545</v>
      </c>
      <c r="G14" s="95" t="s">
        <v>546</v>
      </c>
      <c r="H14" s="95" t="s">
        <v>547</v>
      </c>
      <c r="I14" s="95" t="s">
        <v>282</v>
      </c>
      <c r="J14" s="94">
        <v>1</v>
      </c>
      <c r="K14" s="94">
        <v>11</v>
      </c>
      <c r="L14" s="94">
        <v>4</v>
      </c>
      <c r="M14" s="95" t="s">
        <v>282</v>
      </c>
      <c r="N14" s="95" t="s">
        <v>282</v>
      </c>
      <c r="O14" s="95" t="s">
        <v>286</v>
      </c>
      <c r="P14" s="94">
        <v>11</v>
      </c>
      <c r="Q14" s="95" t="s">
        <v>548</v>
      </c>
      <c r="R14" s="95" t="s">
        <v>415</v>
      </c>
      <c r="S14" s="95" t="s">
        <v>284</v>
      </c>
      <c r="T14" s="95" t="s">
        <v>284</v>
      </c>
      <c r="U14" s="95" t="s">
        <v>282</v>
      </c>
      <c r="V14" s="95" t="s">
        <v>282</v>
      </c>
      <c r="W14" s="95" t="s">
        <v>285</v>
      </c>
      <c r="X14" s="95" t="s">
        <v>286</v>
      </c>
      <c r="Y14" s="95" t="s">
        <v>283</v>
      </c>
      <c r="Z14" s="96">
        <v>43469</v>
      </c>
      <c r="AA14" s="96">
        <v>43469</v>
      </c>
      <c r="AB14" s="97"/>
      <c r="AC14" s="96">
        <v>43472</v>
      </c>
      <c r="AD14" s="96">
        <v>43472</v>
      </c>
      <c r="AE14" s="94" t="b">
        <v>0</v>
      </c>
      <c r="AF14" s="95" t="s">
        <v>283</v>
      </c>
      <c r="AG14" s="95" t="s">
        <v>283</v>
      </c>
      <c r="AH14" s="95" t="s">
        <v>283</v>
      </c>
      <c r="AI14" s="95" t="s">
        <v>283</v>
      </c>
      <c r="AJ14" s="95" t="s">
        <v>287</v>
      </c>
      <c r="AK14" s="95" t="s">
        <v>38</v>
      </c>
      <c r="AL14" s="95" t="s">
        <v>467</v>
      </c>
      <c r="AM14" s="95" t="s">
        <v>468</v>
      </c>
      <c r="AN14" s="95" t="s">
        <v>9</v>
      </c>
      <c r="AO14" s="95" t="s">
        <v>355</v>
      </c>
      <c r="AP14" s="95" t="s">
        <v>469</v>
      </c>
    </row>
    <row r="15" spans="1:42" ht="38.25">
      <c r="A15" s="94">
        <v>4231</v>
      </c>
      <c r="B15" s="94">
        <v>15</v>
      </c>
      <c r="C15" s="94">
        <v>522</v>
      </c>
      <c r="D15" s="94">
        <v>6</v>
      </c>
      <c r="E15" s="95" t="s">
        <v>421</v>
      </c>
      <c r="F15" s="95" t="s">
        <v>549</v>
      </c>
      <c r="G15" s="95" t="s">
        <v>550</v>
      </c>
      <c r="H15" s="95" t="s">
        <v>551</v>
      </c>
      <c r="I15" s="95" t="s">
        <v>282</v>
      </c>
      <c r="J15" s="94">
        <v>4</v>
      </c>
      <c r="K15" s="94">
        <v>2</v>
      </c>
      <c r="L15" s="94">
        <v>16</v>
      </c>
      <c r="M15" s="95" t="s">
        <v>282</v>
      </c>
      <c r="N15" s="95" t="s">
        <v>282</v>
      </c>
      <c r="O15" s="95" t="s">
        <v>286</v>
      </c>
      <c r="P15" s="94">
        <v>11</v>
      </c>
      <c r="Q15" s="95" t="s">
        <v>552</v>
      </c>
      <c r="R15" s="95" t="s">
        <v>553</v>
      </c>
      <c r="S15" s="95" t="s">
        <v>284</v>
      </c>
      <c r="T15" s="95" t="s">
        <v>284</v>
      </c>
      <c r="U15" s="95" t="s">
        <v>282</v>
      </c>
      <c r="V15" s="95" t="s">
        <v>282</v>
      </c>
      <c r="W15" s="95" t="s">
        <v>285</v>
      </c>
      <c r="X15" s="95" t="s">
        <v>286</v>
      </c>
      <c r="Y15" s="95" t="s">
        <v>283</v>
      </c>
      <c r="Z15" s="96">
        <v>43481</v>
      </c>
      <c r="AA15" s="96">
        <v>43481</v>
      </c>
      <c r="AB15" s="97"/>
      <c r="AC15" s="96">
        <v>43482</v>
      </c>
      <c r="AD15" s="96">
        <v>43482</v>
      </c>
      <c r="AE15" s="94" t="b">
        <v>0</v>
      </c>
      <c r="AF15" s="95" t="s">
        <v>283</v>
      </c>
      <c r="AG15" s="95" t="s">
        <v>283</v>
      </c>
      <c r="AH15" s="95" t="s">
        <v>283</v>
      </c>
      <c r="AI15" s="95" t="s">
        <v>283</v>
      </c>
      <c r="AJ15" s="95" t="s">
        <v>287</v>
      </c>
      <c r="AK15" s="95" t="s">
        <v>38</v>
      </c>
      <c r="AL15" s="95" t="s">
        <v>466</v>
      </c>
      <c r="AM15" s="95" t="s">
        <v>329</v>
      </c>
      <c r="AN15" s="95" t="s">
        <v>9</v>
      </c>
      <c r="AO15" s="95" t="s">
        <v>363</v>
      </c>
      <c r="AP15" s="95" t="s">
        <v>381</v>
      </c>
    </row>
    <row r="16" spans="1:42" ht="38.25">
      <c r="A16" s="94">
        <v>5390</v>
      </c>
      <c r="B16" s="94">
        <v>19</v>
      </c>
      <c r="C16" s="94">
        <v>676</v>
      </c>
      <c r="D16" s="94">
        <v>8</v>
      </c>
      <c r="E16" s="95" t="s">
        <v>421</v>
      </c>
      <c r="F16" s="95" t="s">
        <v>554</v>
      </c>
      <c r="G16" s="95" t="s">
        <v>555</v>
      </c>
      <c r="H16" s="95" t="s">
        <v>556</v>
      </c>
      <c r="I16" s="95" t="s">
        <v>284</v>
      </c>
      <c r="J16" s="94">
        <v>2</v>
      </c>
      <c r="K16" s="94">
        <v>0</v>
      </c>
      <c r="L16" s="94">
        <v>13</v>
      </c>
      <c r="M16" s="95" t="s">
        <v>282</v>
      </c>
      <c r="N16" s="95" t="s">
        <v>282</v>
      </c>
      <c r="O16" s="95" t="s">
        <v>286</v>
      </c>
      <c r="P16" s="94">
        <v>11</v>
      </c>
      <c r="Q16" s="95" t="s">
        <v>557</v>
      </c>
      <c r="R16" s="95" t="s">
        <v>558</v>
      </c>
      <c r="S16" s="95" t="s">
        <v>284</v>
      </c>
      <c r="T16" s="95" t="s">
        <v>284</v>
      </c>
      <c r="U16" s="95" t="s">
        <v>282</v>
      </c>
      <c r="V16" s="95" t="s">
        <v>282</v>
      </c>
      <c r="W16" s="95" t="s">
        <v>285</v>
      </c>
      <c r="X16" s="95" t="s">
        <v>286</v>
      </c>
      <c r="Y16" s="95" t="s">
        <v>283</v>
      </c>
      <c r="Z16" s="96">
        <v>43480</v>
      </c>
      <c r="AA16" s="96">
        <v>43483</v>
      </c>
      <c r="AB16" s="97"/>
      <c r="AC16" s="96">
        <v>43486</v>
      </c>
      <c r="AD16" s="96">
        <v>43486</v>
      </c>
      <c r="AE16" s="94" t="b">
        <v>0</v>
      </c>
      <c r="AF16" s="95" t="s">
        <v>283</v>
      </c>
      <c r="AG16" s="95" t="s">
        <v>283</v>
      </c>
      <c r="AH16" s="95" t="s">
        <v>283</v>
      </c>
      <c r="AI16" s="95" t="s">
        <v>283</v>
      </c>
      <c r="AJ16" s="95" t="s">
        <v>287</v>
      </c>
      <c r="AK16" s="95" t="s">
        <v>38</v>
      </c>
      <c r="AL16" s="95" t="s">
        <v>463</v>
      </c>
      <c r="AM16" s="95" t="s">
        <v>419</v>
      </c>
      <c r="AN16" s="95" t="s">
        <v>9</v>
      </c>
      <c r="AO16" s="95" t="s">
        <v>368</v>
      </c>
      <c r="AP16" s="95" t="s">
        <v>472</v>
      </c>
    </row>
    <row r="17" spans="1:42" ht="51">
      <c r="A17" s="94">
        <v>4179</v>
      </c>
      <c r="B17" s="94">
        <v>13</v>
      </c>
      <c r="C17" s="94">
        <v>470</v>
      </c>
      <c r="D17" s="94">
        <v>4</v>
      </c>
      <c r="E17" s="95" t="s">
        <v>421</v>
      </c>
      <c r="F17" s="95" t="s">
        <v>559</v>
      </c>
      <c r="G17" s="95" t="s">
        <v>560</v>
      </c>
      <c r="H17" s="95" t="s">
        <v>561</v>
      </c>
      <c r="I17" s="95" t="s">
        <v>282</v>
      </c>
      <c r="J17" s="94">
        <v>1</v>
      </c>
      <c r="K17" s="94">
        <v>4</v>
      </c>
      <c r="L17" s="94">
        <v>13</v>
      </c>
      <c r="M17" s="95" t="s">
        <v>282</v>
      </c>
      <c r="N17" s="95" t="s">
        <v>282</v>
      </c>
      <c r="O17" s="95" t="s">
        <v>286</v>
      </c>
      <c r="P17" s="94">
        <v>11</v>
      </c>
      <c r="Q17" s="95" t="s">
        <v>562</v>
      </c>
      <c r="R17" s="95" t="s">
        <v>427</v>
      </c>
      <c r="S17" s="95" t="s">
        <v>284</v>
      </c>
      <c r="T17" s="95" t="s">
        <v>284</v>
      </c>
      <c r="U17" s="95" t="s">
        <v>284</v>
      </c>
      <c r="V17" s="95" t="s">
        <v>288</v>
      </c>
      <c r="W17" s="95" t="s">
        <v>285</v>
      </c>
      <c r="X17" s="95" t="s">
        <v>286</v>
      </c>
      <c r="Y17" s="95" t="s">
        <v>283</v>
      </c>
      <c r="Z17" s="96">
        <v>43476</v>
      </c>
      <c r="AA17" s="96">
        <v>43480</v>
      </c>
      <c r="AB17" s="97"/>
      <c r="AC17" s="96">
        <v>43482</v>
      </c>
      <c r="AD17" s="96">
        <v>43482</v>
      </c>
      <c r="AE17" s="94" t="b">
        <v>0</v>
      </c>
      <c r="AF17" s="95" t="s">
        <v>283</v>
      </c>
      <c r="AG17" s="95" t="s">
        <v>283</v>
      </c>
      <c r="AH17" s="95" t="s">
        <v>283</v>
      </c>
      <c r="AI17" s="95" t="s">
        <v>283</v>
      </c>
      <c r="AJ17" s="95" t="s">
        <v>287</v>
      </c>
      <c r="AK17" s="95" t="s">
        <v>38</v>
      </c>
      <c r="AL17" s="95" t="s">
        <v>465</v>
      </c>
      <c r="AM17" s="95" t="s">
        <v>422</v>
      </c>
      <c r="AN17" s="95" t="s">
        <v>9</v>
      </c>
      <c r="AO17" s="95" t="s">
        <v>347</v>
      </c>
      <c r="AP17" s="95" t="s">
        <v>426</v>
      </c>
    </row>
    <row r="18" spans="1:42" ht="38.25">
      <c r="A18" s="94">
        <v>1356</v>
      </c>
      <c r="B18" s="94">
        <v>8</v>
      </c>
      <c r="C18" s="94">
        <v>30</v>
      </c>
      <c r="D18" s="94">
        <v>1</v>
      </c>
      <c r="E18" s="95" t="s">
        <v>421</v>
      </c>
      <c r="F18" s="95" t="s">
        <v>563</v>
      </c>
      <c r="G18" s="95" t="s">
        <v>564</v>
      </c>
      <c r="H18" s="95" t="s">
        <v>565</v>
      </c>
      <c r="I18" s="95" t="s">
        <v>284</v>
      </c>
      <c r="J18" s="94">
        <v>1</v>
      </c>
      <c r="K18" s="94">
        <v>1</v>
      </c>
      <c r="L18" s="94">
        <v>2</v>
      </c>
      <c r="M18" s="95" t="s">
        <v>282</v>
      </c>
      <c r="N18" s="95" t="s">
        <v>282</v>
      </c>
      <c r="O18" s="95" t="s">
        <v>286</v>
      </c>
      <c r="P18" s="94">
        <v>11</v>
      </c>
      <c r="Q18" s="95" t="s">
        <v>566</v>
      </c>
      <c r="R18" s="95" t="s">
        <v>567</v>
      </c>
      <c r="S18" s="95" t="s">
        <v>282</v>
      </c>
      <c r="T18" s="95" t="s">
        <v>288</v>
      </c>
      <c r="U18" s="95" t="s">
        <v>282</v>
      </c>
      <c r="V18" s="95" t="s">
        <v>282</v>
      </c>
      <c r="W18" s="95" t="s">
        <v>326</v>
      </c>
      <c r="X18" s="95" t="s">
        <v>286</v>
      </c>
      <c r="Y18" s="95" t="s">
        <v>283</v>
      </c>
      <c r="Z18" s="96">
        <v>43466</v>
      </c>
      <c r="AA18" s="96">
        <v>43469</v>
      </c>
      <c r="AB18" s="97"/>
      <c r="AC18" s="96">
        <v>43473</v>
      </c>
      <c r="AD18" s="96">
        <v>43473</v>
      </c>
      <c r="AE18" s="94" t="b">
        <v>0</v>
      </c>
      <c r="AF18" s="95" t="s">
        <v>283</v>
      </c>
      <c r="AG18" s="95" t="s">
        <v>283</v>
      </c>
      <c r="AH18" s="95" t="s">
        <v>283</v>
      </c>
      <c r="AI18" s="95" t="s">
        <v>283</v>
      </c>
      <c r="AJ18" s="95" t="s">
        <v>287</v>
      </c>
      <c r="AK18" s="95" t="s">
        <v>53</v>
      </c>
      <c r="AL18" s="95" t="s">
        <v>490</v>
      </c>
      <c r="AM18" s="95" t="s">
        <v>419</v>
      </c>
      <c r="AN18" s="95" t="s">
        <v>23</v>
      </c>
      <c r="AO18" s="95" t="s">
        <v>356</v>
      </c>
      <c r="AP18" s="95" t="s">
        <v>568</v>
      </c>
    </row>
    <row r="19" spans="1:42" ht="51">
      <c r="A19" s="94">
        <v>5766</v>
      </c>
      <c r="B19" s="94">
        <v>23</v>
      </c>
      <c r="C19" s="94">
        <v>36532</v>
      </c>
      <c r="D19" s="94">
        <v>0</v>
      </c>
      <c r="E19" s="95" t="s">
        <v>421</v>
      </c>
      <c r="F19" s="95" t="s">
        <v>569</v>
      </c>
      <c r="G19" s="95" t="s">
        <v>570</v>
      </c>
      <c r="H19" s="95" t="s">
        <v>571</v>
      </c>
      <c r="I19" s="95" t="s">
        <v>284</v>
      </c>
      <c r="J19" s="94">
        <v>3</v>
      </c>
      <c r="K19" s="94">
        <v>2</v>
      </c>
      <c r="L19" s="94">
        <v>18</v>
      </c>
      <c r="M19" s="95" t="s">
        <v>282</v>
      </c>
      <c r="N19" s="95" t="s">
        <v>282</v>
      </c>
      <c r="O19" s="95" t="s">
        <v>286</v>
      </c>
      <c r="P19" s="94">
        <v>11</v>
      </c>
      <c r="Q19" s="95" t="s">
        <v>420</v>
      </c>
      <c r="R19" s="95" t="s">
        <v>572</v>
      </c>
      <c r="S19" s="95" t="s">
        <v>284</v>
      </c>
      <c r="T19" s="95" t="s">
        <v>288</v>
      </c>
      <c r="U19" s="95" t="s">
        <v>282</v>
      </c>
      <c r="V19" s="95" t="s">
        <v>282</v>
      </c>
      <c r="W19" s="95" t="s">
        <v>415</v>
      </c>
      <c r="X19" s="95" t="s">
        <v>286</v>
      </c>
      <c r="Y19" s="95" t="s">
        <v>283</v>
      </c>
      <c r="Z19" s="96">
        <v>43484</v>
      </c>
      <c r="AA19" s="96">
        <v>43484</v>
      </c>
      <c r="AB19" s="97"/>
      <c r="AC19" s="96">
        <v>43487</v>
      </c>
      <c r="AD19" s="96">
        <v>43487</v>
      </c>
      <c r="AE19" s="94" t="b">
        <v>0</v>
      </c>
      <c r="AF19" s="95" t="s">
        <v>283</v>
      </c>
      <c r="AG19" s="95" t="s">
        <v>283</v>
      </c>
      <c r="AH19" s="95" t="s">
        <v>283</v>
      </c>
      <c r="AI19" s="95" t="s">
        <v>283</v>
      </c>
      <c r="AJ19" s="95" t="s">
        <v>287</v>
      </c>
      <c r="AK19" s="95" t="s">
        <v>53</v>
      </c>
      <c r="AL19" s="95" t="s">
        <v>473</v>
      </c>
      <c r="AM19" s="95" t="s">
        <v>340</v>
      </c>
      <c r="AN19" s="95" t="s">
        <v>23</v>
      </c>
      <c r="AO19" s="95" t="s">
        <v>348</v>
      </c>
      <c r="AP19" s="95" t="s">
        <v>573</v>
      </c>
    </row>
    <row r="20" spans="1:42" ht="38.25">
      <c r="A20" s="94">
        <v>5518</v>
      </c>
      <c r="B20" s="94">
        <v>21</v>
      </c>
      <c r="C20" s="94">
        <v>100</v>
      </c>
      <c r="D20" s="94">
        <v>1</v>
      </c>
      <c r="E20" s="95" t="s">
        <v>421</v>
      </c>
      <c r="F20" s="95" t="s">
        <v>574</v>
      </c>
      <c r="G20" s="95" t="s">
        <v>575</v>
      </c>
      <c r="H20" s="95" t="s">
        <v>576</v>
      </c>
      <c r="I20" s="95" t="s">
        <v>284</v>
      </c>
      <c r="J20" s="94">
        <v>3</v>
      </c>
      <c r="K20" s="94">
        <v>2</v>
      </c>
      <c r="L20" s="94">
        <v>15</v>
      </c>
      <c r="M20" s="95" t="s">
        <v>282</v>
      </c>
      <c r="N20" s="95" t="s">
        <v>282</v>
      </c>
      <c r="O20" s="95" t="s">
        <v>286</v>
      </c>
      <c r="P20" s="94">
        <v>11</v>
      </c>
      <c r="Q20" s="95" t="s">
        <v>577</v>
      </c>
      <c r="R20" s="95" t="s">
        <v>578</v>
      </c>
      <c r="S20" s="95" t="s">
        <v>284</v>
      </c>
      <c r="T20" s="95" t="s">
        <v>288</v>
      </c>
      <c r="U20" s="95" t="s">
        <v>282</v>
      </c>
      <c r="V20" s="95" t="s">
        <v>282</v>
      </c>
      <c r="W20" s="95" t="s">
        <v>331</v>
      </c>
      <c r="X20" s="95" t="s">
        <v>286</v>
      </c>
      <c r="Y20" s="95" t="s">
        <v>283</v>
      </c>
      <c r="Z20" s="96">
        <v>43485</v>
      </c>
      <c r="AA20" s="96">
        <v>43485</v>
      </c>
      <c r="AB20" s="97"/>
      <c r="AC20" s="96">
        <v>43486</v>
      </c>
      <c r="AD20" s="96">
        <v>43486</v>
      </c>
      <c r="AE20" s="94" t="b">
        <v>0</v>
      </c>
      <c r="AF20" s="95" t="s">
        <v>283</v>
      </c>
      <c r="AG20" s="95" t="s">
        <v>283</v>
      </c>
      <c r="AH20" s="95" t="s">
        <v>283</v>
      </c>
      <c r="AI20" s="95" t="s">
        <v>283</v>
      </c>
      <c r="AJ20" s="95" t="s">
        <v>287</v>
      </c>
      <c r="AK20" s="95" t="s">
        <v>49</v>
      </c>
      <c r="AL20" s="95" t="s">
        <v>474</v>
      </c>
      <c r="AM20" s="95" t="s">
        <v>315</v>
      </c>
      <c r="AN20" s="95" t="s">
        <v>19</v>
      </c>
      <c r="AO20" s="95" t="s">
        <v>341</v>
      </c>
      <c r="AP20" s="95" t="s">
        <v>579</v>
      </c>
    </row>
    <row r="21" spans="1:42" ht="38.25">
      <c r="A21" s="94">
        <v>280</v>
      </c>
      <c r="B21" s="94">
        <v>1</v>
      </c>
      <c r="C21" s="94">
        <v>24</v>
      </c>
      <c r="D21" s="94">
        <v>1</v>
      </c>
      <c r="E21" s="95" t="s">
        <v>421</v>
      </c>
      <c r="F21" s="95" t="s">
        <v>580</v>
      </c>
      <c r="G21" s="95" t="s">
        <v>581</v>
      </c>
      <c r="H21" s="95" t="s">
        <v>582</v>
      </c>
      <c r="I21" s="95" t="s">
        <v>282</v>
      </c>
      <c r="J21" s="94">
        <v>2</v>
      </c>
      <c r="K21" s="94">
        <v>0</v>
      </c>
      <c r="L21" s="94">
        <v>26</v>
      </c>
      <c r="M21" s="95" t="s">
        <v>282</v>
      </c>
      <c r="N21" s="95" t="s">
        <v>282</v>
      </c>
      <c r="O21" s="95" t="s">
        <v>286</v>
      </c>
      <c r="P21" s="94">
        <v>11</v>
      </c>
      <c r="Q21" s="95" t="s">
        <v>583</v>
      </c>
      <c r="R21" s="95" t="s">
        <v>584</v>
      </c>
      <c r="S21" s="95" t="s">
        <v>284</v>
      </c>
      <c r="T21" s="95" t="s">
        <v>288</v>
      </c>
      <c r="U21" s="95" t="s">
        <v>282</v>
      </c>
      <c r="V21" s="95" t="s">
        <v>282</v>
      </c>
      <c r="W21" s="95" t="s">
        <v>324</v>
      </c>
      <c r="X21" s="95" t="s">
        <v>286</v>
      </c>
      <c r="Y21" s="95" t="s">
        <v>283</v>
      </c>
      <c r="Z21" s="96">
        <v>43467</v>
      </c>
      <c r="AA21" s="96">
        <v>43467</v>
      </c>
      <c r="AB21" s="97"/>
      <c r="AC21" s="96">
        <v>43468</v>
      </c>
      <c r="AD21" s="96">
        <v>43468</v>
      </c>
      <c r="AE21" s="94" t="b">
        <v>0</v>
      </c>
      <c r="AF21" s="95" t="s">
        <v>283</v>
      </c>
      <c r="AG21" s="95" t="s">
        <v>283</v>
      </c>
      <c r="AH21" s="95" t="s">
        <v>283</v>
      </c>
      <c r="AI21" s="95" t="s">
        <v>283</v>
      </c>
      <c r="AJ21" s="95" t="s">
        <v>287</v>
      </c>
      <c r="AK21" s="95" t="s">
        <v>47</v>
      </c>
      <c r="AL21" s="95" t="s">
        <v>477</v>
      </c>
      <c r="AM21" s="95" t="s">
        <v>329</v>
      </c>
      <c r="AN21" s="95" t="s">
        <v>79</v>
      </c>
      <c r="AO21" s="95" t="s">
        <v>342</v>
      </c>
      <c r="AP21" s="95" t="s">
        <v>438</v>
      </c>
    </row>
    <row r="22" spans="1:42" ht="51">
      <c r="A22" s="94">
        <v>808</v>
      </c>
      <c r="B22" s="94">
        <v>5</v>
      </c>
      <c r="C22" s="94">
        <v>19663</v>
      </c>
      <c r="D22" s="94">
        <v>191</v>
      </c>
      <c r="E22" s="95" t="s">
        <v>421</v>
      </c>
      <c r="F22" s="95" t="s">
        <v>585</v>
      </c>
      <c r="G22" s="95" t="s">
        <v>586</v>
      </c>
      <c r="H22" s="95" t="s">
        <v>475</v>
      </c>
      <c r="I22" s="95" t="s">
        <v>282</v>
      </c>
      <c r="J22" s="94">
        <v>0</v>
      </c>
      <c r="K22" s="94">
        <v>6</v>
      </c>
      <c r="L22" s="94">
        <v>17</v>
      </c>
      <c r="M22" s="95" t="s">
        <v>282</v>
      </c>
      <c r="N22" s="95" t="s">
        <v>282</v>
      </c>
      <c r="O22" s="95" t="s">
        <v>286</v>
      </c>
      <c r="P22" s="94">
        <v>11</v>
      </c>
      <c r="Q22" s="95" t="s">
        <v>587</v>
      </c>
      <c r="R22" s="95" t="s">
        <v>476</v>
      </c>
      <c r="S22" s="95" t="s">
        <v>284</v>
      </c>
      <c r="T22" s="95" t="s">
        <v>284</v>
      </c>
      <c r="U22" s="95" t="s">
        <v>282</v>
      </c>
      <c r="V22" s="95" t="s">
        <v>282</v>
      </c>
      <c r="W22" s="95" t="s">
        <v>285</v>
      </c>
      <c r="X22" s="95" t="s">
        <v>286</v>
      </c>
      <c r="Y22" s="95" t="s">
        <v>283</v>
      </c>
      <c r="Z22" s="96">
        <v>43466</v>
      </c>
      <c r="AA22" s="96">
        <v>43469</v>
      </c>
      <c r="AB22" s="97"/>
      <c r="AC22" s="96">
        <v>43472</v>
      </c>
      <c r="AD22" s="96">
        <v>43472</v>
      </c>
      <c r="AE22" s="94" t="b">
        <v>0</v>
      </c>
      <c r="AF22" s="95" t="s">
        <v>283</v>
      </c>
      <c r="AG22" s="95" t="s">
        <v>283</v>
      </c>
      <c r="AH22" s="95" t="s">
        <v>283</v>
      </c>
      <c r="AI22" s="95" t="s">
        <v>283</v>
      </c>
      <c r="AJ22" s="95" t="s">
        <v>287</v>
      </c>
      <c r="AK22" s="95" t="s">
        <v>47</v>
      </c>
      <c r="AL22" s="95" t="s">
        <v>477</v>
      </c>
      <c r="AM22" s="95" t="s">
        <v>411</v>
      </c>
      <c r="AN22" s="95" t="s">
        <v>79</v>
      </c>
      <c r="AO22" s="95" t="s">
        <v>342</v>
      </c>
      <c r="AP22" s="95" t="s">
        <v>439</v>
      </c>
    </row>
    <row r="23" spans="1:42" ht="25.5">
      <c r="A23" s="94">
        <v>5698</v>
      </c>
      <c r="B23" s="94">
        <v>22</v>
      </c>
      <c r="C23" s="94">
        <v>340</v>
      </c>
      <c r="D23" s="94">
        <v>3</v>
      </c>
      <c r="E23" s="95" t="s">
        <v>421</v>
      </c>
      <c r="F23" s="95" t="s">
        <v>588</v>
      </c>
      <c r="G23" s="95" t="s">
        <v>589</v>
      </c>
      <c r="H23" s="95" t="s">
        <v>590</v>
      </c>
      <c r="I23" s="95" t="s">
        <v>284</v>
      </c>
      <c r="J23" s="94">
        <v>2</v>
      </c>
      <c r="K23" s="94">
        <v>0</v>
      </c>
      <c r="L23" s="94">
        <v>26</v>
      </c>
      <c r="M23" s="95" t="s">
        <v>282</v>
      </c>
      <c r="N23" s="95" t="s">
        <v>282</v>
      </c>
      <c r="O23" s="95" t="s">
        <v>286</v>
      </c>
      <c r="P23" s="94">
        <v>11</v>
      </c>
      <c r="Q23" s="95" t="s">
        <v>591</v>
      </c>
      <c r="R23" s="95" t="s">
        <v>592</v>
      </c>
      <c r="S23" s="95" t="s">
        <v>284</v>
      </c>
      <c r="T23" s="95" t="s">
        <v>288</v>
      </c>
      <c r="U23" s="95" t="s">
        <v>282</v>
      </c>
      <c r="V23" s="95" t="s">
        <v>282</v>
      </c>
      <c r="W23" s="95" t="s">
        <v>324</v>
      </c>
      <c r="X23" s="95" t="s">
        <v>286</v>
      </c>
      <c r="Y23" s="95" t="s">
        <v>283</v>
      </c>
      <c r="Z23" s="96">
        <v>43484</v>
      </c>
      <c r="AA23" s="96">
        <v>43486</v>
      </c>
      <c r="AB23" s="97"/>
      <c r="AC23" s="96">
        <v>43486</v>
      </c>
      <c r="AD23" s="96">
        <v>43486</v>
      </c>
      <c r="AE23" s="94" t="b">
        <v>0</v>
      </c>
      <c r="AF23" s="95" t="s">
        <v>283</v>
      </c>
      <c r="AG23" s="95" t="s">
        <v>283</v>
      </c>
      <c r="AH23" s="95" t="s">
        <v>283</v>
      </c>
      <c r="AI23" s="95" t="s">
        <v>283</v>
      </c>
      <c r="AJ23" s="95" t="s">
        <v>287</v>
      </c>
      <c r="AK23" s="95" t="s">
        <v>47</v>
      </c>
      <c r="AL23" s="95" t="s">
        <v>477</v>
      </c>
      <c r="AM23" s="95" t="s">
        <v>343</v>
      </c>
      <c r="AN23" s="95" t="s">
        <v>79</v>
      </c>
      <c r="AO23" s="95" t="s">
        <v>342</v>
      </c>
      <c r="AP23" s="95" t="s">
        <v>342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22"/>
  <sheetViews>
    <sheetView zoomScale="82" zoomScaleNormal="82" workbookViewId="0">
      <selection activeCell="B1" sqref="B1:B1048576"/>
    </sheetView>
  </sheetViews>
  <sheetFormatPr defaultRowHeight="12.75"/>
  <cols>
    <col min="2" max="2" width="9.140625" customWidth="1"/>
  </cols>
  <sheetData>
    <row r="1" spans="1:2">
      <c r="A1" t="str">
        <f>รอวางอัตราป่วย!C7</f>
        <v>ไพรบึง</v>
      </c>
      <c r="B1" s="34">
        <f>รอวางอัตราป่วย!F7</f>
        <v>26.894511450855454</v>
      </c>
    </row>
    <row r="2" spans="1:2">
      <c r="A2" s="26" t="str">
        <f>รอวางอัตราป่วย!C11</f>
        <v>อุทุมพรพิสัย</v>
      </c>
      <c r="B2" s="34">
        <f>รอวางอัตราป่วย!F11</f>
        <v>126.09398204795308</v>
      </c>
    </row>
    <row r="3" spans="1:2">
      <c r="A3" s="26" t="str">
        <f>รอวางอัตราป่วย!C20</f>
        <v>เบญจลักษ์</v>
      </c>
      <c r="B3" s="34">
        <f>รอวางอัตราป่วย!F20</f>
        <v>51.002603817142244</v>
      </c>
    </row>
    <row r="4" spans="1:2">
      <c r="A4" s="26" t="str">
        <f>รอวางอัตราป่วย!C12</f>
        <v>บึงบูรพ์</v>
      </c>
      <c r="B4" s="34">
        <f>รอวางอัตราป่วย!F12</f>
        <v>28.216704288939052</v>
      </c>
    </row>
    <row r="5" spans="1:2">
      <c r="A5" s="26" t="str">
        <f>รอวางอัตราป่วย!C14</f>
        <v>โนนคูณ</v>
      </c>
      <c r="B5" s="34">
        <f>รอวางอัตราป่วย!F14</f>
        <v>73.302664172690967</v>
      </c>
    </row>
    <row r="6" spans="1:2">
      <c r="A6" s="26" t="str">
        <f>รอวางอัตราป่วย!C15</f>
        <v>ศรีรัตนะ</v>
      </c>
      <c r="B6" s="34">
        <f>รอวางอัตราป่วย!F15</f>
        <v>31.831629404935775</v>
      </c>
    </row>
    <row r="7" spans="1:2">
      <c r="A7" s="26" t="str">
        <f>รอวางอัตราป่วย!C17</f>
        <v>วังหิน</v>
      </c>
      <c r="B7" s="34">
        <f>รอวางอัตราป่วย!F17</f>
        <v>85.660783298139364</v>
      </c>
    </row>
    <row r="8" spans="1:2">
      <c r="A8" s="26" t="str">
        <f>รอวางอัตราป่วย!C5</f>
        <v>กันทรลักษ์</v>
      </c>
      <c r="B8" s="34">
        <f>รอวางอัตราป่วย!F5</f>
        <v>17.782080602219796</v>
      </c>
    </row>
    <row r="9" spans="1:2">
      <c r="A9" s="26" t="str">
        <f>รอวางอัตราป่วย!C18</f>
        <v>ภูสิงห์</v>
      </c>
      <c r="B9" s="34">
        <f>รอวางอัตราป่วย!F18</f>
        <v>42.297294812144841</v>
      </c>
    </row>
    <row r="10" spans="1:2">
      <c r="A10" s="26" t="str">
        <f>รอวางอัตราป่วย!C2</f>
        <v>เมือง</v>
      </c>
      <c r="B10" s="34">
        <f>รอวางอัตราป่วย!F2</f>
        <v>32.924402708389998</v>
      </c>
    </row>
    <row r="11" spans="1:2">
      <c r="A11" s="26" t="str">
        <f>รอวางอัตราป่วย!C9</f>
        <v>ขุนหาญ</v>
      </c>
      <c r="B11" s="34">
        <f>รอวางอัตราป่วย!F9</f>
        <v>39.797495534350794</v>
      </c>
    </row>
    <row r="12" spans="1:2">
      <c r="A12" s="26" t="str">
        <f>รอวางอัตราป่วย!C19</f>
        <v>เมืองจันทร์</v>
      </c>
      <c r="B12" s="34">
        <f>รอวางอัตราป่วย!F19</f>
        <v>94.287298946200778</v>
      </c>
    </row>
    <row r="13" spans="1:2">
      <c r="A13" s="26" t="str">
        <f>รอวางอัตราป่วย!C10</f>
        <v>ราษีไศล</v>
      </c>
      <c r="B13" s="34">
        <f>รอวางอัตราป่วย!F10</f>
        <v>17.37058911112214</v>
      </c>
    </row>
    <row r="14" spans="1:2">
      <c r="A14" s="26" t="str">
        <f>รอวางอัตราป่วย!C4</f>
        <v>กันทรารมย์</v>
      </c>
      <c r="B14" s="34">
        <f>รอวางอัตราป่วย!F4</f>
        <v>82.903003485921474</v>
      </c>
    </row>
    <row r="15" spans="1:2">
      <c r="A15" s="26" t="str">
        <f>รอวางอัตราป่วย!C8</f>
        <v>ปรางค์กู่</v>
      </c>
      <c r="B15" s="34">
        <f>รอวางอัตราป่วย!F8</f>
        <v>53.076991124347593</v>
      </c>
    </row>
    <row r="16" spans="1:2">
      <c r="A16" s="26" t="str">
        <f>รอวางอัตราป่วย!C21</f>
        <v>พยุห์</v>
      </c>
      <c r="B16" s="34">
        <f>รอวางอัตราป่วย!F21</f>
        <v>52.627205495388196</v>
      </c>
    </row>
    <row r="17" spans="1:2">
      <c r="A17" s="26" t="str">
        <f>รอวางอัตราป่วย!C13</f>
        <v>ห้วยทับทัน</v>
      </c>
      <c r="B17" s="34">
        <f>รอวางอัตราป่วย!F13</f>
        <v>80.073479192670916</v>
      </c>
    </row>
    <row r="18" spans="1:2">
      <c r="A18" s="26" t="str">
        <f>รอวางอัตราป่วย!C16</f>
        <v>น้ำเกลี้ยง</v>
      </c>
      <c r="B18" s="34">
        <f>รอวางอัตราป่วย!F16</f>
        <v>206.5327197216298</v>
      </c>
    </row>
    <row r="19" spans="1:2">
      <c r="A19" s="26" t="str">
        <f>รอวางอัตราป่วย!C22</f>
        <v>โพธิ์ศรีสุวรรณ</v>
      </c>
      <c r="B19" s="34">
        <f>รอวางอัตราป่วย!F22</f>
        <v>58.759338537731892</v>
      </c>
    </row>
    <row r="20" spans="1:2">
      <c r="A20" s="26" t="str">
        <f>รอวางอัตราป่วย!C6</f>
        <v>ขุขันธ์</v>
      </c>
      <c r="B20" s="34">
        <f>รอวางอัตราป่วย!F6</f>
        <v>13.85014146930215</v>
      </c>
    </row>
    <row r="21" spans="1:2">
      <c r="A21" s="26" t="str">
        <f>รอวางอัตราป่วย!C3</f>
        <v>ยางชุมน้อย</v>
      </c>
      <c r="B21" s="34">
        <f>รอวางอัตราป่วย!F3</f>
        <v>29.945010072412479</v>
      </c>
    </row>
    <row r="22" spans="1:2">
      <c r="A22" s="26" t="str">
        <f>รอวางอัตราป่วย!C23</f>
        <v>ศิลาลาด</v>
      </c>
      <c r="B22" s="34">
        <f>รอวางอัตราป่วย!F23</f>
        <v>24.863252113376429</v>
      </c>
    </row>
  </sheetData>
  <sortState ref="A1:B22">
    <sortCondition descending="1" ref="B1"/>
  </sortState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B2:C35"/>
  <sheetViews>
    <sheetView topLeftCell="A16" workbookViewId="0">
      <selection activeCell="C34" sqref="C34"/>
    </sheetView>
  </sheetViews>
  <sheetFormatPr defaultRowHeight="24"/>
  <cols>
    <col min="1" max="1" width="2.5703125" style="62" customWidth="1"/>
    <col min="2" max="16384" width="9.140625" style="62"/>
  </cols>
  <sheetData>
    <row r="2" spans="2:2">
      <c r="B2" s="62" t="str">
        <f>"                           "&amp;"การเกิดโรคมือเท้าปากประเทศไทย พบผู้ป่วย  "&amp;รอวางประเทศ!N5&amp;  "  ราย  อัตราป่วย  "&amp;รอวางประเทศ!P5&amp;"  ต่อแสนประชากร"</f>
        <v xml:space="preserve">                           การเกิดโรคมือเท้าปากประเทศไทย พบผู้ป่วย  47149  ราย  อัตราป่วย  71.62  ต่อแสนประชากร</v>
      </c>
    </row>
    <row r="3" spans="2:2">
      <c r="B3" s="62" t="str">
        <f>"                ผู้ป่วยผู้เสียชีวิต  "&amp;รอวางประเทศ!O5&amp;"  ราย"&amp; "  อัตราตาย "&amp;รอวางประเทศ!Q5 &amp;" ต่อแสนประชากร"&amp;"  อัตราป่วยตาย ร้อยละ  "&amp;รอวางประเทศ!R5</f>
        <v xml:space="preserve">                ผู้ป่วยผู้เสียชีวิต  58  ราย  อัตราตาย 0.09 ต่อแสนประชากร  อัตราป่วยตาย ร้อยละ  0.12</v>
      </c>
    </row>
    <row r="4" spans="2:2">
      <c r="B4" s="62" t="str">
        <f>"                           "&amp;"จังหวัดศรีสะเกษ พบผู้ป่วย  "&amp;อัตราป่วย!B28&amp;  "  ราย  อัตราป่วย  "&amp;อัตราป่วย!C28&amp;"  ต่อแสนประชากร"&amp; "  ไม่พบผู้ป่วยเสียชีวิต"</f>
        <v xml:space="preserve">                           จังหวัดศรีสะเกษ พบผู้ป่วย  753  ราย  อัตราป่วย  51.12  ต่อแสนประชากร  ไม่พบผู้ป่วยเสียชีวิต</v>
      </c>
    </row>
    <row r="5" spans="2:2">
      <c r="B5" s="62" t="str">
        <f>"                ผู้ป่วยผู้เสียชีวิต  "&amp;รอวางประเทศ!O5&amp;"  ราย"&amp; "  อัตราตาย "&amp;รอวางประเทศ!Q5 &amp;" ต่อแสนประชากร"&amp;"  อัตราป่วยตาย ร้อยละ  "&amp;รอวางประเทศ!R5</f>
        <v xml:space="preserve">                ผู้ป่วยผู้เสียชีวิต  58  ราย  อัตราตาย 0.09 ต่อแสนประชากร  อัตราป่วยตาย ร้อยละ  0.12</v>
      </c>
    </row>
    <row r="6" spans="2:2">
      <c r="B6" s="62" t="str">
        <f>"                "&amp;RIGHT(รอวางสถานการณ์!A5,45)&amp;"  กลุ่มอายุที่ป่วยมากที่สุด  เรียงตามลำดับคือ"&amp;Age!A1&amp;"  ปี"</f>
        <v xml:space="preserve">                 อัตราส่วนเพศหญิงต่อเพศชาย  เท่ากับ  1.06 : 1  กลุ่มอายุที่ป่วยมากที่สุด  เรียงตามลำดับคือ  5 - 9  ปี</v>
      </c>
    </row>
    <row r="7" spans="2:2">
      <c r="B7" s="62" t="str">
        <f>"                ("&amp;Age!C1&amp;" "&amp;Age!G1&amp;")"&amp;Age!A2&amp;"  ปี"&amp;"  ("&amp;Age!C2&amp;" "&amp;Age!G2&amp;")"&amp;Age!A3&amp;"  ปี"&amp;"  ("&amp;Age!C3&amp;" "&amp;Age!G3&amp;""</f>
        <v xml:space="preserve">                (227.81 ต่อแสนประชากร)  0 - 4  ปี  (171.59 ต่อแสนประชากร) 10 - 14  ปี  (129.46 ต่อแสนประชากร</v>
      </c>
    </row>
    <row r="8" spans="2:2">
      <c r="B8" s="62" t="str">
        <f xml:space="preserve"> "              " &amp;      Age!A4&amp;"  ปี"&amp;"  ("&amp;Age!C4&amp;" "&amp;Age!G4&amp;")"  &amp;  Age!A5&amp;"  ปี"&amp;"  ("&amp;Age!C5&amp;" "&amp;Age!G5&amp;")"</f>
        <v xml:space="preserve">               15 - 24  ปี  (50.57 ต่อแสนประชากร) 25 - 34  ปี  (27.45 ต่อแสนประชากร)</v>
      </c>
    </row>
    <row r="15" spans="2:2">
      <c r="B15" s="62" t="str">
        <f>"                           อาชีพที่ป่วยมากที่สุด เรียงตามลำดับคือ  "&amp;occupation!B1&amp;"  จำนวน  "&amp;occupation!C1&amp;" ราย "&amp;occupation!B2&amp;"  จำนวน  "&amp;occupation!C2&amp;" ราย "</f>
        <v xml:space="preserve">                           อาชีพที่ป่วยมากที่สุด เรียงตามลำดับคือ  นักเรียน  จำนวน  320 ราย ไม่ทราบอาชีพ/ในปกครอง  จำนวน  254 ราย </v>
      </c>
    </row>
    <row r="16" spans="2:2">
      <c r="B16" s="62" t="str">
        <f>"                "&amp;occupation!B3&amp;"  จำนวน  "&amp;occupation!C3&amp;" ราย "&amp;occupation!B4&amp;"  จำนวน  "&amp;occupation!C4&amp;" ราย "&amp;occupation!B5&amp;"  จำนวน  "&amp;occupation!C5&amp;" ราย"</f>
        <v xml:space="preserve">                อื่นๆ  จำนวน  55 ราย เกษตร  จำนวน  34 ราย บุคลากรสาธารณสุข  จำนวน  2 ราย</v>
      </c>
    </row>
    <row r="17" spans="2:2">
      <c r="B17" s="62" t="str">
        <f>"               "&amp;occupation!B6&amp;  "  จำนวน  "&amp;occupation!C6&amp;" ราย "&amp;occupation!B7&amp;  "  จำนวน  "&amp;occupation!C7&amp;" ราย "&amp;occupation!B8&amp;  "  จำนวน  "&amp;occupation!C8&amp;" ราย "</f>
        <v xml:space="preserve">               ข้าราชการ  จำนวน  2 ราย รับจ้าง,กรรมกร  จำนวน  1 ราย ครู  จำนวน  1 ราย </v>
      </c>
    </row>
    <row r="24" spans="2:2">
      <c r="B24" s="62" t="str">
        <f>"                          อำเภอที่มีอัตราป่วยต่อแสนประชากรสูงสุด 5 อันดับแรก คือ"&amp;'Attack rate'!B1&amp;"  ("&amp;'Attack rate'!D1&amp;" ต่อแสนประชากร"&amp;""</f>
        <v xml:space="preserve">                          อำเภอที่มีอัตราป่วยต่อแสนประชากรสูงสุด 5 อันดับแรก คือไพรบึง  (105.48 ต่อแสนประชากร</v>
      </c>
    </row>
    <row r="25" spans="2:2">
      <c r="B25" s="62" t="str">
        <f>"           "&amp;'Attack rate'!B2&amp;"  ("&amp;'Attack rate'!D2&amp;" ต่อแสนประชากร"&amp;")  "&amp;'Attack rate'!B3&amp;"  ("&amp;'Attack rate'!D3&amp;" ต่อแสนประชากร"&amp;")  "&amp;'Attack rate'!B4&amp;"  ("&amp;'Attack rate'!D4&amp;" ต่อแสนประชากร"&amp;""</f>
        <v xml:space="preserve">           อุทุมพรพิสัย  (85.8 ต่อแสนประชากร)  โนนคูณ  (78.5 ต่อแสนประชากร)  ศรีรัตนะ  (70.05 ต่อแสนประชากร</v>
      </c>
    </row>
    <row r="26" spans="2:2">
      <c r="B26" s="62" t="str">
        <f xml:space="preserve"> "            "&amp;'Attack rate'!B5&amp;"  ("&amp;'Attack rate'!D5&amp;" ต่อแสนประชากร"&amp;")"</f>
        <v xml:space="preserve">            เบญจลักษ์  (61.97 ต่อแสนประชากร)</v>
      </c>
    </row>
    <row r="34" spans="2:3">
      <c r="C34" s="62" t="s">
        <v>449</v>
      </c>
    </row>
    <row r="35" spans="2:3">
      <c r="B35" s="62" t="s">
        <v>448</v>
      </c>
    </row>
  </sheetData>
  <pageMargins left="0" right="0" top="0" bottom="0" header="0" footer="0"/>
  <pageSetup paperSize="9"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S117"/>
  <sheetViews>
    <sheetView workbookViewId="0">
      <selection sqref="A1:S117"/>
    </sheetView>
  </sheetViews>
  <sheetFormatPr defaultRowHeight="12.75"/>
  <sheetData>
    <row r="1" spans="1:19" ht="18">
      <c r="A1" s="46" t="s">
        <v>383</v>
      </c>
    </row>
    <row r="2" spans="1:19" ht="18">
      <c r="A2" s="46" t="s">
        <v>384</v>
      </c>
    </row>
    <row r="3" spans="1:19" ht="21">
      <c r="A3" s="59" t="s">
        <v>146</v>
      </c>
      <c r="B3" s="59" t="s">
        <v>228</v>
      </c>
      <c r="C3" s="59" t="s">
        <v>229</v>
      </c>
      <c r="D3" s="59" t="s">
        <v>230</v>
      </c>
      <c r="E3" s="59" t="s">
        <v>231</v>
      </c>
      <c r="F3" s="59" t="s">
        <v>232</v>
      </c>
      <c r="G3" s="59" t="s">
        <v>233</v>
      </c>
      <c r="H3" s="59" t="s">
        <v>234</v>
      </c>
      <c r="I3" s="59" t="s">
        <v>235</v>
      </c>
      <c r="J3" s="59" t="s">
        <v>236</v>
      </c>
      <c r="K3" s="59" t="s">
        <v>237</v>
      </c>
      <c r="L3" s="59" t="s">
        <v>238</v>
      </c>
      <c r="M3" s="59" t="s">
        <v>239</v>
      </c>
      <c r="N3" s="59" t="s">
        <v>147</v>
      </c>
      <c r="O3" s="59" t="s">
        <v>147</v>
      </c>
      <c r="P3" s="59" t="s">
        <v>148</v>
      </c>
      <c r="Q3" s="59" t="s">
        <v>150</v>
      </c>
      <c r="R3" s="59" t="s">
        <v>37</v>
      </c>
      <c r="S3" s="59" t="s">
        <v>97</v>
      </c>
    </row>
    <row r="4" spans="1:19" ht="21">
      <c r="A4" s="59" t="s">
        <v>385</v>
      </c>
      <c r="B4" s="59" t="s">
        <v>386</v>
      </c>
      <c r="C4" s="59" t="s">
        <v>386</v>
      </c>
      <c r="D4" s="59" t="s">
        <v>386</v>
      </c>
      <c r="E4" s="59" t="s">
        <v>386</v>
      </c>
      <c r="F4" s="59" t="s">
        <v>386</v>
      </c>
      <c r="G4" s="59" t="s">
        <v>386</v>
      </c>
      <c r="H4" s="59" t="s">
        <v>386</v>
      </c>
      <c r="I4" s="59" t="s">
        <v>386</v>
      </c>
      <c r="J4" s="59" t="s">
        <v>386</v>
      </c>
      <c r="K4" s="59" t="s">
        <v>386</v>
      </c>
      <c r="L4" s="59" t="s">
        <v>386</v>
      </c>
      <c r="M4" s="59" t="s">
        <v>386</v>
      </c>
      <c r="N4" s="59" t="s">
        <v>386</v>
      </c>
      <c r="O4" s="59" t="s">
        <v>387</v>
      </c>
      <c r="P4" s="59" t="s">
        <v>388</v>
      </c>
      <c r="Q4" s="59" t="s">
        <v>389</v>
      </c>
      <c r="R4" s="59" t="s">
        <v>390</v>
      </c>
      <c r="S4" s="59" t="s">
        <v>391</v>
      </c>
    </row>
    <row r="5" spans="1:19" ht="21">
      <c r="A5" s="59" t="s">
        <v>392</v>
      </c>
      <c r="B5" s="59">
        <v>2163</v>
      </c>
      <c r="C5" s="59">
        <v>2013</v>
      </c>
      <c r="D5" s="59">
        <v>2589</v>
      </c>
      <c r="E5" s="59">
        <v>3047</v>
      </c>
      <c r="F5" s="59">
        <v>6964</v>
      </c>
      <c r="G5" s="59">
        <v>13181</v>
      </c>
      <c r="H5" s="59">
        <v>13369</v>
      </c>
      <c r="I5" s="59">
        <v>3823</v>
      </c>
      <c r="J5" s="59">
        <v>0</v>
      </c>
      <c r="K5" s="59">
        <v>0</v>
      </c>
      <c r="L5" s="59">
        <v>0</v>
      </c>
      <c r="M5" s="59">
        <v>0</v>
      </c>
      <c r="N5" s="59">
        <v>47149</v>
      </c>
      <c r="O5" s="59">
        <v>58</v>
      </c>
      <c r="P5" s="59">
        <v>71.62</v>
      </c>
      <c r="Q5" s="59">
        <v>0.09</v>
      </c>
      <c r="R5" s="59">
        <v>0.12</v>
      </c>
      <c r="S5" s="59">
        <v>65830324</v>
      </c>
    </row>
    <row r="6" spans="1:19" ht="21">
      <c r="A6" s="59" t="s">
        <v>393</v>
      </c>
      <c r="B6" s="59">
        <v>160</v>
      </c>
      <c r="C6" s="59">
        <v>176</v>
      </c>
      <c r="D6" s="59">
        <v>235</v>
      </c>
      <c r="E6" s="59">
        <v>448</v>
      </c>
      <c r="F6" s="59">
        <v>1476</v>
      </c>
      <c r="G6" s="59">
        <v>3213</v>
      </c>
      <c r="H6" s="59">
        <v>3202</v>
      </c>
      <c r="I6" s="59">
        <v>1008</v>
      </c>
      <c r="J6" s="59">
        <v>0</v>
      </c>
      <c r="K6" s="59">
        <v>0</v>
      </c>
      <c r="L6" s="59">
        <v>0</v>
      </c>
      <c r="M6" s="59">
        <v>0</v>
      </c>
      <c r="N6" s="59">
        <v>9918</v>
      </c>
      <c r="O6" s="59">
        <v>7</v>
      </c>
      <c r="P6" s="59">
        <v>82.13</v>
      </c>
      <c r="Q6" s="59">
        <v>0.06</v>
      </c>
      <c r="R6" s="59">
        <v>7.0000000000000007E-2</v>
      </c>
      <c r="S6" s="59">
        <v>12075763</v>
      </c>
    </row>
    <row r="7" spans="1:19" ht="21">
      <c r="A7" s="59" t="s">
        <v>394</v>
      </c>
      <c r="B7" s="59">
        <v>54</v>
      </c>
      <c r="C7" s="59">
        <v>42</v>
      </c>
      <c r="D7" s="59">
        <v>52</v>
      </c>
      <c r="E7" s="59">
        <v>128</v>
      </c>
      <c r="F7" s="59">
        <v>512</v>
      </c>
      <c r="G7" s="59">
        <v>1127</v>
      </c>
      <c r="H7" s="59">
        <v>1201</v>
      </c>
      <c r="I7" s="59">
        <v>345</v>
      </c>
      <c r="J7" s="59">
        <v>0</v>
      </c>
      <c r="K7" s="59">
        <v>0</v>
      </c>
      <c r="L7" s="59">
        <v>0</v>
      </c>
      <c r="M7" s="59">
        <v>0</v>
      </c>
      <c r="N7" s="59">
        <v>3461</v>
      </c>
      <c r="O7" s="59">
        <v>2</v>
      </c>
      <c r="P7" s="59">
        <v>59.11</v>
      </c>
      <c r="Q7" s="59">
        <v>0.03</v>
      </c>
      <c r="R7" s="59">
        <v>0.06</v>
      </c>
      <c r="S7" s="59">
        <v>5855581</v>
      </c>
    </row>
    <row r="8" spans="1:19" ht="21">
      <c r="A8" s="59" t="s">
        <v>152</v>
      </c>
      <c r="B8" s="59">
        <v>23</v>
      </c>
      <c r="C8" s="59">
        <v>16</v>
      </c>
      <c r="D8" s="59">
        <v>13</v>
      </c>
      <c r="E8" s="59">
        <v>25</v>
      </c>
      <c r="F8" s="59">
        <v>55</v>
      </c>
      <c r="G8" s="59">
        <v>189</v>
      </c>
      <c r="H8" s="59">
        <v>325</v>
      </c>
      <c r="I8" s="59">
        <v>105</v>
      </c>
      <c r="J8" s="59">
        <v>0</v>
      </c>
      <c r="K8" s="59">
        <v>0</v>
      </c>
      <c r="L8" s="59">
        <v>0</v>
      </c>
      <c r="M8" s="59">
        <v>0</v>
      </c>
      <c r="N8" s="59">
        <v>751</v>
      </c>
      <c r="O8" s="59">
        <v>0</v>
      </c>
      <c r="P8" s="59">
        <v>43.36</v>
      </c>
      <c r="Q8" s="59">
        <v>0</v>
      </c>
      <c r="R8" s="59">
        <v>0</v>
      </c>
      <c r="S8" s="59">
        <v>1732003</v>
      </c>
    </row>
    <row r="9" spans="1:19" ht="21">
      <c r="A9" s="59" t="s">
        <v>159</v>
      </c>
      <c r="B9" s="59">
        <v>0</v>
      </c>
      <c r="C9" s="59">
        <v>3</v>
      </c>
      <c r="D9" s="59">
        <v>10</v>
      </c>
      <c r="E9" s="59">
        <v>20</v>
      </c>
      <c r="F9" s="59">
        <v>37</v>
      </c>
      <c r="G9" s="59">
        <v>40</v>
      </c>
      <c r="H9" s="59">
        <v>44</v>
      </c>
      <c r="I9" s="59">
        <v>5</v>
      </c>
      <c r="J9" s="59">
        <v>0</v>
      </c>
      <c r="K9" s="59">
        <v>0</v>
      </c>
      <c r="L9" s="59">
        <v>0</v>
      </c>
      <c r="M9" s="59">
        <v>0</v>
      </c>
      <c r="N9" s="59">
        <v>159</v>
      </c>
      <c r="O9" s="59">
        <v>0</v>
      </c>
      <c r="P9" s="59">
        <v>39.14</v>
      </c>
      <c r="Q9" s="59">
        <v>0</v>
      </c>
      <c r="R9" s="59">
        <v>0</v>
      </c>
      <c r="S9" s="59">
        <v>406193</v>
      </c>
    </row>
    <row r="10" spans="1:19" ht="21">
      <c r="A10" s="59" t="s">
        <v>173</v>
      </c>
      <c r="B10" s="59">
        <v>4</v>
      </c>
      <c r="C10" s="59">
        <v>0</v>
      </c>
      <c r="D10" s="59">
        <v>2</v>
      </c>
      <c r="E10" s="59">
        <v>14</v>
      </c>
      <c r="F10" s="59">
        <v>40</v>
      </c>
      <c r="G10" s="59">
        <v>84</v>
      </c>
      <c r="H10" s="59">
        <v>76</v>
      </c>
      <c r="I10" s="59">
        <v>9</v>
      </c>
      <c r="J10" s="59">
        <v>0</v>
      </c>
      <c r="K10" s="59">
        <v>0</v>
      </c>
      <c r="L10" s="59">
        <v>0</v>
      </c>
      <c r="M10" s="59">
        <v>0</v>
      </c>
      <c r="N10" s="59">
        <v>229</v>
      </c>
      <c r="O10" s="59">
        <v>0</v>
      </c>
      <c r="P10" s="59">
        <v>30.51</v>
      </c>
      <c r="Q10" s="59">
        <v>0</v>
      </c>
      <c r="R10" s="59">
        <v>0</v>
      </c>
      <c r="S10" s="59">
        <v>750603</v>
      </c>
    </row>
    <row r="11" spans="1:19" ht="21">
      <c r="A11" s="59" t="s">
        <v>224</v>
      </c>
      <c r="B11" s="59">
        <v>0</v>
      </c>
      <c r="C11" s="59">
        <v>1</v>
      </c>
      <c r="D11" s="59">
        <v>3</v>
      </c>
      <c r="E11" s="59">
        <v>18</v>
      </c>
      <c r="F11" s="59">
        <v>123</v>
      </c>
      <c r="G11" s="59">
        <v>151</v>
      </c>
      <c r="H11" s="59">
        <v>69</v>
      </c>
      <c r="I11" s="59">
        <v>7</v>
      </c>
      <c r="J11" s="59">
        <v>0</v>
      </c>
      <c r="K11" s="59">
        <v>0</v>
      </c>
      <c r="L11" s="59">
        <v>0</v>
      </c>
      <c r="M11" s="59">
        <v>0</v>
      </c>
      <c r="N11" s="59">
        <v>372</v>
      </c>
      <c r="O11" s="59">
        <v>1</v>
      </c>
      <c r="P11" s="59">
        <v>82.47</v>
      </c>
      <c r="Q11" s="59">
        <v>0.22</v>
      </c>
      <c r="R11" s="59">
        <v>0.27</v>
      </c>
      <c r="S11" s="59">
        <v>451078</v>
      </c>
    </row>
    <row r="12" spans="1:19" ht="21">
      <c r="A12" s="59" t="s">
        <v>214</v>
      </c>
      <c r="B12" s="59">
        <v>7</v>
      </c>
      <c r="C12" s="59">
        <v>6</v>
      </c>
      <c r="D12" s="59">
        <v>7</v>
      </c>
      <c r="E12" s="59">
        <v>12</v>
      </c>
      <c r="F12" s="59">
        <v>77</v>
      </c>
      <c r="G12" s="59">
        <v>119</v>
      </c>
      <c r="H12" s="59">
        <v>116</v>
      </c>
      <c r="I12" s="59">
        <v>20</v>
      </c>
      <c r="J12" s="59">
        <v>0</v>
      </c>
      <c r="K12" s="59">
        <v>0</v>
      </c>
      <c r="L12" s="59">
        <v>0</v>
      </c>
      <c r="M12" s="59">
        <v>0</v>
      </c>
      <c r="N12" s="59">
        <v>364</v>
      </c>
      <c r="O12" s="59">
        <v>0</v>
      </c>
      <c r="P12" s="59">
        <v>75.88</v>
      </c>
      <c r="Q12" s="59">
        <v>0</v>
      </c>
      <c r="R12" s="59">
        <v>0</v>
      </c>
      <c r="S12" s="59">
        <v>479717</v>
      </c>
    </row>
    <row r="13" spans="1:19" ht="21">
      <c r="A13" s="59" t="s">
        <v>208</v>
      </c>
      <c r="B13" s="59">
        <v>0</v>
      </c>
      <c r="C13" s="59">
        <v>0</v>
      </c>
      <c r="D13" s="59">
        <v>0</v>
      </c>
      <c r="E13" s="59">
        <v>2</v>
      </c>
      <c r="F13" s="59">
        <v>18</v>
      </c>
      <c r="G13" s="59">
        <v>41</v>
      </c>
      <c r="H13" s="59">
        <v>31</v>
      </c>
      <c r="I13" s="59">
        <v>11</v>
      </c>
      <c r="J13" s="59">
        <v>0</v>
      </c>
      <c r="K13" s="59">
        <v>0</v>
      </c>
      <c r="L13" s="59">
        <v>0</v>
      </c>
      <c r="M13" s="59">
        <v>0</v>
      </c>
      <c r="N13" s="59">
        <v>103</v>
      </c>
      <c r="O13" s="59">
        <v>0</v>
      </c>
      <c r="P13" s="59">
        <v>21.42</v>
      </c>
      <c r="Q13" s="59">
        <v>0</v>
      </c>
      <c r="R13" s="59">
        <v>0</v>
      </c>
      <c r="S13" s="59">
        <v>480916</v>
      </c>
    </row>
    <row r="14" spans="1:19" ht="21">
      <c r="A14" s="59" t="s">
        <v>176</v>
      </c>
      <c r="B14" s="59">
        <v>15</v>
      </c>
      <c r="C14" s="59">
        <v>13</v>
      </c>
      <c r="D14" s="59">
        <v>14</v>
      </c>
      <c r="E14" s="59">
        <v>26</v>
      </c>
      <c r="F14" s="59">
        <v>119</v>
      </c>
      <c r="G14" s="59">
        <v>323</v>
      </c>
      <c r="H14" s="59">
        <v>401</v>
      </c>
      <c r="I14" s="59">
        <v>154</v>
      </c>
      <c r="J14" s="59">
        <v>0</v>
      </c>
      <c r="K14" s="59">
        <v>0</v>
      </c>
      <c r="L14" s="59">
        <v>0</v>
      </c>
      <c r="M14" s="59">
        <v>0</v>
      </c>
      <c r="N14" s="59">
        <v>1065</v>
      </c>
      <c r="O14" s="59">
        <v>0</v>
      </c>
      <c r="P14" s="59">
        <v>83.19</v>
      </c>
      <c r="Q14" s="59">
        <v>0</v>
      </c>
      <c r="R14" s="59">
        <v>0</v>
      </c>
      <c r="S14" s="59">
        <v>1280247</v>
      </c>
    </row>
    <row r="15" spans="1:19" ht="21">
      <c r="A15" s="59" t="s">
        <v>151</v>
      </c>
      <c r="B15" s="59">
        <v>5</v>
      </c>
      <c r="C15" s="59">
        <v>3</v>
      </c>
      <c r="D15" s="59">
        <v>3</v>
      </c>
      <c r="E15" s="59">
        <v>11</v>
      </c>
      <c r="F15" s="59">
        <v>43</v>
      </c>
      <c r="G15" s="59">
        <v>180</v>
      </c>
      <c r="H15" s="59">
        <v>139</v>
      </c>
      <c r="I15" s="59">
        <v>34</v>
      </c>
      <c r="J15" s="59">
        <v>0</v>
      </c>
      <c r="K15" s="59">
        <v>0</v>
      </c>
      <c r="L15" s="59">
        <v>0</v>
      </c>
      <c r="M15" s="59">
        <v>0</v>
      </c>
      <c r="N15" s="59">
        <v>418</v>
      </c>
      <c r="O15" s="59">
        <v>1</v>
      </c>
      <c r="P15" s="59">
        <v>152.1</v>
      </c>
      <c r="Q15" s="59">
        <v>0.36</v>
      </c>
      <c r="R15" s="59">
        <v>0.24</v>
      </c>
      <c r="S15" s="59">
        <v>274824</v>
      </c>
    </row>
    <row r="16" spans="1:19" ht="21">
      <c r="A16" s="59" t="s">
        <v>395</v>
      </c>
      <c r="B16" s="59">
        <v>41</v>
      </c>
      <c r="C16" s="59">
        <v>60</v>
      </c>
      <c r="D16" s="59">
        <v>71</v>
      </c>
      <c r="E16" s="59">
        <v>130</v>
      </c>
      <c r="F16" s="59">
        <v>431</v>
      </c>
      <c r="G16" s="59">
        <v>906</v>
      </c>
      <c r="H16" s="59">
        <v>951</v>
      </c>
      <c r="I16" s="59">
        <v>288</v>
      </c>
      <c r="J16" s="59">
        <v>0</v>
      </c>
      <c r="K16" s="59">
        <v>0</v>
      </c>
      <c r="L16" s="59">
        <v>0</v>
      </c>
      <c r="M16" s="59">
        <v>0</v>
      </c>
      <c r="N16" s="59">
        <v>2878</v>
      </c>
      <c r="O16" s="59">
        <v>2</v>
      </c>
      <c r="P16" s="59">
        <v>81.17</v>
      </c>
      <c r="Q16" s="59">
        <v>0.06</v>
      </c>
      <c r="R16" s="59">
        <v>7.0000000000000007E-2</v>
      </c>
      <c r="S16" s="59">
        <v>3545813</v>
      </c>
    </row>
    <row r="17" spans="1:19" ht="21">
      <c r="A17" s="59" t="s">
        <v>199</v>
      </c>
      <c r="B17" s="59">
        <v>0</v>
      </c>
      <c r="C17" s="59">
        <v>2</v>
      </c>
      <c r="D17" s="59">
        <v>4</v>
      </c>
      <c r="E17" s="59">
        <v>9</v>
      </c>
      <c r="F17" s="59">
        <v>37</v>
      </c>
      <c r="G17" s="59">
        <v>42</v>
      </c>
      <c r="H17" s="59">
        <v>63</v>
      </c>
      <c r="I17" s="59">
        <v>15</v>
      </c>
      <c r="J17" s="59">
        <v>0</v>
      </c>
      <c r="K17" s="59">
        <v>0</v>
      </c>
      <c r="L17" s="59">
        <v>0</v>
      </c>
      <c r="M17" s="59">
        <v>0</v>
      </c>
      <c r="N17" s="59">
        <v>172</v>
      </c>
      <c r="O17" s="59">
        <v>0</v>
      </c>
      <c r="P17" s="59">
        <v>37.47</v>
      </c>
      <c r="Q17" s="59">
        <v>0</v>
      </c>
      <c r="R17" s="59">
        <v>0</v>
      </c>
      <c r="S17" s="59">
        <v>458983</v>
      </c>
    </row>
    <row r="18" spans="1:19" ht="21">
      <c r="A18" s="59" t="s">
        <v>163</v>
      </c>
      <c r="B18" s="59">
        <v>19</v>
      </c>
      <c r="C18" s="59">
        <v>24</v>
      </c>
      <c r="D18" s="59">
        <v>20</v>
      </c>
      <c r="E18" s="59">
        <v>36</v>
      </c>
      <c r="F18" s="59">
        <v>107</v>
      </c>
      <c r="G18" s="59">
        <v>235</v>
      </c>
      <c r="H18" s="59">
        <v>293</v>
      </c>
      <c r="I18" s="59">
        <v>68</v>
      </c>
      <c r="J18" s="59">
        <v>0</v>
      </c>
      <c r="K18" s="59">
        <v>0</v>
      </c>
      <c r="L18" s="59">
        <v>0</v>
      </c>
      <c r="M18" s="59">
        <v>0</v>
      </c>
      <c r="N18" s="59">
        <v>802</v>
      </c>
      <c r="O18" s="59">
        <v>2</v>
      </c>
      <c r="P18" s="59">
        <v>128.28</v>
      </c>
      <c r="Q18" s="59">
        <v>0.32</v>
      </c>
      <c r="R18" s="59">
        <v>0.25</v>
      </c>
      <c r="S18" s="59">
        <v>625174</v>
      </c>
    </row>
    <row r="19" spans="1:19" ht="21">
      <c r="A19" s="59" t="s">
        <v>196</v>
      </c>
      <c r="B19" s="59">
        <v>4</v>
      </c>
      <c r="C19" s="59">
        <v>5</v>
      </c>
      <c r="D19" s="59">
        <v>9</v>
      </c>
      <c r="E19" s="59">
        <v>15</v>
      </c>
      <c r="F19" s="59">
        <v>44</v>
      </c>
      <c r="G19" s="59">
        <v>121</v>
      </c>
      <c r="H19" s="59">
        <v>120</v>
      </c>
      <c r="I19" s="59">
        <v>44</v>
      </c>
      <c r="J19" s="59">
        <v>0</v>
      </c>
      <c r="K19" s="59">
        <v>0</v>
      </c>
      <c r="L19" s="59">
        <v>0</v>
      </c>
      <c r="M19" s="59">
        <v>0</v>
      </c>
      <c r="N19" s="59">
        <v>362</v>
      </c>
      <c r="O19" s="59">
        <v>0</v>
      </c>
      <c r="P19" s="59">
        <v>60.24</v>
      </c>
      <c r="Q19" s="59">
        <v>0</v>
      </c>
      <c r="R19" s="59">
        <v>0</v>
      </c>
      <c r="S19" s="59">
        <v>600971</v>
      </c>
    </row>
    <row r="20" spans="1:19" ht="21">
      <c r="A20" s="59" t="s">
        <v>186</v>
      </c>
      <c r="B20" s="59">
        <v>6</v>
      </c>
      <c r="C20" s="59">
        <v>11</v>
      </c>
      <c r="D20" s="59">
        <v>20</v>
      </c>
      <c r="E20" s="59">
        <v>47</v>
      </c>
      <c r="F20" s="59">
        <v>117</v>
      </c>
      <c r="G20" s="59">
        <v>250</v>
      </c>
      <c r="H20" s="59">
        <v>305</v>
      </c>
      <c r="I20" s="59">
        <v>113</v>
      </c>
      <c r="J20" s="59">
        <v>0</v>
      </c>
      <c r="K20" s="59">
        <v>0</v>
      </c>
      <c r="L20" s="59">
        <v>0</v>
      </c>
      <c r="M20" s="59">
        <v>0</v>
      </c>
      <c r="N20" s="59">
        <v>869</v>
      </c>
      <c r="O20" s="59">
        <v>0</v>
      </c>
      <c r="P20" s="59">
        <v>100.51</v>
      </c>
      <c r="Q20" s="59">
        <v>0</v>
      </c>
      <c r="R20" s="59">
        <v>0</v>
      </c>
      <c r="S20" s="59">
        <v>864581</v>
      </c>
    </row>
    <row r="21" spans="1:19" ht="21">
      <c r="A21" s="59" t="s">
        <v>178</v>
      </c>
      <c r="B21" s="59">
        <v>12</v>
      </c>
      <c r="C21" s="59">
        <v>18</v>
      </c>
      <c r="D21" s="59">
        <v>18</v>
      </c>
      <c r="E21" s="59">
        <v>23</v>
      </c>
      <c r="F21" s="59">
        <v>126</v>
      </c>
      <c r="G21" s="59">
        <v>258</v>
      </c>
      <c r="H21" s="59">
        <v>170</v>
      </c>
      <c r="I21" s="59">
        <v>48</v>
      </c>
      <c r="J21" s="59">
        <v>0</v>
      </c>
      <c r="K21" s="59">
        <v>0</v>
      </c>
      <c r="L21" s="59">
        <v>0</v>
      </c>
      <c r="M21" s="59">
        <v>0</v>
      </c>
      <c r="N21" s="59">
        <v>673</v>
      </c>
      <c r="O21" s="59">
        <v>0</v>
      </c>
      <c r="P21" s="59">
        <v>67.56</v>
      </c>
      <c r="Q21" s="59">
        <v>0</v>
      </c>
      <c r="R21" s="59">
        <v>0</v>
      </c>
      <c r="S21" s="59">
        <v>996104</v>
      </c>
    </row>
    <row r="22" spans="1:19" ht="21">
      <c r="A22" s="59" t="s">
        <v>396</v>
      </c>
      <c r="B22" s="59">
        <v>69</v>
      </c>
      <c r="C22" s="59">
        <v>77</v>
      </c>
      <c r="D22" s="59">
        <v>114</v>
      </c>
      <c r="E22" s="59">
        <v>192</v>
      </c>
      <c r="F22" s="59">
        <v>540</v>
      </c>
      <c r="G22" s="59">
        <v>1197</v>
      </c>
      <c r="H22" s="59">
        <v>1074</v>
      </c>
      <c r="I22" s="59">
        <v>391</v>
      </c>
      <c r="J22" s="59">
        <v>0</v>
      </c>
      <c r="K22" s="59">
        <v>0</v>
      </c>
      <c r="L22" s="59">
        <v>0</v>
      </c>
      <c r="M22" s="59">
        <v>0</v>
      </c>
      <c r="N22" s="59">
        <v>3654</v>
      </c>
      <c r="O22" s="59">
        <v>3</v>
      </c>
      <c r="P22" s="59">
        <v>121.58</v>
      </c>
      <c r="Q22" s="59">
        <v>0.1</v>
      </c>
      <c r="R22" s="59">
        <v>0.08</v>
      </c>
      <c r="S22" s="59">
        <v>3005413</v>
      </c>
    </row>
    <row r="23" spans="1:19" ht="21">
      <c r="A23" s="59" t="s">
        <v>212</v>
      </c>
      <c r="B23" s="59">
        <v>4</v>
      </c>
      <c r="C23" s="59">
        <v>3</v>
      </c>
      <c r="D23" s="59">
        <v>2</v>
      </c>
      <c r="E23" s="59">
        <v>2</v>
      </c>
      <c r="F23" s="59">
        <v>7</v>
      </c>
      <c r="G23" s="59">
        <v>17</v>
      </c>
      <c r="H23" s="59">
        <v>24</v>
      </c>
      <c r="I23" s="59">
        <v>16</v>
      </c>
      <c r="J23" s="59">
        <v>0</v>
      </c>
      <c r="K23" s="59">
        <v>0</v>
      </c>
      <c r="L23" s="59">
        <v>0</v>
      </c>
      <c r="M23" s="59">
        <v>0</v>
      </c>
      <c r="N23" s="59">
        <v>75</v>
      </c>
      <c r="O23" s="59">
        <v>0</v>
      </c>
      <c r="P23" s="59">
        <v>22.66</v>
      </c>
      <c r="Q23" s="59">
        <v>0</v>
      </c>
      <c r="R23" s="59">
        <v>0</v>
      </c>
      <c r="S23" s="59">
        <v>331044</v>
      </c>
    </row>
    <row r="24" spans="1:19" ht="21">
      <c r="A24" s="59" t="s">
        <v>194</v>
      </c>
      <c r="B24" s="59">
        <v>22</v>
      </c>
      <c r="C24" s="59">
        <v>24</v>
      </c>
      <c r="D24" s="59">
        <v>59</v>
      </c>
      <c r="E24" s="59">
        <v>87</v>
      </c>
      <c r="F24" s="59">
        <v>216</v>
      </c>
      <c r="G24" s="59">
        <v>471</v>
      </c>
      <c r="H24" s="59">
        <v>429</v>
      </c>
      <c r="I24" s="59">
        <v>195</v>
      </c>
      <c r="J24" s="59">
        <v>0</v>
      </c>
      <c r="K24" s="59">
        <v>0</v>
      </c>
      <c r="L24" s="59">
        <v>0</v>
      </c>
      <c r="M24" s="59">
        <v>0</v>
      </c>
      <c r="N24" s="59">
        <v>1503</v>
      </c>
      <c r="O24" s="59">
        <v>2</v>
      </c>
      <c r="P24" s="59">
        <v>140.57</v>
      </c>
      <c r="Q24" s="59">
        <v>0.19</v>
      </c>
      <c r="R24" s="59">
        <v>0.13</v>
      </c>
      <c r="S24" s="59">
        <v>1069198</v>
      </c>
    </row>
    <row r="25" spans="1:19" ht="21">
      <c r="A25" s="59" t="s">
        <v>202</v>
      </c>
      <c r="B25" s="59">
        <v>13</v>
      </c>
      <c r="C25" s="59">
        <v>10</v>
      </c>
      <c r="D25" s="59">
        <v>8</v>
      </c>
      <c r="E25" s="59">
        <v>22</v>
      </c>
      <c r="F25" s="59">
        <v>79</v>
      </c>
      <c r="G25" s="59">
        <v>154</v>
      </c>
      <c r="H25" s="59">
        <v>137</v>
      </c>
      <c r="I25" s="59">
        <v>29</v>
      </c>
      <c r="J25" s="59">
        <v>0</v>
      </c>
      <c r="K25" s="59">
        <v>0</v>
      </c>
      <c r="L25" s="59">
        <v>0</v>
      </c>
      <c r="M25" s="59">
        <v>0</v>
      </c>
      <c r="N25" s="59">
        <v>452</v>
      </c>
      <c r="O25" s="59">
        <v>0</v>
      </c>
      <c r="P25" s="59">
        <v>136.72</v>
      </c>
      <c r="Q25" s="59">
        <v>0</v>
      </c>
      <c r="R25" s="59">
        <v>0</v>
      </c>
      <c r="S25" s="59">
        <v>330602</v>
      </c>
    </row>
    <row r="26" spans="1:19" ht="21">
      <c r="A26" s="59" t="s">
        <v>223</v>
      </c>
      <c r="B26" s="59">
        <v>15</v>
      </c>
      <c r="C26" s="59">
        <v>14</v>
      </c>
      <c r="D26" s="59">
        <v>21</v>
      </c>
      <c r="E26" s="59">
        <v>35</v>
      </c>
      <c r="F26" s="59">
        <v>82</v>
      </c>
      <c r="G26" s="59">
        <v>210</v>
      </c>
      <c r="H26" s="59">
        <v>241</v>
      </c>
      <c r="I26" s="59">
        <v>89</v>
      </c>
      <c r="J26" s="59">
        <v>0</v>
      </c>
      <c r="K26" s="59">
        <v>0</v>
      </c>
      <c r="L26" s="59">
        <v>0</v>
      </c>
      <c r="M26" s="59">
        <v>0</v>
      </c>
      <c r="N26" s="59">
        <v>707</v>
      </c>
      <c r="O26" s="59">
        <v>0</v>
      </c>
      <c r="P26" s="59">
        <v>96.87</v>
      </c>
      <c r="Q26" s="59">
        <v>0</v>
      </c>
      <c r="R26" s="59">
        <v>0</v>
      </c>
      <c r="S26" s="59">
        <v>729850</v>
      </c>
    </row>
    <row r="27" spans="1:19" ht="21">
      <c r="A27" s="59" t="s">
        <v>191</v>
      </c>
      <c r="B27" s="59">
        <v>15</v>
      </c>
      <c r="C27" s="59">
        <v>26</v>
      </c>
      <c r="D27" s="59">
        <v>24</v>
      </c>
      <c r="E27" s="59">
        <v>46</v>
      </c>
      <c r="F27" s="59">
        <v>156</v>
      </c>
      <c r="G27" s="59">
        <v>345</v>
      </c>
      <c r="H27" s="59">
        <v>243</v>
      </c>
      <c r="I27" s="59">
        <v>62</v>
      </c>
      <c r="J27" s="59">
        <v>0</v>
      </c>
      <c r="K27" s="59">
        <v>0</v>
      </c>
      <c r="L27" s="59">
        <v>0</v>
      </c>
      <c r="M27" s="59">
        <v>0</v>
      </c>
      <c r="N27" s="59">
        <v>917</v>
      </c>
      <c r="O27" s="59">
        <v>1</v>
      </c>
      <c r="P27" s="59">
        <v>168.34</v>
      </c>
      <c r="Q27" s="59">
        <v>0.18</v>
      </c>
      <c r="R27" s="59">
        <v>0.11</v>
      </c>
      <c r="S27" s="59">
        <v>544719</v>
      </c>
    </row>
    <row r="28" spans="1:19" ht="21">
      <c r="A28" s="59" t="s">
        <v>397</v>
      </c>
      <c r="B28" s="59">
        <v>1225</v>
      </c>
      <c r="C28" s="59">
        <v>1077</v>
      </c>
      <c r="D28" s="59">
        <v>1477</v>
      </c>
      <c r="E28" s="59">
        <v>1606</v>
      </c>
      <c r="F28" s="59">
        <v>2433</v>
      </c>
      <c r="G28" s="59">
        <v>4571</v>
      </c>
      <c r="H28" s="59">
        <v>5261</v>
      </c>
      <c r="I28" s="59">
        <v>1525</v>
      </c>
      <c r="J28" s="59">
        <v>0</v>
      </c>
      <c r="K28" s="59">
        <v>0</v>
      </c>
      <c r="L28" s="59">
        <v>0</v>
      </c>
      <c r="M28" s="59">
        <v>0</v>
      </c>
      <c r="N28" s="59">
        <v>19175</v>
      </c>
      <c r="O28" s="59">
        <v>32</v>
      </c>
      <c r="P28" s="59">
        <v>85.19</v>
      </c>
      <c r="Q28" s="59">
        <v>0.14000000000000001</v>
      </c>
      <c r="R28" s="59">
        <v>0.17</v>
      </c>
      <c r="S28" s="59">
        <v>22507913</v>
      </c>
    </row>
    <row r="29" spans="1:19" ht="21">
      <c r="A29" s="59" t="s">
        <v>171</v>
      </c>
      <c r="B29" s="59">
        <v>435</v>
      </c>
      <c r="C29" s="59">
        <v>382</v>
      </c>
      <c r="D29" s="59">
        <v>577</v>
      </c>
      <c r="E29" s="59">
        <v>488</v>
      </c>
      <c r="F29" s="59">
        <v>307</v>
      </c>
      <c r="G29" s="59">
        <v>843</v>
      </c>
      <c r="H29" s="59">
        <v>1409</v>
      </c>
      <c r="I29" s="59">
        <v>490</v>
      </c>
      <c r="J29" s="59">
        <v>0</v>
      </c>
      <c r="K29" s="59">
        <v>0</v>
      </c>
      <c r="L29" s="59">
        <v>0</v>
      </c>
      <c r="M29" s="59">
        <v>0</v>
      </c>
      <c r="N29" s="59">
        <v>4931</v>
      </c>
      <c r="O29" s="59">
        <v>3</v>
      </c>
      <c r="P29" s="59">
        <v>86.64</v>
      </c>
      <c r="Q29" s="59">
        <v>0.05</v>
      </c>
      <c r="R29" s="59">
        <v>0.06</v>
      </c>
      <c r="S29" s="59">
        <v>5691530</v>
      </c>
    </row>
    <row r="30" spans="1:19" ht="21">
      <c r="A30" s="59" t="s">
        <v>398</v>
      </c>
      <c r="B30" s="59">
        <v>149</v>
      </c>
      <c r="C30" s="59">
        <v>117</v>
      </c>
      <c r="D30" s="59">
        <v>176</v>
      </c>
      <c r="E30" s="59">
        <v>282</v>
      </c>
      <c r="F30" s="59">
        <v>636</v>
      </c>
      <c r="G30" s="59">
        <v>1213</v>
      </c>
      <c r="H30" s="59">
        <v>1409</v>
      </c>
      <c r="I30" s="59">
        <v>442</v>
      </c>
      <c r="J30" s="59">
        <v>0</v>
      </c>
      <c r="K30" s="59">
        <v>0</v>
      </c>
      <c r="L30" s="59">
        <v>0</v>
      </c>
      <c r="M30" s="59">
        <v>0</v>
      </c>
      <c r="N30" s="59">
        <v>4424</v>
      </c>
      <c r="O30" s="59">
        <v>16</v>
      </c>
      <c r="P30" s="59">
        <v>84.04</v>
      </c>
      <c r="Q30" s="59">
        <v>0.3</v>
      </c>
      <c r="R30" s="59">
        <v>0.36</v>
      </c>
      <c r="S30" s="59">
        <v>5264087</v>
      </c>
    </row>
    <row r="31" spans="1:19" ht="17.25">
      <c r="A31" s="60" t="s">
        <v>399</v>
      </c>
      <c r="B31" s="61">
        <v>241660</v>
      </c>
    </row>
    <row r="33" spans="1:19" ht="18">
      <c r="A33" s="46" t="s">
        <v>383</v>
      </c>
    </row>
    <row r="34" spans="1:19" ht="18">
      <c r="A34" s="46" t="s">
        <v>384</v>
      </c>
    </row>
    <row r="35" spans="1:19" ht="21">
      <c r="A35" s="59" t="s">
        <v>146</v>
      </c>
      <c r="B35" s="59" t="s">
        <v>228</v>
      </c>
      <c r="C35" s="59" t="s">
        <v>229</v>
      </c>
      <c r="D35" s="59" t="s">
        <v>230</v>
      </c>
      <c r="E35" s="59" t="s">
        <v>231</v>
      </c>
      <c r="F35" s="59" t="s">
        <v>232</v>
      </c>
      <c r="G35" s="59" t="s">
        <v>233</v>
      </c>
      <c r="H35" s="59" t="s">
        <v>234</v>
      </c>
      <c r="I35" s="59" t="s">
        <v>235</v>
      </c>
      <c r="J35" s="59" t="s">
        <v>236</v>
      </c>
      <c r="K35" s="59" t="s">
        <v>237</v>
      </c>
      <c r="L35" s="59" t="s">
        <v>238</v>
      </c>
      <c r="M35" s="59" t="s">
        <v>239</v>
      </c>
      <c r="N35" s="59" t="s">
        <v>147</v>
      </c>
      <c r="O35" s="59" t="s">
        <v>147</v>
      </c>
      <c r="P35" s="59" t="s">
        <v>148</v>
      </c>
      <c r="Q35" s="59" t="s">
        <v>150</v>
      </c>
      <c r="R35" s="59" t="s">
        <v>37</v>
      </c>
      <c r="S35" s="59" t="s">
        <v>97</v>
      </c>
    </row>
    <row r="36" spans="1:19" ht="21">
      <c r="A36" s="59" t="s">
        <v>385</v>
      </c>
      <c r="B36" s="59" t="s">
        <v>386</v>
      </c>
      <c r="C36" s="59" t="s">
        <v>386</v>
      </c>
      <c r="D36" s="59" t="s">
        <v>386</v>
      </c>
      <c r="E36" s="59" t="s">
        <v>386</v>
      </c>
      <c r="F36" s="59" t="s">
        <v>386</v>
      </c>
      <c r="G36" s="59" t="s">
        <v>386</v>
      </c>
      <c r="H36" s="59" t="s">
        <v>386</v>
      </c>
      <c r="I36" s="59" t="s">
        <v>386</v>
      </c>
      <c r="J36" s="59" t="s">
        <v>386</v>
      </c>
      <c r="K36" s="59" t="s">
        <v>386</v>
      </c>
      <c r="L36" s="59" t="s">
        <v>386</v>
      </c>
      <c r="M36" s="59" t="s">
        <v>386</v>
      </c>
      <c r="N36" s="59" t="s">
        <v>386</v>
      </c>
      <c r="O36" s="59" t="s">
        <v>387</v>
      </c>
      <c r="P36" s="59" t="s">
        <v>388</v>
      </c>
      <c r="Q36" s="59" t="s">
        <v>389</v>
      </c>
      <c r="R36" s="59" t="s">
        <v>390</v>
      </c>
      <c r="S36" s="59" t="s">
        <v>391</v>
      </c>
    </row>
    <row r="37" spans="1:19" ht="21">
      <c r="A37" s="59" t="s">
        <v>210</v>
      </c>
      <c r="B37" s="59">
        <v>51</v>
      </c>
      <c r="C37" s="59">
        <v>41</v>
      </c>
      <c r="D37" s="59">
        <v>58</v>
      </c>
      <c r="E37" s="59">
        <v>126</v>
      </c>
      <c r="F37" s="59">
        <v>205</v>
      </c>
      <c r="G37" s="59">
        <v>411</v>
      </c>
      <c r="H37" s="59">
        <v>424</v>
      </c>
      <c r="I37" s="59">
        <v>169</v>
      </c>
      <c r="J37" s="59">
        <v>0</v>
      </c>
      <c r="K37" s="59">
        <v>0</v>
      </c>
      <c r="L37" s="59">
        <v>0</v>
      </c>
      <c r="M37" s="59">
        <v>0</v>
      </c>
      <c r="N37" s="59">
        <v>1485</v>
      </c>
      <c r="O37" s="59">
        <v>5</v>
      </c>
      <c r="P37" s="59">
        <v>123.46</v>
      </c>
      <c r="Q37" s="59">
        <v>0.42</v>
      </c>
      <c r="R37" s="59">
        <v>0.34</v>
      </c>
      <c r="S37" s="59">
        <v>1202818</v>
      </c>
    </row>
    <row r="38" spans="1:19" ht="21">
      <c r="A38" s="59" t="s">
        <v>216</v>
      </c>
      <c r="B38" s="59">
        <v>45</v>
      </c>
      <c r="C38" s="59">
        <v>26</v>
      </c>
      <c r="D38" s="59">
        <v>49</v>
      </c>
      <c r="E38" s="59">
        <v>63</v>
      </c>
      <c r="F38" s="59">
        <v>194</v>
      </c>
      <c r="G38" s="59">
        <v>311</v>
      </c>
      <c r="H38" s="59">
        <v>310</v>
      </c>
      <c r="I38" s="59">
        <v>174</v>
      </c>
      <c r="J38" s="59">
        <v>0</v>
      </c>
      <c r="K38" s="59">
        <v>0</v>
      </c>
      <c r="L38" s="59">
        <v>0</v>
      </c>
      <c r="M38" s="59">
        <v>0</v>
      </c>
      <c r="N38" s="59">
        <v>1172</v>
      </c>
      <c r="O38" s="59">
        <v>4</v>
      </c>
      <c r="P38" s="59">
        <v>106.27</v>
      </c>
      <c r="Q38" s="59">
        <v>0.36</v>
      </c>
      <c r="R38" s="59">
        <v>0.34</v>
      </c>
      <c r="S38" s="59">
        <v>1102810</v>
      </c>
    </row>
    <row r="39" spans="1:19" ht="21">
      <c r="A39" s="59" t="s">
        <v>188</v>
      </c>
      <c r="B39" s="59">
        <v>30</v>
      </c>
      <c r="C39" s="59">
        <v>23</v>
      </c>
      <c r="D39" s="59">
        <v>31</v>
      </c>
      <c r="E39" s="59">
        <v>22</v>
      </c>
      <c r="F39" s="59">
        <v>67</v>
      </c>
      <c r="G39" s="59">
        <v>168</v>
      </c>
      <c r="H39" s="59">
        <v>248</v>
      </c>
      <c r="I39" s="59">
        <v>47</v>
      </c>
      <c r="J39" s="59">
        <v>0</v>
      </c>
      <c r="K39" s="59">
        <v>0</v>
      </c>
      <c r="L39" s="59">
        <v>0</v>
      </c>
      <c r="M39" s="59">
        <v>0</v>
      </c>
      <c r="N39" s="59">
        <v>636</v>
      </c>
      <c r="O39" s="59">
        <v>4</v>
      </c>
      <c r="P39" s="59">
        <v>78.58</v>
      </c>
      <c r="Q39" s="59">
        <v>0.49</v>
      </c>
      <c r="R39" s="59">
        <v>0.63</v>
      </c>
      <c r="S39" s="59">
        <v>809340</v>
      </c>
    </row>
    <row r="40" spans="1:19" ht="21">
      <c r="A40" s="59" t="s">
        <v>197</v>
      </c>
      <c r="B40" s="59">
        <v>7</v>
      </c>
      <c r="C40" s="59">
        <v>2</v>
      </c>
      <c r="D40" s="59">
        <v>11</v>
      </c>
      <c r="E40" s="59">
        <v>18</v>
      </c>
      <c r="F40" s="59">
        <v>24</v>
      </c>
      <c r="G40" s="59">
        <v>23</v>
      </c>
      <c r="H40" s="59">
        <v>29</v>
      </c>
      <c r="I40" s="59">
        <v>11</v>
      </c>
      <c r="J40" s="59">
        <v>0</v>
      </c>
      <c r="K40" s="59">
        <v>0</v>
      </c>
      <c r="L40" s="59">
        <v>0</v>
      </c>
      <c r="M40" s="59">
        <v>0</v>
      </c>
      <c r="N40" s="59">
        <v>125</v>
      </c>
      <c r="O40" s="59">
        <v>0</v>
      </c>
      <c r="P40" s="59">
        <v>44.2</v>
      </c>
      <c r="Q40" s="59">
        <v>0</v>
      </c>
      <c r="R40" s="59">
        <v>0</v>
      </c>
      <c r="S40" s="59">
        <v>282788</v>
      </c>
    </row>
    <row r="41" spans="1:19" ht="21">
      <c r="A41" s="59" t="s">
        <v>195</v>
      </c>
      <c r="B41" s="59">
        <v>14</v>
      </c>
      <c r="C41" s="59">
        <v>12</v>
      </c>
      <c r="D41" s="59">
        <v>10</v>
      </c>
      <c r="E41" s="59">
        <v>10</v>
      </c>
      <c r="F41" s="59">
        <v>61</v>
      </c>
      <c r="G41" s="59">
        <v>159</v>
      </c>
      <c r="H41" s="59">
        <v>147</v>
      </c>
      <c r="I41" s="59">
        <v>1</v>
      </c>
      <c r="J41" s="59">
        <v>0</v>
      </c>
      <c r="K41" s="59">
        <v>0</v>
      </c>
      <c r="L41" s="59">
        <v>0</v>
      </c>
      <c r="M41" s="59">
        <v>0</v>
      </c>
      <c r="N41" s="59">
        <v>414</v>
      </c>
      <c r="O41" s="59">
        <v>0</v>
      </c>
      <c r="P41" s="59">
        <v>54.62</v>
      </c>
      <c r="Q41" s="59">
        <v>0</v>
      </c>
      <c r="R41" s="59">
        <v>0</v>
      </c>
      <c r="S41" s="59">
        <v>757988</v>
      </c>
    </row>
    <row r="42" spans="1:19" ht="21">
      <c r="A42" s="59" t="s">
        <v>227</v>
      </c>
      <c r="B42" s="59">
        <v>0</v>
      </c>
      <c r="C42" s="59">
        <v>0</v>
      </c>
      <c r="D42" s="59">
        <v>1</v>
      </c>
      <c r="E42" s="59">
        <v>1</v>
      </c>
      <c r="F42" s="59">
        <v>0</v>
      </c>
      <c r="G42" s="59">
        <v>3</v>
      </c>
      <c r="H42" s="59">
        <v>9</v>
      </c>
      <c r="I42" s="59">
        <v>2</v>
      </c>
      <c r="J42" s="59">
        <v>0</v>
      </c>
      <c r="K42" s="59">
        <v>0</v>
      </c>
      <c r="L42" s="59">
        <v>0</v>
      </c>
      <c r="M42" s="59">
        <v>0</v>
      </c>
      <c r="N42" s="59">
        <v>16</v>
      </c>
      <c r="O42" s="59">
        <v>0</v>
      </c>
      <c r="P42" s="59">
        <v>7.58</v>
      </c>
      <c r="Q42" s="59">
        <v>0</v>
      </c>
      <c r="R42" s="59">
        <v>0</v>
      </c>
      <c r="S42" s="59">
        <v>211007</v>
      </c>
    </row>
    <row r="43" spans="1:19" ht="21">
      <c r="A43" s="59" t="s">
        <v>217</v>
      </c>
      <c r="B43" s="59">
        <v>0</v>
      </c>
      <c r="C43" s="59">
        <v>9</v>
      </c>
      <c r="D43" s="59">
        <v>6</v>
      </c>
      <c r="E43" s="59">
        <v>18</v>
      </c>
      <c r="F43" s="59">
        <v>52</v>
      </c>
      <c r="G43" s="59">
        <v>76</v>
      </c>
      <c r="H43" s="59">
        <v>96</v>
      </c>
      <c r="I43" s="59">
        <v>38</v>
      </c>
      <c r="J43" s="59">
        <v>0</v>
      </c>
      <c r="K43" s="59">
        <v>0</v>
      </c>
      <c r="L43" s="59">
        <v>0</v>
      </c>
      <c r="M43" s="59">
        <v>0</v>
      </c>
      <c r="N43" s="59">
        <v>295</v>
      </c>
      <c r="O43" s="59">
        <v>2</v>
      </c>
      <c r="P43" s="59">
        <v>46.18</v>
      </c>
      <c r="Q43" s="59">
        <v>0.31</v>
      </c>
      <c r="R43" s="59">
        <v>0.68</v>
      </c>
      <c r="S43" s="59">
        <v>638869</v>
      </c>
    </row>
    <row r="44" spans="1:19" ht="21">
      <c r="A44" s="59" t="s">
        <v>222</v>
      </c>
      <c r="B44" s="59">
        <v>2</v>
      </c>
      <c r="C44" s="59">
        <v>4</v>
      </c>
      <c r="D44" s="59">
        <v>10</v>
      </c>
      <c r="E44" s="59">
        <v>24</v>
      </c>
      <c r="F44" s="59">
        <v>33</v>
      </c>
      <c r="G44" s="59">
        <v>62</v>
      </c>
      <c r="H44" s="59">
        <v>146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281</v>
      </c>
      <c r="O44" s="59">
        <v>1</v>
      </c>
      <c r="P44" s="59">
        <v>108.72</v>
      </c>
      <c r="Q44" s="59">
        <v>0.39</v>
      </c>
      <c r="R44" s="59">
        <v>0.36</v>
      </c>
      <c r="S44" s="59">
        <v>258467</v>
      </c>
    </row>
    <row r="45" spans="1:19" ht="21">
      <c r="A45" s="59" t="s">
        <v>400</v>
      </c>
      <c r="B45" s="59">
        <v>438</v>
      </c>
      <c r="C45" s="59">
        <v>370</v>
      </c>
      <c r="D45" s="59">
        <v>404</v>
      </c>
      <c r="E45" s="59">
        <v>449</v>
      </c>
      <c r="F45" s="59">
        <v>646</v>
      </c>
      <c r="G45" s="59">
        <v>1126</v>
      </c>
      <c r="H45" s="59">
        <v>1185</v>
      </c>
      <c r="I45" s="59">
        <v>318</v>
      </c>
      <c r="J45" s="59">
        <v>0</v>
      </c>
      <c r="K45" s="59">
        <v>0</v>
      </c>
      <c r="L45" s="59">
        <v>0</v>
      </c>
      <c r="M45" s="59">
        <v>0</v>
      </c>
      <c r="N45" s="59">
        <v>4936</v>
      </c>
      <c r="O45" s="59">
        <v>7</v>
      </c>
      <c r="P45" s="59">
        <v>93.74</v>
      </c>
      <c r="Q45" s="59">
        <v>0.13</v>
      </c>
      <c r="R45" s="59">
        <v>0.14000000000000001</v>
      </c>
      <c r="S45" s="59">
        <v>5265846</v>
      </c>
    </row>
    <row r="46" spans="1:19" ht="21">
      <c r="A46" s="59" t="s">
        <v>209</v>
      </c>
      <c r="B46" s="59">
        <v>82</v>
      </c>
      <c r="C46" s="59">
        <v>74</v>
      </c>
      <c r="D46" s="59">
        <v>99</v>
      </c>
      <c r="E46" s="59">
        <v>70</v>
      </c>
      <c r="F46" s="59">
        <v>98</v>
      </c>
      <c r="G46" s="59">
        <v>195</v>
      </c>
      <c r="H46" s="59">
        <v>226</v>
      </c>
      <c r="I46" s="59">
        <v>30</v>
      </c>
      <c r="J46" s="59">
        <v>0</v>
      </c>
      <c r="K46" s="59">
        <v>0</v>
      </c>
      <c r="L46" s="59">
        <v>0</v>
      </c>
      <c r="M46" s="59">
        <v>0</v>
      </c>
      <c r="N46" s="59">
        <v>874</v>
      </c>
      <c r="O46" s="59">
        <v>1</v>
      </c>
      <c r="P46" s="59">
        <v>100.59</v>
      </c>
      <c r="Q46" s="59">
        <v>0.12</v>
      </c>
      <c r="R46" s="59">
        <v>0.11</v>
      </c>
      <c r="S46" s="59">
        <v>868853</v>
      </c>
    </row>
    <row r="47" spans="1:19" ht="21">
      <c r="A47" s="59" t="s">
        <v>225</v>
      </c>
      <c r="B47" s="59">
        <v>14</v>
      </c>
      <c r="C47" s="59">
        <v>18</v>
      </c>
      <c r="D47" s="59">
        <v>21</v>
      </c>
      <c r="E47" s="59">
        <v>37</v>
      </c>
      <c r="F47" s="59">
        <v>49</v>
      </c>
      <c r="G47" s="59">
        <v>109</v>
      </c>
      <c r="H47" s="59">
        <v>83</v>
      </c>
      <c r="I47" s="59">
        <v>10</v>
      </c>
      <c r="J47" s="59">
        <v>0</v>
      </c>
      <c r="K47" s="59">
        <v>0</v>
      </c>
      <c r="L47" s="59">
        <v>0</v>
      </c>
      <c r="M47" s="59">
        <v>0</v>
      </c>
      <c r="N47" s="59">
        <v>341</v>
      </c>
      <c r="O47" s="59">
        <v>1</v>
      </c>
      <c r="P47" s="59">
        <v>38.590000000000003</v>
      </c>
      <c r="Q47" s="59">
        <v>0.11</v>
      </c>
      <c r="R47" s="59">
        <v>0.28999999999999998</v>
      </c>
      <c r="S47" s="59">
        <v>883629</v>
      </c>
    </row>
    <row r="48" spans="1:19" ht="21">
      <c r="A48" s="59" t="s">
        <v>220</v>
      </c>
      <c r="B48" s="59">
        <v>49</v>
      </c>
      <c r="C48" s="59">
        <v>22</v>
      </c>
      <c r="D48" s="59">
        <v>31</v>
      </c>
      <c r="E48" s="59">
        <v>49</v>
      </c>
      <c r="F48" s="59">
        <v>91</v>
      </c>
      <c r="G48" s="59">
        <v>153</v>
      </c>
      <c r="H48" s="59">
        <v>162</v>
      </c>
      <c r="I48" s="59">
        <v>36</v>
      </c>
      <c r="J48" s="59">
        <v>0</v>
      </c>
      <c r="K48" s="59">
        <v>0</v>
      </c>
      <c r="L48" s="59">
        <v>0</v>
      </c>
      <c r="M48" s="59">
        <v>0</v>
      </c>
      <c r="N48" s="59">
        <v>593</v>
      </c>
      <c r="O48" s="59">
        <v>0</v>
      </c>
      <c r="P48" s="59">
        <v>69.84</v>
      </c>
      <c r="Q48" s="59">
        <v>0</v>
      </c>
      <c r="R48" s="59">
        <v>0</v>
      </c>
      <c r="S48" s="59">
        <v>849133</v>
      </c>
    </row>
    <row r="49" spans="1:19" ht="21">
      <c r="A49" s="59" t="s">
        <v>182</v>
      </c>
      <c r="B49" s="59">
        <v>119</v>
      </c>
      <c r="C49" s="59">
        <v>91</v>
      </c>
      <c r="D49" s="59">
        <v>85</v>
      </c>
      <c r="E49" s="59">
        <v>127</v>
      </c>
      <c r="F49" s="59">
        <v>185</v>
      </c>
      <c r="G49" s="59">
        <v>350</v>
      </c>
      <c r="H49" s="59">
        <v>418</v>
      </c>
      <c r="I49" s="59">
        <v>167</v>
      </c>
      <c r="J49" s="59">
        <v>0</v>
      </c>
      <c r="K49" s="59">
        <v>0</v>
      </c>
      <c r="L49" s="59">
        <v>0</v>
      </c>
      <c r="M49" s="59">
        <v>0</v>
      </c>
      <c r="N49" s="59">
        <v>1542</v>
      </c>
      <c r="O49" s="59">
        <v>2</v>
      </c>
      <c r="P49" s="59">
        <v>170.92</v>
      </c>
      <c r="Q49" s="59">
        <v>0.22</v>
      </c>
      <c r="R49" s="59">
        <v>0.13</v>
      </c>
      <c r="S49" s="59">
        <v>902175</v>
      </c>
    </row>
    <row r="50" spans="1:19" ht="21">
      <c r="A50" s="59" t="s">
        <v>184</v>
      </c>
      <c r="B50" s="59">
        <v>91</v>
      </c>
      <c r="C50" s="59">
        <v>61</v>
      </c>
      <c r="D50" s="59">
        <v>82</v>
      </c>
      <c r="E50" s="59">
        <v>75</v>
      </c>
      <c r="F50" s="59">
        <v>92</v>
      </c>
      <c r="G50" s="59">
        <v>112</v>
      </c>
      <c r="H50" s="59">
        <v>118</v>
      </c>
      <c r="I50" s="59">
        <v>7</v>
      </c>
      <c r="J50" s="59">
        <v>0</v>
      </c>
      <c r="K50" s="59">
        <v>0</v>
      </c>
      <c r="L50" s="59">
        <v>0</v>
      </c>
      <c r="M50" s="59">
        <v>0</v>
      </c>
      <c r="N50" s="59">
        <v>638</v>
      </c>
      <c r="O50" s="59">
        <v>2</v>
      </c>
      <c r="P50" s="59">
        <v>115.77</v>
      </c>
      <c r="Q50" s="59">
        <v>0.36</v>
      </c>
      <c r="R50" s="59">
        <v>0.31</v>
      </c>
      <c r="S50" s="59">
        <v>551086</v>
      </c>
    </row>
    <row r="51" spans="1:19" ht="21">
      <c r="A51" s="59" t="s">
        <v>218</v>
      </c>
      <c r="B51" s="59">
        <v>16</v>
      </c>
      <c r="C51" s="59">
        <v>16</v>
      </c>
      <c r="D51" s="59">
        <v>6</v>
      </c>
      <c r="E51" s="59">
        <v>6</v>
      </c>
      <c r="F51" s="59">
        <v>14</v>
      </c>
      <c r="G51" s="59">
        <v>37</v>
      </c>
      <c r="H51" s="59">
        <v>30</v>
      </c>
      <c r="I51" s="59">
        <v>11</v>
      </c>
      <c r="J51" s="59">
        <v>0</v>
      </c>
      <c r="K51" s="59">
        <v>0</v>
      </c>
      <c r="L51" s="59">
        <v>0</v>
      </c>
      <c r="M51" s="59">
        <v>0</v>
      </c>
      <c r="N51" s="59">
        <v>136</v>
      </c>
      <c r="O51" s="59">
        <v>1</v>
      </c>
      <c r="P51" s="59">
        <v>70.02</v>
      </c>
      <c r="Q51" s="59">
        <v>0.51</v>
      </c>
      <c r="R51" s="59">
        <v>0.74</v>
      </c>
      <c r="S51" s="59">
        <v>194223</v>
      </c>
    </row>
    <row r="52" spans="1:19" ht="21">
      <c r="A52" s="59" t="s">
        <v>175</v>
      </c>
      <c r="B52" s="59">
        <v>38</v>
      </c>
      <c r="C52" s="59">
        <v>59</v>
      </c>
      <c r="D52" s="59">
        <v>52</v>
      </c>
      <c r="E52" s="59">
        <v>49</v>
      </c>
      <c r="F52" s="59">
        <v>76</v>
      </c>
      <c r="G52" s="59">
        <v>116</v>
      </c>
      <c r="H52" s="59">
        <v>82</v>
      </c>
      <c r="I52" s="59">
        <v>33</v>
      </c>
      <c r="J52" s="59">
        <v>0</v>
      </c>
      <c r="K52" s="59">
        <v>0</v>
      </c>
      <c r="L52" s="59">
        <v>0</v>
      </c>
      <c r="M52" s="59">
        <v>0</v>
      </c>
      <c r="N52" s="59">
        <v>505</v>
      </c>
      <c r="O52" s="59">
        <v>0</v>
      </c>
      <c r="P52" s="59">
        <v>105.29</v>
      </c>
      <c r="Q52" s="59">
        <v>0</v>
      </c>
      <c r="R52" s="59">
        <v>0</v>
      </c>
      <c r="S52" s="59">
        <v>479621</v>
      </c>
    </row>
    <row r="53" spans="1:19" ht="21">
      <c r="A53" s="59" t="s">
        <v>204</v>
      </c>
      <c r="B53" s="59">
        <v>29</v>
      </c>
      <c r="C53" s="59">
        <v>29</v>
      </c>
      <c r="D53" s="59">
        <v>28</v>
      </c>
      <c r="E53" s="59">
        <v>36</v>
      </c>
      <c r="F53" s="59">
        <v>41</v>
      </c>
      <c r="G53" s="59">
        <v>54</v>
      </c>
      <c r="H53" s="59">
        <v>66</v>
      </c>
      <c r="I53" s="59">
        <v>24</v>
      </c>
      <c r="J53" s="59">
        <v>0</v>
      </c>
      <c r="K53" s="59">
        <v>0</v>
      </c>
      <c r="L53" s="59">
        <v>0</v>
      </c>
      <c r="M53" s="59">
        <v>0</v>
      </c>
      <c r="N53" s="59">
        <v>307</v>
      </c>
      <c r="O53" s="59">
        <v>0</v>
      </c>
      <c r="P53" s="59">
        <v>57.16</v>
      </c>
      <c r="Q53" s="59">
        <v>0</v>
      </c>
      <c r="R53" s="59">
        <v>0</v>
      </c>
      <c r="S53" s="59">
        <v>537126</v>
      </c>
    </row>
    <row r="54" spans="1:19" ht="21">
      <c r="A54" s="59" t="s">
        <v>401</v>
      </c>
      <c r="B54" s="59">
        <v>199</v>
      </c>
      <c r="C54" s="59">
        <v>205</v>
      </c>
      <c r="D54" s="59">
        <v>318</v>
      </c>
      <c r="E54" s="59">
        <v>385</v>
      </c>
      <c r="F54" s="59">
        <v>837</v>
      </c>
      <c r="G54" s="59">
        <v>1372</v>
      </c>
      <c r="H54" s="59">
        <v>1234</v>
      </c>
      <c r="I54" s="59">
        <v>259</v>
      </c>
      <c r="J54" s="59">
        <v>0</v>
      </c>
      <c r="K54" s="59">
        <v>0</v>
      </c>
      <c r="L54" s="59">
        <v>0</v>
      </c>
      <c r="M54" s="59">
        <v>0</v>
      </c>
      <c r="N54" s="59">
        <v>4809</v>
      </c>
      <c r="O54" s="59">
        <v>6</v>
      </c>
      <c r="P54" s="59">
        <v>80.75</v>
      </c>
      <c r="Q54" s="59">
        <v>0.1</v>
      </c>
      <c r="R54" s="59">
        <v>0.12</v>
      </c>
      <c r="S54" s="59">
        <v>5955406</v>
      </c>
    </row>
    <row r="55" spans="1:19" ht="21">
      <c r="A55" s="59" t="s">
        <v>185</v>
      </c>
      <c r="B55" s="59">
        <v>49</v>
      </c>
      <c r="C55" s="59">
        <v>72</v>
      </c>
      <c r="D55" s="59">
        <v>96</v>
      </c>
      <c r="E55" s="59">
        <v>83</v>
      </c>
      <c r="F55" s="59">
        <v>144</v>
      </c>
      <c r="G55" s="59">
        <v>171</v>
      </c>
      <c r="H55" s="59">
        <v>163</v>
      </c>
      <c r="I55" s="59">
        <v>27</v>
      </c>
      <c r="J55" s="59">
        <v>0</v>
      </c>
      <c r="K55" s="59">
        <v>0</v>
      </c>
      <c r="L55" s="59">
        <v>0</v>
      </c>
      <c r="M55" s="59">
        <v>0</v>
      </c>
      <c r="N55" s="59">
        <v>805</v>
      </c>
      <c r="O55" s="59">
        <v>1</v>
      </c>
      <c r="P55" s="59">
        <v>62.58</v>
      </c>
      <c r="Q55" s="59">
        <v>0.08</v>
      </c>
      <c r="R55" s="59">
        <v>0.12</v>
      </c>
      <c r="S55" s="59">
        <v>1286431</v>
      </c>
    </row>
    <row r="56" spans="1:19" ht="21">
      <c r="A56" s="59" t="s">
        <v>198</v>
      </c>
      <c r="B56" s="59">
        <v>53</v>
      </c>
      <c r="C56" s="59">
        <v>57</v>
      </c>
      <c r="D56" s="59">
        <v>77</v>
      </c>
      <c r="E56" s="59">
        <v>109</v>
      </c>
      <c r="F56" s="59">
        <v>255</v>
      </c>
      <c r="G56" s="59">
        <v>368</v>
      </c>
      <c r="H56" s="59">
        <v>342</v>
      </c>
      <c r="I56" s="59">
        <v>42</v>
      </c>
      <c r="J56" s="59">
        <v>0</v>
      </c>
      <c r="K56" s="59">
        <v>0</v>
      </c>
      <c r="L56" s="59">
        <v>0</v>
      </c>
      <c r="M56" s="59">
        <v>0</v>
      </c>
      <c r="N56" s="59">
        <v>1303</v>
      </c>
      <c r="O56" s="59">
        <v>2</v>
      </c>
      <c r="P56" s="59">
        <v>88.7</v>
      </c>
      <c r="Q56" s="59">
        <v>0.14000000000000001</v>
      </c>
      <c r="R56" s="59">
        <v>0.15</v>
      </c>
      <c r="S56" s="59">
        <v>1469044</v>
      </c>
    </row>
    <row r="57" spans="1:19" ht="21">
      <c r="A57" s="59" t="s">
        <v>161</v>
      </c>
      <c r="B57" s="59">
        <v>40</v>
      </c>
      <c r="C57" s="59">
        <v>17</v>
      </c>
      <c r="D57" s="59">
        <v>64</v>
      </c>
      <c r="E57" s="59">
        <v>86</v>
      </c>
      <c r="F57" s="59">
        <v>182</v>
      </c>
      <c r="G57" s="59">
        <v>236</v>
      </c>
      <c r="H57" s="59">
        <v>193</v>
      </c>
      <c r="I57" s="59">
        <v>78</v>
      </c>
      <c r="J57" s="59">
        <v>0</v>
      </c>
      <c r="K57" s="59">
        <v>0</v>
      </c>
      <c r="L57" s="59">
        <v>0</v>
      </c>
      <c r="M57" s="59">
        <v>0</v>
      </c>
      <c r="N57" s="59">
        <v>896</v>
      </c>
      <c r="O57" s="59">
        <v>0</v>
      </c>
      <c r="P57" s="59">
        <v>128.99</v>
      </c>
      <c r="Q57" s="59">
        <v>0</v>
      </c>
      <c r="R57" s="59">
        <v>0</v>
      </c>
      <c r="S57" s="59">
        <v>694611</v>
      </c>
    </row>
    <row r="58" spans="1:19" ht="21">
      <c r="A58" s="59" t="s">
        <v>160</v>
      </c>
      <c r="B58" s="59">
        <v>8</v>
      </c>
      <c r="C58" s="59">
        <v>11</v>
      </c>
      <c r="D58" s="59">
        <v>11</v>
      </c>
      <c r="E58" s="59">
        <v>19</v>
      </c>
      <c r="F58" s="59">
        <v>32</v>
      </c>
      <c r="G58" s="59">
        <v>78</v>
      </c>
      <c r="H58" s="59">
        <v>67</v>
      </c>
      <c r="I58" s="59">
        <v>20</v>
      </c>
      <c r="J58" s="59">
        <v>0</v>
      </c>
      <c r="K58" s="59">
        <v>0</v>
      </c>
      <c r="L58" s="59">
        <v>0</v>
      </c>
      <c r="M58" s="59">
        <v>0</v>
      </c>
      <c r="N58" s="59">
        <v>246</v>
      </c>
      <c r="O58" s="59">
        <v>0</v>
      </c>
      <c r="P58" s="59">
        <v>46.26</v>
      </c>
      <c r="Q58" s="59">
        <v>0</v>
      </c>
      <c r="R58" s="59">
        <v>0</v>
      </c>
      <c r="S58" s="59">
        <v>531752</v>
      </c>
    </row>
    <row r="59" spans="1:19" ht="21">
      <c r="A59" s="59" t="s">
        <v>174</v>
      </c>
      <c r="B59" s="59">
        <v>7</v>
      </c>
      <c r="C59" s="59">
        <v>12</v>
      </c>
      <c r="D59" s="59">
        <v>20</v>
      </c>
      <c r="E59" s="59">
        <v>24</v>
      </c>
      <c r="F59" s="59">
        <v>41</v>
      </c>
      <c r="G59" s="59">
        <v>70</v>
      </c>
      <c r="H59" s="59">
        <v>81</v>
      </c>
      <c r="I59" s="59">
        <v>2</v>
      </c>
      <c r="J59" s="59">
        <v>0</v>
      </c>
      <c r="K59" s="59">
        <v>0</v>
      </c>
      <c r="L59" s="59">
        <v>0</v>
      </c>
      <c r="M59" s="59">
        <v>0</v>
      </c>
      <c r="N59" s="59">
        <v>257</v>
      </c>
      <c r="O59" s="59">
        <v>0</v>
      </c>
      <c r="P59" s="59">
        <v>112.01</v>
      </c>
      <c r="Q59" s="59">
        <v>0</v>
      </c>
      <c r="R59" s="59">
        <v>0</v>
      </c>
      <c r="S59" s="59">
        <v>229437</v>
      </c>
    </row>
    <row r="60" spans="1:19" ht="21">
      <c r="A60" s="59" t="s">
        <v>201</v>
      </c>
      <c r="B60" s="59">
        <v>19</v>
      </c>
      <c r="C60" s="59">
        <v>17</v>
      </c>
      <c r="D60" s="59">
        <v>27</v>
      </c>
      <c r="E60" s="59">
        <v>24</v>
      </c>
      <c r="F60" s="59">
        <v>107</v>
      </c>
      <c r="G60" s="59">
        <v>271</v>
      </c>
      <c r="H60" s="59">
        <v>246</v>
      </c>
      <c r="I60" s="59">
        <v>74</v>
      </c>
      <c r="J60" s="59">
        <v>0</v>
      </c>
      <c r="K60" s="59">
        <v>0</v>
      </c>
      <c r="L60" s="59">
        <v>0</v>
      </c>
      <c r="M60" s="59">
        <v>0</v>
      </c>
      <c r="N60" s="59">
        <v>785</v>
      </c>
      <c r="O60" s="59">
        <v>3</v>
      </c>
      <c r="P60" s="59">
        <v>111.72</v>
      </c>
      <c r="Q60" s="59">
        <v>0.43</v>
      </c>
      <c r="R60" s="59">
        <v>0.38</v>
      </c>
      <c r="S60" s="59">
        <v>702650</v>
      </c>
    </row>
    <row r="61" spans="1:19" ht="21">
      <c r="A61" s="59" t="s">
        <v>203</v>
      </c>
      <c r="B61" s="59">
        <v>17</v>
      </c>
      <c r="C61" s="59">
        <v>15</v>
      </c>
      <c r="D61" s="59">
        <v>17</v>
      </c>
      <c r="E61" s="59">
        <v>29</v>
      </c>
      <c r="F61" s="59">
        <v>49</v>
      </c>
      <c r="G61" s="59">
        <v>90</v>
      </c>
      <c r="H61" s="59">
        <v>76</v>
      </c>
      <c r="I61" s="59">
        <v>6</v>
      </c>
      <c r="J61" s="59">
        <v>0</v>
      </c>
      <c r="K61" s="59">
        <v>0</v>
      </c>
      <c r="L61" s="59">
        <v>0</v>
      </c>
      <c r="M61" s="59">
        <v>0</v>
      </c>
      <c r="N61" s="59">
        <v>299</v>
      </c>
      <c r="O61" s="59">
        <v>0</v>
      </c>
      <c r="P61" s="59">
        <v>61.84</v>
      </c>
      <c r="Q61" s="59">
        <v>0</v>
      </c>
      <c r="R61" s="59">
        <v>0</v>
      </c>
      <c r="S61" s="59">
        <v>483512</v>
      </c>
    </row>
    <row r="62" spans="1:19" ht="21">
      <c r="A62" s="59" t="s">
        <v>211</v>
      </c>
      <c r="B62" s="59">
        <v>6</v>
      </c>
      <c r="C62" s="59">
        <v>4</v>
      </c>
      <c r="D62" s="59">
        <v>6</v>
      </c>
      <c r="E62" s="59">
        <v>11</v>
      </c>
      <c r="F62" s="59">
        <v>27</v>
      </c>
      <c r="G62" s="59">
        <v>88</v>
      </c>
      <c r="H62" s="59">
        <v>66</v>
      </c>
      <c r="I62" s="59">
        <v>10</v>
      </c>
      <c r="J62" s="59">
        <v>0</v>
      </c>
      <c r="K62" s="59">
        <v>0</v>
      </c>
      <c r="L62" s="59">
        <v>0</v>
      </c>
      <c r="M62" s="59">
        <v>0</v>
      </c>
      <c r="N62" s="59">
        <v>218</v>
      </c>
      <c r="O62" s="59">
        <v>0</v>
      </c>
      <c r="P62" s="59">
        <v>39.07</v>
      </c>
      <c r="Q62" s="59">
        <v>0</v>
      </c>
      <c r="R62" s="59">
        <v>0</v>
      </c>
      <c r="S62" s="59">
        <v>557969</v>
      </c>
    </row>
    <row r="63" spans="1:19" ht="17.25">
      <c r="A63" s="60" t="s">
        <v>399</v>
      </c>
      <c r="B63" s="61">
        <v>241660</v>
      </c>
    </row>
    <row r="65" spans="1:19" ht="18">
      <c r="A65" s="46" t="s">
        <v>383</v>
      </c>
    </row>
    <row r="66" spans="1:19" ht="18">
      <c r="A66" s="46" t="s">
        <v>384</v>
      </c>
    </row>
    <row r="67" spans="1:19" ht="21">
      <c r="A67" s="59" t="s">
        <v>146</v>
      </c>
      <c r="B67" s="59" t="s">
        <v>228</v>
      </c>
      <c r="C67" s="59" t="s">
        <v>229</v>
      </c>
      <c r="D67" s="59" t="s">
        <v>230</v>
      </c>
      <c r="E67" s="59" t="s">
        <v>231</v>
      </c>
      <c r="F67" s="59" t="s">
        <v>232</v>
      </c>
      <c r="G67" s="59" t="s">
        <v>233</v>
      </c>
      <c r="H67" s="59" t="s">
        <v>234</v>
      </c>
      <c r="I67" s="59" t="s">
        <v>235</v>
      </c>
      <c r="J67" s="59" t="s">
        <v>236</v>
      </c>
      <c r="K67" s="59" t="s">
        <v>237</v>
      </c>
      <c r="L67" s="59" t="s">
        <v>238</v>
      </c>
      <c r="M67" s="59" t="s">
        <v>239</v>
      </c>
      <c r="N67" s="59" t="s">
        <v>147</v>
      </c>
      <c r="O67" s="59" t="s">
        <v>147</v>
      </c>
      <c r="P67" s="59" t="s">
        <v>148</v>
      </c>
      <c r="Q67" s="59" t="s">
        <v>150</v>
      </c>
      <c r="R67" s="59" t="s">
        <v>37</v>
      </c>
      <c r="S67" s="59" t="s">
        <v>97</v>
      </c>
    </row>
    <row r="68" spans="1:19" ht="21">
      <c r="A68" s="59" t="s">
        <v>385</v>
      </c>
      <c r="B68" s="59" t="s">
        <v>386</v>
      </c>
      <c r="C68" s="59" t="s">
        <v>386</v>
      </c>
      <c r="D68" s="59" t="s">
        <v>386</v>
      </c>
      <c r="E68" s="59" t="s">
        <v>386</v>
      </c>
      <c r="F68" s="59" t="s">
        <v>386</v>
      </c>
      <c r="G68" s="59" t="s">
        <v>386</v>
      </c>
      <c r="H68" s="59" t="s">
        <v>386</v>
      </c>
      <c r="I68" s="59" t="s">
        <v>386</v>
      </c>
      <c r="J68" s="59" t="s">
        <v>386</v>
      </c>
      <c r="K68" s="59" t="s">
        <v>386</v>
      </c>
      <c r="L68" s="59" t="s">
        <v>386</v>
      </c>
      <c r="M68" s="59" t="s">
        <v>386</v>
      </c>
      <c r="N68" s="59" t="s">
        <v>386</v>
      </c>
      <c r="O68" s="59" t="s">
        <v>387</v>
      </c>
      <c r="P68" s="59" t="s">
        <v>388</v>
      </c>
      <c r="Q68" s="59" t="s">
        <v>389</v>
      </c>
      <c r="R68" s="59" t="s">
        <v>390</v>
      </c>
      <c r="S68" s="59" t="s">
        <v>391</v>
      </c>
    </row>
    <row r="69" spans="1:19" ht="21">
      <c r="A69" s="59" t="s">
        <v>402</v>
      </c>
      <c r="B69" s="59">
        <v>105</v>
      </c>
      <c r="C69" s="59">
        <v>107</v>
      </c>
      <c r="D69" s="59">
        <v>229</v>
      </c>
      <c r="E69" s="59">
        <v>390</v>
      </c>
      <c r="F69" s="59">
        <v>1908</v>
      </c>
      <c r="G69" s="59">
        <v>4007</v>
      </c>
      <c r="H69" s="59">
        <v>3503</v>
      </c>
      <c r="I69" s="59">
        <v>882</v>
      </c>
      <c r="J69" s="59">
        <v>0</v>
      </c>
      <c r="K69" s="59">
        <v>0</v>
      </c>
      <c r="L69" s="59">
        <v>0</v>
      </c>
      <c r="M69" s="59">
        <v>0</v>
      </c>
      <c r="N69" s="59">
        <v>11131</v>
      </c>
      <c r="O69" s="59">
        <v>9</v>
      </c>
      <c r="P69" s="59">
        <v>50.76</v>
      </c>
      <c r="Q69" s="59">
        <v>0.04</v>
      </c>
      <c r="R69" s="59">
        <v>0.08</v>
      </c>
      <c r="S69" s="59">
        <v>21930713</v>
      </c>
    </row>
    <row r="70" spans="1:19" ht="21">
      <c r="A70" s="59" t="s">
        <v>403</v>
      </c>
      <c r="B70" s="59">
        <v>22</v>
      </c>
      <c r="C70" s="59">
        <v>19</v>
      </c>
      <c r="D70" s="59">
        <v>33</v>
      </c>
      <c r="E70" s="59">
        <v>61</v>
      </c>
      <c r="F70" s="59">
        <v>406</v>
      </c>
      <c r="G70" s="59">
        <v>937</v>
      </c>
      <c r="H70" s="59">
        <v>740</v>
      </c>
      <c r="I70" s="59">
        <v>236</v>
      </c>
      <c r="J70" s="59">
        <v>0</v>
      </c>
      <c r="K70" s="59">
        <v>0</v>
      </c>
      <c r="L70" s="59">
        <v>0</v>
      </c>
      <c r="M70" s="59">
        <v>0</v>
      </c>
      <c r="N70" s="59">
        <v>2454</v>
      </c>
      <c r="O70" s="59">
        <v>3</v>
      </c>
      <c r="P70" s="59">
        <v>48.52</v>
      </c>
      <c r="Q70" s="59">
        <v>0.06</v>
      </c>
      <c r="R70" s="59">
        <v>0.12</v>
      </c>
      <c r="S70" s="59">
        <v>5057217</v>
      </c>
    </row>
    <row r="71" spans="1:19" ht="21">
      <c r="A71" s="59" t="s">
        <v>206</v>
      </c>
      <c r="B71" s="59">
        <v>5</v>
      </c>
      <c r="C71" s="59">
        <v>6</v>
      </c>
      <c r="D71" s="59">
        <v>9</v>
      </c>
      <c r="E71" s="59">
        <v>18</v>
      </c>
      <c r="F71" s="59">
        <v>102</v>
      </c>
      <c r="G71" s="59">
        <v>242</v>
      </c>
      <c r="H71" s="59">
        <v>196</v>
      </c>
      <c r="I71" s="59">
        <v>99</v>
      </c>
      <c r="J71" s="59">
        <v>0</v>
      </c>
      <c r="K71" s="59">
        <v>0</v>
      </c>
      <c r="L71" s="59">
        <v>0</v>
      </c>
      <c r="M71" s="59">
        <v>0</v>
      </c>
      <c r="N71" s="59">
        <v>677</v>
      </c>
      <c r="O71" s="59">
        <v>0</v>
      </c>
      <c r="P71" s="59">
        <v>37.61</v>
      </c>
      <c r="Q71" s="59">
        <v>0</v>
      </c>
      <c r="R71" s="59">
        <v>0</v>
      </c>
      <c r="S71" s="59">
        <v>1799885</v>
      </c>
    </row>
    <row r="72" spans="1:19" ht="21">
      <c r="A72" s="59" t="s">
        <v>190</v>
      </c>
      <c r="B72" s="59">
        <v>12</v>
      </c>
      <c r="C72" s="59">
        <v>5</v>
      </c>
      <c r="D72" s="59">
        <v>11</v>
      </c>
      <c r="E72" s="59">
        <v>11</v>
      </c>
      <c r="F72" s="59">
        <v>72</v>
      </c>
      <c r="G72" s="59">
        <v>193</v>
      </c>
      <c r="H72" s="59">
        <v>138</v>
      </c>
      <c r="I72" s="59">
        <v>20</v>
      </c>
      <c r="J72" s="59">
        <v>0</v>
      </c>
      <c r="K72" s="59">
        <v>0</v>
      </c>
      <c r="L72" s="59">
        <v>0</v>
      </c>
      <c r="M72" s="59">
        <v>0</v>
      </c>
      <c r="N72" s="59">
        <v>462</v>
      </c>
      <c r="O72" s="59">
        <v>1</v>
      </c>
      <c r="P72" s="59">
        <v>47.92</v>
      </c>
      <c r="Q72" s="59">
        <v>0.1</v>
      </c>
      <c r="R72" s="59">
        <v>0.22</v>
      </c>
      <c r="S72" s="59">
        <v>964040</v>
      </c>
    </row>
    <row r="73" spans="1:19" ht="21">
      <c r="A73" s="59" t="s">
        <v>181</v>
      </c>
      <c r="B73" s="59">
        <v>4</v>
      </c>
      <c r="C73" s="59">
        <v>7</v>
      </c>
      <c r="D73" s="59">
        <v>6</v>
      </c>
      <c r="E73" s="59">
        <v>28</v>
      </c>
      <c r="F73" s="59">
        <v>184</v>
      </c>
      <c r="G73" s="59">
        <v>369</v>
      </c>
      <c r="H73" s="59">
        <v>253</v>
      </c>
      <c r="I73" s="59">
        <v>61</v>
      </c>
      <c r="J73" s="59">
        <v>0</v>
      </c>
      <c r="K73" s="59">
        <v>0</v>
      </c>
      <c r="L73" s="59">
        <v>0</v>
      </c>
      <c r="M73" s="59">
        <v>0</v>
      </c>
      <c r="N73" s="59">
        <v>912</v>
      </c>
      <c r="O73" s="59">
        <v>0</v>
      </c>
      <c r="P73" s="59">
        <v>69.72</v>
      </c>
      <c r="Q73" s="59">
        <v>0</v>
      </c>
      <c r="R73" s="59">
        <v>0</v>
      </c>
      <c r="S73" s="59">
        <v>1308074</v>
      </c>
    </row>
    <row r="74" spans="1:19" ht="21">
      <c r="A74" s="59" t="s">
        <v>183</v>
      </c>
      <c r="B74" s="59">
        <v>1</v>
      </c>
      <c r="C74" s="59">
        <v>1</v>
      </c>
      <c r="D74" s="59">
        <v>7</v>
      </c>
      <c r="E74" s="59">
        <v>4</v>
      </c>
      <c r="F74" s="59">
        <v>48</v>
      </c>
      <c r="G74" s="59">
        <v>133</v>
      </c>
      <c r="H74" s="59">
        <v>153</v>
      </c>
      <c r="I74" s="59">
        <v>56</v>
      </c>
      <c r="J74" s="59">
        <v>0</v>
      </c>
      <c r="K74" s="59">
        <v>0</v>
      </c>
      <c r="L74" s="59">
        <v>0</v>
      </c>
      <c r="M74" s="59">
        <v>0</v>
      </c>
      <c r="N74" s="59">
        <v>403</v>
      </c>
      <c r="O74" s="59">
        <v>2</v>
      </c>
      <c r="P74" s="59">
        <v>40.9</v>
      </c>
      <c r="Q74" s="59">
        <v>0.2</v>
      </c>
      <c r="R74" s="59">
        <v>0.5</v>
      </c>
      <c r="S74" s="59">
        <v>985218</v>
      </c>
    </row>
    <row r="75" spans="1:19" ht="21">
      <c r="A75" s="59" t="s">
        <v>404</v>
      </c>
      <c r="B75" s="59">
        <v>8</v>
      </c>
      <c r="C75" s="59">
        <v>11</v>
      </c>
      <c r="D75" s="59">
        <v>40</v>
      </c>
      <c r="E75" s="59">
        <v>51</v>
      </c>
      <c r="F75" s="59">
        <v>262</v>
      </c>
      <c r="G75" s="59">
        <v>564</v>
      </c>
      <c r="H75" s="59">
        <v>390</v>
      </c>
      <c r="I75" s="59">
        <v>91</v>
      </c>
      <c r="J75" s="59">
        <v>0</v>
      </c>
      <c r="K75" s="59">
        <v>0</v>
      </c>
      <c r="L75" s="59">
        <v>0</v>
      </c>
      <c r="M75" s="59">
        <v>0</v>
      </c>
      <c r="N75" s="59">
        <v>1417</v>
      </c>
      <c r="O75" s="59">
        <v>1</v>
      </c>
      <c r="P75" s="59">
        <v>25.63</v>
      </c>
      <c r="Q75" s="59">
        <v>0.02</v>
      </c>
      <c r="R75" s="59">
        <v>7.0000000000000007E-2</v>
      </c>
      <c r="S75" s="59">
        <v>5528267</v>
      </c>
    </row>
    <row r="76" spans="1:19" ht="21">
      <c r="A76" s="59" t="s">
        <v>155</v>
      </c>
      <c r="B76" s="59">
        <v>0</v>
      </c>
      <c r="C76" s="59">
        <v>0</v>
      </c>
      <c r="D76" s="59">
        <v>1</v>
      </c>
      <c r="E76" s="59">
        <v>3</v>
      </c>
      <c r="F76" s="59">
        <v>30</v>
      </c>
      <c r="G76" s="59">
        <v>49</v>
      </c>
      <c r="H76" s="59">
        <v>33</v>
      </c>
      <c r="I76" s="59">
        <v>5</v>
      </c>
      <c r="J76" s="59">
        <v>0</v>
      </c>
      <c r="K76" s="59">
        <v>0</v>
      </c>
      <c r="L76" s="59">
        <v>0</v>
      </c>
      <c r="M76" s="59">
        <v>0</v>
      </c>
      <c r="N76" s="59">
        <v>121</v>
      </c>
      <c r="O76" s="59">
        <v>0</v>
      </c>
      <c r="P76" s="59">
        <v>28.73</v>
      </c>
      <c r="Q76" s="59">
        <v>0</v>
      </c>
      <c r="R76" s="59">
        <v>0</v>
      </c>
      <c r="S76" s="59">
        <v>421136</v>
      </c>
    </row>
    <row r="77" spans="1:19" ht="21">
      <c r="A77" s="59" t="s">
        <v>207</v>
      </c>
      <c r="B77" s="59">
        <v>0</v>
      </c>
      <c r="C77" s="59">
        <v>2</v>
      </c>
      <c r="D77" s="59">
        <v>2</v>
      </c>
      <c r="E77" s="59">
        <v>9</v>
      </c>
      <c r="F77" s="59">
        <v>43</v>
      </c>
      <c r="G77" s="59">
        <v>106</v>
      </c>
      <c r="H77" s="59">
        <v>57</v>
      </c>
      <c r="I77" s="59">
        <v>12</v>
      </c>
      <c r="J77" s="59">
        <v>0</v>
      </c>
      <c r="K77" s="59">
        <v>0</v>
      </c>
      <c r="L77" s="59">
        <v>0</v>
      </c>
      <c r="M77" s="59">
        <v>0</v>
      </c>
      <c r="N77" s="59">
        <v>231</v>
      </c>
      <c r="O77" s="59">
        <v>0</v>
      </c>
      <c r="P77" s="59">
        <v>45.26</v>
      </c>
      <c r="Q77" s="59">
        <v>0</v>
      </c>
      <c r="R77" s="59">
        <v>0</v>
      </c>
      <c r="S77" s="59">
        <v>510404</v>
      </c>
    </row>
    <row r="78" spans="1:19" ht="21">
      <c r="A78" s="59" t="s">
        <v>226</v>
      </c>
      <c r="B78" s="59">
        <v>2</v>
      </c>
      <c r="C78" s="59">
        <v>1</v>
      </c>
      <c r="D78" s="59">
        <v>2</v>
      </c>
      <c r="E78" s="59">
        <v>4</v>
      </c>
      <c r="F78" s="59">
        <v>47</v>
      </c>
      <c r="G78" s="59">
        <v>144</v>
      </c>
      <c r="H78" s="59">
        <v>70</v>
      </c>
      <c r="I78" s="59">
        <v>14</v>
      </c>
      <c r="J78" s="59">
        <v>0</v>
      </c>
      <c r="K78" s="59">
        <v>0</v>
      </c>
      <c r="L78" s="59">
        <v>0</v>
      </c>
      <c r="M78" s="59">
        <v>0</v>
      </c>
      <c r="N78" s="59">
        <v>284</v>
      </c>
      <c r="O78" s="59">
        <v>0</v>
      </c>
      <c r="P78" s="59">
        <v>18.010000000000002</v>
      </c>
      <c r="Q78" s="59">
        <v>0</v>
      </c>
      <c r="R78" s="59">
        <v>0</v>
      </c>
      <c r="S78" s="59">
        <v>1576967</v>
      </c>
    </row>
    <row r="79" spans="1:19" ht="21">
      <c r="A79" s="59" t="s">
        <v>172</v>
      </c>
      <c r="B79" s="59">
        <v>2</v>
      </c>
      <c r="C79" s="59">
        <v>5</v>
      </c>
      <c r="D79" s="59">
        <v>12</v>
      </c>
      <c r="E79" s="59">
        <v>9</v>
      </c>
      <c r="F79" s="59">
        <v>46</v>
      </c>
      <c r="G79" s="59">
        <v>105</v>
      </c>
      <c r="H79" s="59">
        <v>126</v>
      </c>
      <c r="I79" s="59">
        <v>36</v>
      </c>
      <c r="J79" s="59">
        <v>0</v>
      </c>
      <c r="K79" s="59">
        <v>0</v>
      </c>
      <c r="L79" s="59">
        <v>0</v>
      </c>
      <c r="M79" s="59">
        <v>0</v>
      </c>
      <c r="N79" s="59">
        <v>341</v>
      </c>
      <c r="O79" s="59">
        <v>0</v>
      </c>
      <c r="P79" s="59">
        <v>53.34</v>
      </c>
      <c r="Q79" s="59">
        <v>0</v>
      </c>
      <c r="R79" s="59">
        <v>0</v>
      </c>
      <c r="S79" s="59">
        <v>639310</v>
      </c>
    </row>
    <row r="80" spans="1:19" ht="21">
      <c r="A80" s="59" t="s">
        <v>219</v>
      </c>
      <c r="B80" s="59">
        <v>1</v>
      </c>
      <c r="C80" s="59">
        <v>0</v>
      </c>
      <c r="D80" s="59">
        <v>1</v>
      </c>
      <c r="E80" s="59">
        <v>5</v>
      </c>
      <c r="F80" s="59">
        <v>23</v>
      </c>
      <c r="G80" s="59">
        <v>55</v>
      </c>
      <c r="H80" s="59">
        <v>40</v>
      </c>
      <c r="I80" s="59">
        <v>5</v>
      </c>
      <c r="J80" s="59">
        <v>0</v>
      </c>
      <c r="K80" s="59">
        <v>0</v>
      </c>
      <c r="L80" s="59">
        <v>0</v>
      </c>
      <c r="M80" s="59">
        <v>0</v>
      </c>
      <c r="N80" s="59">
        <v>130</v>
      </c>
      <c r="O80" s="59">
        <v>0</v>
      </c>
      <c r="P80" s="59">
        <v>25</v>
      </c>
      <c r="Q80" s="59">
        <v>0</v>
      </c>
      <c r="R80" s="59">
        <v>0</v>
      </c>
      <c r="S80" s="59">
        <v>519971</v>
      </c>
    </row>
    <row r="81" spans="1:19" ht="21">
      <c r="A81" s="59" t="s">
        <v>221</v>
      </c>
      <c r="B81" s="59">
        <v>1</v>
      </c>
      <c r="C81" s="59">
        <v>2</v>
      </c>
      <c r="D81" s="59">
        <v>11</v>
      </c>
      <c r="E81" s="59">
        <v>13</v>
      </c>
      <c r="F81" s="59">
        <v>37</v>
      </c>
      <c r="G81" s="59">
        <v>77</v>
      </c>
      <c r="H81" s="59">
        <v>49</v>
      </c>
      <c r="I81" s="59">
        <v>14</v>
      </c>
      <c r="J81" s="59">
        <v>0</v>
      </c>
      <c r="K81" s="59">
        <v>0</v>
      </c>
      <c r="L81" s="59">
        <v>0</v>
      </c>
      <c r="M81" s="59">
        <v>0</v>
      </c>
      <c r="N81" s="59">
        <v>204</v>
      </c>
      <c r="O81" s="59">
        <v>0</v>
      </c>
      <c r="P81" s="59">
        <v>17.829999999999998</v>
      </c>
      <c r="Q81" s="59">
        <v>0</v>
      </c>
      <c r="R81" s="59">
        <v>0</v>
      </c>
      <c r="S81" s="59">
        <v>1144343</v>
      </c>
    </row>
    <row r="82" spans="1:19" ht="21">
      <c r="A82" s="59" t="s">
        <v>192</v>
      </c>
      <c r="B82" s="59">
        <v>2</v>
      </c>
      <c r="C82" s="59">
        <v>1</v>
      </c>
      <c r="D82" s="59">
        <v>11</v>
      </c>
      <c r="E82" s="59">
        <v>8</v>
      </c>
      <c r="F82" s="59">
        <v>36</v>
      </c>
      <c r="G82" s="59">
        <v>28</v>
      </c>
      <c r="H82" s="59">
        <v>15</v>
      </c>
      <c r="I82" s="59">
        <v>5</v>
      </c>
      <c r="J82" s="59">
        <v>0</v>
      </c>
      <c r="K82" s="59">
        <v>0</v>
      </c>
      <c r="L82" s="59">
        <v>0</v>
      </c>
      <c r="M82" s="59">
        <v>0</v>
      </c>
      <c r="N82" s="59">
        <v>106</v>
      </c>
      <c r="O82" s="59">
        <v>1</v>
      </c>
      <c r="P82" s="59">
        <v>14.8</v>
      </c>
      <c r="Q82" s="59">
        <v>0.14000000000000001</v>
      </c>
      <c r="R82" s="59">
        <v>0.94</v>
      </c>
      <c r="S82" s="59">
        <v>716136</v>
      </c>
    </row>
    <row r="83" spans="1:19" ht="21">
      <c r="A83" s="59" t="s">
        <v>405</v>
      </c>
      <c r="B83" s="59">
        <v>44</v>
      </c>
      <c r="C83" s="59">
        <v>36</v>
      </c>
      <c r="D83" s="59">
        <v>69</v>
      </c>
      <c r="E83" s="59">
        <v>142</v>
      </c>
      <c r="F83" s="59">
        <v>608</v>
      </c>
      <c r="G83" s="59">
        <v>1404</v>
      </c>
      <c r="H83" s="59">
        <v>1339</v>
      </c>
      <c r="I83" s="59">
        <v>271</v>
      </c>
      <c r="J83" s="59">
        <v>0</v>
      </c>
      <c r="K83" s="59">
        <v>0</v>
      </c>
      <c r="L83" s="59">
        <v>0</v>
      </c>
      <c r="M83" s="59">
        <v>0</v>
      </c>
      <c r="N83" s="59">
        <v>3913</v>
      </c>
      <c r="O83" s="59">
        <v>2</v>
      </c>
      <c r="P83" s="59">
        <v>57.97</v>
      </c>
      <c r="Q83" s="59">
        <v>0.03</v>
      </c>
      <c r="R83" s="59">
        <v>0.05</v>
      </c>
      <c r="S83" s="59">
        <v>6749926</v>
      </c>
    </row>
    <row r="84" spans="1:19" ht="21">
      <c r="A84" s="59" t="s">
        <v>193</v>
      </c>
      <c r="B84" s="59">
        <v>23</v>
      </c>
      <c r="C84" s="59">
        <v>22</v>
      </c>
      <c r="D84" s="59">
        <v>33</v>
      </c>
      <c r="E84" s="59">
        <v>55</v>
      </c>
      <c r="F84" s="59">
        <v>243</v>
      </c>
      <c r="G84" s="59">
        <v>658</v>
      </c>
      <c r="H84" s="59">
        <v>468</v>
      </c>
      <c r="I84" s="59">
        <v>77</v>
      </c>
      <c r="J84" s="59">
        <v>0</v>
      </c>
      <c r="K84" s="59">
        <v>0</v>
      </c>
      <c r="L84" s="59">
        <v>0</v>
      </c>
      <c r="M84" s="59">
        <v>0</v>
      </c>
      <c r="N84" s="59">
        <v>1579</v>
      </c>
      <c r="O84" s="59">
        <v>2</v>
      </c>
      <c r="P84" s="59">
        <v>60.04</v>
      </c>
      <c r="Q84" s="59">
        <v>0.08</v>
      </c>
      <c r="R84" s="59">
        <v>0.13</v>
      </c>
      <c r="S84" s="59">
        <v>2630127</v>
      </c>
    </row>
    <row r="85" spans="1:19" ht="21">
      <c r="A85" s="59" t="s">
        <v>205</v>
      </c>
      <c r="B85" s="59">
        <v>4</v>
      </c>
      <c r="C85" s="59">
        <v>1</v>
      </c>
      <c r="D85" s="59">
        <v>4</v>
      </c>
      <c r="E85" s="59">
        <v>19</v>
      </c>
      <c r="F85" s="59">
        <v>90</v>
      </c>
      <c r="G85" s="59">
        <v>177</v>
      </c>
      <c r="H85" s="59">
        <v>257</v>
      </c>
      <c r="I85" s="59">
        <v>65</v>
      </c>
      <c r="J85" s="59">
        <v>0</v>
      </c>
      <c r="K85" s="59">
        <v>0</v>
      </c>
      <c r="L85" s="59">
        <v>0</v>
      </c>
      <c r="M85" s="59">
        <v>0</v>
      </c>
      <c r="N85" s="59">
        <v>617</v>
      </c>
      <c r="O85" s="59">
        <v>0</v>
      </c>
      <c r="P85" s="59">
        <v>38.9</v>
      </c>
      <c r="Q85" s="59">
        <v>0</v>
      </c>
      <c r="R85" s="59">
        <v>0</v>
      </c>
      <c r="S85" s="59">
        <v>1586279</v>
      </c>
    </row>
    <row r="86" spans="1:19" ht="21">
      <c r="A86" s="59" t="s">
        <v>156</v>
      </c>
      <c r="B86" s="59">
        <v>13</v>
      </c>
      <c r="C86" s="59">
        <v>12</v>
      </c>
      <c r="D86" s="59">
        <v>23</v>
      </c>
      <c r="E86" s="59">
        <v>49</v>
      </c>
      <c r="F86" s="59">
        <v>185</v>
      </c>
      <c r="G86" s="59">
        <v>389</v>
      </c>
      <c r="H86" s="59">
        <v>481</v>
      </c>
      <c r="I86" s="59">
        <v>88</v>
      </c>
      <c r="J86" s="59">
        <v>0</v>
      </c>
      <c r="K86" s="59">
        <v>0</v>
      </c>
      <c r="L86" s="59">
        <v>0</v>
      </c>
      <c r="M86" s="59">
        <v>0</v>
      </c>
      <c r="N86" s="59">
        <v>1240</v>
      </c>
      <c r="O86" s="59">
        <v>0</v>
      </c>
      <c r="P86" s="59">
        <v>88.87</v>
      </c>
      <c r="Q86" s="59">
        <v>0</v>
      </c>
      <c r="R86" s="59">
        <v>0</v>
      </c>
      <c r="S86" s="59">
        <v>1395295</v>
      </c>
    </row>
    <row r="87" spans="1:19" ht="21">
      <c r="A87" s="59" t="s">
        <v>200</v>
      </c>
      <c r="B87" s="59">
        <v>4</v>
      </c>
      <c r="C87" s="59">
        <v>1</v>
      </c>
      <c r="D87" s="59">
        <v>9</v>
      </c>
      <c r="E87" s="59">
        <v>19</v>
      </c>
      <c r="F87" s="59">
        <v>90</v>
      </c>
      <c r="G87" s="59">
        <v>180</v>
      </c>
      <c r="H87" s="59">
        <v>133</v>
      </c>
      <c r="I87" s="59">
        <v>41</v>
      </c>
      <c r="J87" s="59">
        <v>0</v>
      </c>
      <c r="K87" s="59">
        <v>0</v>
      </c>
      <c r="L87" s="59">
        <v>0</v>
      </c>
      <c r="M87" s="59">
        <v>0</v>
      </c>
      <c r="N87" s="59">
        <v>477</v>
      </c>
      <c r="O87" s="59">
        <v>0</v>
      </c>
      <c r="P87" s="59">
        <v>41.91</v>
      </c>
      <c r="Q87" s="59">
        <v>0</v>
      </c>
      <c r="R87" s="59">
        <v>0</v>
      </c>
      <c r="S87" s="59">
        <v>1138225</v>
      </c>
    </row>
    <row r="88" spans="1:19" ht="21">
      <c r="A88" s="59" t="s">
        <v>406</v>
      </c>
      <c r="B88" s="59">
        <v>31</v>
      </c>
      <c r="C88" s="59">
        <v>41</v>
      </c>
      <c r="D88" s="59">
        <v>87</v>
      </c>
      <c r="E88" s="59">
        <v>136</v>
      </c>
      <c r="F88" s="59">
        <v>632</v>
      </c>
      <c r="G88" s="59">
        <v>1102</v>
      </c>
      <c r="H88" s="59">
        <v>1034</v>
      </c>
      <c r="I88" s="59">
        <v>284</v>
      </c>
      <c r="J88" s="59">
        <v>0</v>
      </c>
      <c r="K88" s="59">
        <v>0</v>
      </c>
      <c r="L88" s="59">
        <v>0</v>
      </c>
      <c r="M88" s="59">
        <v>0</v>
      </c>
      <c r="N88" s="59">
        <v>3347</v>
      </c>
      <c r="O88" s="59">
        <v>3</v>
      </c>
      <c r="P88" s="59">
        <v>72.84</v>
      </c>
      <c r="Q88" s="59">
        <v>7.0000000000000007E-2</v>
      </c>
      <c r="R88" s="59">
        <v>0.09</v>
      </c>
      <c r="S88" s="59">
        <v>4595303</v>
      </c>
    </row>
    <row r="89" spans="1:19" ht="21">
      <c r="A89" s="59" t="s">
        <v>180</v>
      </c>
      <c r="B89" s="59">
        <v>19</v>
      </c>
      <c r="C89" s="59">
        <v>13</v>
      </c>
      <c r="D89" s="59">
        <v>35</v>
      </c>
      <c r="E89" s="59">
        <v>37</v>
      </c>
      <c r="F89" s="59">
        <v>123</v>
      </c>
      <c r="G89" s="59">
        <v>410</v>
      </c>
      <c r="H89" s="59">
        <v>456</v>
      </c>
      <c r="I89" s="59">
        <v>152</v>
      </c>
      <c r="J89" s="59">
        <v>0</v>
      </c>
      <c r="K89" s="59">
        <v>0</v>
      </c>
      <c r="L89" s="59">
        <v>0</v>
      </c>
      <c r="M89" s="59">
        <v>0</v>
      </c>
      <c r="N89" s="59">
        <v>1245</v>
      </c>
      <c r="O89" s="59">
        <v>0</v>
      </c>
      <c r="P89" s="59">
        <v>84.72</v>
      </c>
      <c r="Q89" s="59">
        <v>0</v>
      </c>
      <c r="R89" s="59">
        <v>0</v>
      </c>
      <c r="S89" s="59">
        <v>1469569</v>
      </c>
    </row>
    <row r="90" spans="1:19" ht="21">
      <c r="A90" s="59" t="s">
        <v>162</v>
      </c>
      <c r="B90" s="59">
        <v>10</v>
      </c>
      <c r="C90" s="59">
        <v>25</v>
      </c>
      <c r="D90" s="59">
        <v>42</v>
      </c>
      <c r="E90" s="59">
        <v>76</v>
      </c>
      <c r="F90" s="59">
        <v>413</v>
      </c>
      <c r="G90" s="59">
        <v>543</v>
      </c>
      <c r="H90" s="59">
        <v>415</v>
      </c>
      <c r="I90" s="59">
        <v>87</v>
      </c>
      <c r="J90" s="59">
        <v>0</v>
      </c>
      <c r="K90" s="59">
        <v>0</v>
      </c>
      <c r="L90" s="59">
        <v>0</v>
      </c>
      <c r="M90" s="59">
        <v>0</v>
      </c>
      <c r="N90" s="59">
        <v>1611</v>
      </c>
      <c r="O90" s="59">
        <v>3</v>
      </c>
      <c r="P90" s="59">
        <v>86.6</v>
      </c>
      <c r="Q90" s="59">
        <v>0.16</v>
      </c>
      <c r="R90" s="59">
        <v>0.19</v>
      </c>
      <c r="S90" s="59">
        <v>1860197</v>
      </c>
    </row>
    <row r="91" spans="1:19" ht="21">
      <c r="A91" s="59" t="s">
        <v>187</v>
      </c>
      <c r="B91" s="59">
        <v>2</v>
      </c>
      <c r="C91" s="59">
        <v>1</v>
      </c>
      <c r="D91" s="59">
        <v>5</v>
      </c>
      <c r="E91" s="59">
        <v>11</v>
      </c>
      <c r="F91" s="59">
        <v>39</v>
      </c>
      <c r="G91" s="59">
        <v>85</v>
      </c>
      <c r="H91" s="59">
        <v>108</v>
      </c>
      <c r="I91" s="59">
        <v>30</v>
      </c>
      <c r="J91" s="59">
        <v>0</v>
      </c>
      <c r="K91" s="59">
        <v>0</v>
      </c>
      <c r="L91" s="59">
        <v>0</v>
      </c>
      <c r="M91" s="59">
        <v>0</v>
      </c>
      <c r="N91" s="59">
        <v>281</v>
      </c>
      <c r="O91" s="59">
        <v>0</v>
      </c>
      <c r="P91" s="59">
        <v>52.04</v>
      </c>
      <c r="Q91" s="59">
        <v>0</v>
      </c>
      <c r="R91" s="59">
        <v>0</v>
      </c>
      <c r="S91" s="59">
        <v>539998</v>
      </c>
    </row>
    <row r="92" spans="1:19" ht="21">
      <c r="A92" s="59" t="s">
        <v>168</v>
      </c>
      <c r="B92" s="59">
        <v>0</v>
      </c>
      <c r="C92" s="59">
        <v>0</v>
      </c>
      <c r="D92" s="59">
        <v>0</v>
      </c>
      <c r="E92" s="59">
        <v>6</v>
      </c>
      <c r="F92" s="59">
        <v>12</v>
      </c>
      <c r="G92" s="59">
        <v>30</v>
      </c>
      <c r="H92" s="59">
        <v>35</v>
      </c>
      <c r="I92" s="59">
        <v>9</v>
      </c>
      <c r="J92" s="59">
        <v>0</v>
      </c>
      <c r="K92" s="59">
        <v>0</v>
      </c>
      <c r="L92" s="59">
        <v>0</v>
      </c>
      <c r="M92" s="59">
        <v>0</v>
      </c>
      <c r="N92" s="59">
        <v>92</v>
      </c>
      <c r="O92" s="59">
        <v>0</v>
      </c>
      <c r="P92" s="59">
        <v>24.42</v>
      </c>
      <c r="Q92" s="59">
        <v>0</v>
      </c>
      <c r="R92" s="59">
        <v>0</v>
      </c>
      <c r="S92" s="59">
        <v>376751</v>
      </c>
    </row>
    <row r="93" spans="1:19" ht="21">
      <c r="A93" s="59" t="s">
        <v>164</v>
      </c>
      <c r="B93" s="59">
        <v>0</v>
      </c>
      <c r="C93" s="59">
        <v>2</v>
      </c>
      <c r="D93" s="59">
        <v>5</v>
      </c>
      <c r="E93" s="59">
        <v>6</v>
      </c>
      <c r="F93" s="59">
        <v>45</v>
      </c>
      <c r="G93" s="59">
        <v>34</v>
      </c>
      <c r="H93" s="59">
        <v>20</v>
      </c>
      <c r="I93" s="59">
        <v>6</v>
      </c>
      <c r="J93" s="59">
        <v>0</v>
      </c>
      <c r="K93" s="59">
        <v>0</v>
      </c>
      <c r="L93" s="59">
        <v>0</v>
      </c>
      <c r="M93" s="59">
        <v>0</v>
      </c>
      <c r="N93" s="59">
        <v>118</v>
      </c>
      <c r="O93" s="59">
        <v>0</v>
      </c>
      <c r="P93" s="59">
        <v>33.83</v>
      </c>
      <c r="Q93" s="59">
        <v>0</v>
      </c>
      <c r="R93" s="59">
        <v>0</v>
      </c>
      <c r="S93" s="59">
        <v>348788</v>
      </c>
    </row>
    <row r="94" spans="1:19" ht="21">
      <c r="A94" s="59" t="s">
        <v>407</v>
      </c>
      <c r="B94" s="59">
        <v>673</v>
      </c>
      <c r="C94" s="59">
        <v>653</v>
      </c>
      <c r="D94" s="59">
        <v>648</v>
      </c>
      <c r="E94" s="59">
        <v>603</v>
      </c>
      <c r="F94" s="59">
        <v>1147</v>
      </c>
      <c r="G94" s="59">
        <v>1390</v>
      </c>
      <c r="H94" s="59">
        <v>1403</v>
      </c>
      <c r="I94" s="59">
        <v>408</v>
      </c>
      <c r="J94" s="59">
        <v>0</v>
      </c>
      <c r="K94" s="59">
        <v>0</v>
      </c>
      <c r="L94" s="59">
        <v>0</v>
      </c>
      <c r="M94" s="59">
        <v>0</v>
      </c>
      <c r="N94" s="59">
        <v>6925</v>
      </c>
      <c r="O94" s="59">
        <v>10</v>
      </c>
      <c r="P94" s="59">
        <v>74.33</v>
      </c>
      <c r="Q94" s="59">
        <v>0.11</v>
      </c>
      <c r="R94" s="59">
        <v>0.14000000000000001</v>
      </c>
      <c r="S94" s="59">
        <v>9315935</v>
      </c>
    </row>
    <row r="95" spans="1:19" ht="17.25">
      <c r="A95" s="60" t="s">
        <v>399</v>
      </c>
      <c r="B95" s="61">
        <v>241660</v>
      </c>
    </row>
    <row r="97" spans="1:19" ht="18">
      <c r="A97" s="46" t="s">
        <v>383</v>
      </c>
    </row>
    <row r="98" spans="1:19" ht="18">
      <c r="A98" s="46" t="s">
        <v>384</v>
      </c>
    </row>
    <row r="99" spans="1:19" ht="21">
      <c r="A99" s="59" t="s">
        <v>146</v>
      </c>
      <c r="B99" s="59" t="s">
        <v>228</v>
      </c>
      <c r="C99" s="59" t="s">
        <v>229</v>
      </c>
      <c r="D99" s="59" t="s">
        <v>230</v>
      </c>
      <c r="E99" s="59" t="s">
        <v>231</v>
      </c>
      <c r="F99" s="59" t="s">
        <v>232</v>
      </c>
      <c r="G99" s="59" t="s">
        <v>233</v>
      </c>
      <c r="H99" s="59" t="s">
        <v>234</v>
      </c>
      <c r="I99" s="59" t="s">
        <v>235</v>
      </c>
      <c r="J99" s="59" t="s">
        <v>236</v>
      </c>
      <c r="K99" s="59" t="s">
        <v>237</v>
      </c>
      <c r="L99" s="59" t="s">
        <v>238</v>
      </c>
      <c r="M99" s="59" t="s">
        <v>239</v>
      </c>
      <c r="N99" s="59" t="s">
        <v>147</v>
      </c>
      <c r="O99" s="59" t="s">
        <v>147</v>
      </c>
      <c r="P99" s="59" t="s">
        <v>148</v>
      </c>
      <c r="Q99" s="59" t="s">
        <v>150</v>
      </c>
      <c r="R99" s="59" t="s">
        <v>37</v>
      </c>
      <c r="S99" s="59" t="s">
        <v>97</v>
      </c>
    </row>
    <row r="100" spans="1:19" ht="21">
      <c r="A100" s="59" t="s">
        <v>385</v>
      </c>
      <c r="B100" s="59" t="s">
        <v>386</v>
      </c>
      <c r="C100" s="59" t="s">
        <v>386</v>
      </c>
      <c r="D100" s="59" t="s">
        <v>386</v>
      </c>
      <c r="E100" s="59" t="s">
        <v>386</v>
      </c>
      <c r="F100" s="59" t="s">
        <v>386</v>
      </c>
      <c r="G100" s="59" t="s">
        <v>386</v>
      </c>
      <c r="H100" s="59" t="s">
        <v>386</v>
      </c>
      <c r="I100" s="59" t="s">
        <v>386</v>
      </c>
      <c r="J100" s="59" t="s">
        <v>386</v>
      </c>
      <c r="K100" s="59" t="s">
        <v>386</v>
      </c>
      <c r="L100" s="59" t="s">
        <v>386</v>
      </c>
      <c r="M100" s="59" t="s">
        <v>386</v>
      </c>
      <c r="N100" s="59" t="s">
        <v>386</v>
      </c>
      <c r="O100" s="59" t="s">
        <v>387</v>
      </c>
      <c r="P100" s="59" t="s">
        <v>388</v>
      </c>
      <c r="Q100" s="59" t="s">
        <v>389</v>
      </c>
      <c r="R100" s="59" t="s">
        <v>390</v>
      </c>
      <c r="S100" s="59" t="s">
        <v>391</v>
      </c>
    </row>
    <row r="101" spans="1:19" ht="21">
      <c r="A101" s="59" t="s">
        <v>408</v>
      </c>
      <c r="B101" s="59">
        <v>410</v>
      </c>
      <c r="C101" s="59">
        <v>479</v>
      </c>
      <c r="D101" s="59">
        <v>471</v>
      </c>
      <c r="E101" s="59">
        <v>442</v>
      </c>
      <c r="F101" s="59">
        <v>887</v>
      </c>
      <c r="G101" s="59">
        <v>954</v>
      </c>
      <c r="H101" s="59">
        <v>912</v>
      </c>
      <c r="I101" s="59">
        <v>213</v>
      </c>
      <c r="J101" s="59">
        <v>0</v>
      </c>
      <c r="K101" s="59">
        <v>0</v>
      </c>
      <c r="L101" s="59">
        <v>0</v>
      </c>
      <c r="M101" s="59">
        <v>0</v>
      </c>
      <c r="N101" s="59">
        <v>4768</v>
      </c>
      <c r="O101" s="59">
        <v>7</v>
      </c>
      <c r="P101" s="59">
        <v>107.96</v>
      </c>
      <c r="Q101" s="59">
        <v>0.16</v>
      </c>
      <c r="R101" s="59">
        <v>0.15</v>
      </c>
      <c r="S101" s="59">
        <v>4416615</v>
      </c>
    </row>
    <row r="102" spans="1:19" ht="21">
      <c r="A102" s="59" t="s">
        <v>177</v>
      </c>
      <c r="B102" s="59">
        <v>184</v>
      </c>
      <c r="C102" s="59">
        <v>230</v>
      </c>
      <c r="D102" s="59">
        <v>208</v>
      </c>
      <c r="E102" s="59">
        <v>170</v>
      </c>
      <c r="F102" s="59">
        <v>360</v>
      </c>
      <c r="G102" s="59">
        <v>399</v>
      </c>
      <c r="H102" s="59">
        <v>461</v>
      </c>
      <c r="I102" s="59">
        <v>81</v>
      </c>
      <c r="J102" s="59">
        <v>0</v>
      </c>
      <c r="K102" s="59">
        <v>0</v>
      </c>
      <c r="L102" s="59">
        <v>0</v>
      </c>
      <c r="M102" s="59">
        <v>0</v>
      </c>
      <c r="N102" s="59">
        <v>2093</v>
      </c>
      <c r="O102" s="59">
        <v>1</v>
      </c>
      <c r="P102" s="59">
        <v>134.72999999999999</v>
      </c>
      <c r="Q102" s="59">
        <v>0.06</v>
      </c>
      <c r="R102" s="59">
        <v>0.05</v>
      </c>
      <c r="S102" s="59">
        <v>1553481</v>
      </c>
    </row>
    <row r="103" spans="1:19" ht="21">
      <c r="A103" s="59" t="s">
        <v>166</v>
      </c>
      <c r="B103" s="59">
        <v>36</v>
      </c>
      <c r="C103" s="59">
        <v>41</v>
      </c>
      <c r="D103" s="59">
        <v>53</v>
      </c>
      <c r="E103" s="59">
        <v>70</v>
      </c>
      <c r="F103" s="59">
        <v>140</v>
      </c>
      <c r="G103" s="59">
        <v>162</v>
      </c>
      <c r="H103" s="59">
        <v>135</v>
      </c>
      <c r="I103" s="59">
        <v>29</v>
      </c>
      <c r="J103" s="59">
        <v>0</v>
      </c>
      <c r="K103" s="59">
        <v>0</v>
      </c>
      <c r="L103" s="59">
        <v>0</v>
      </c>
      <c r="M103" s="59">
        <v>0</v>
      </c>
      <c r="N103" s="59">
        <v>666</v>
      </c>
      <c r="O103" s="59">
        <v>1</v>
      </c>
      <c r="P103" s="59">
        <v>143.53</v>
      </c>
      <c r="Q103" s="59">
        <v>0.22</v>
      </c>
      <c r="R103" s="59">
        <v>0.15</v>
      </c>
      <c r="S103" s="59">
        <v>464016</v>
      </c>
    </row>
    <row r="104" spans="1:19" ht="21">
      <c r="A104" s="59" t="s">
        <v>169</v>
      </c>
      <c r="B104" s="59">
        <v>31</v>
      </c>
      <c r="C104" s="59">
        <v>32</v>
      </c>
      <c r="D104" s="59">
        <v>36</v>
      </c>
      <c r="E104" s="59">
        <v>29</v>
      </c>
      <c r="F104" s="59">
        <v>55</v>
      </c>
      <c r="G104" s="59">
        <v>30</v>
      </c>
      <c r="H104" s="59">
        <v>47</v>
      </c>
      <c r="I104" s="59">
        <v>16</v>
      </c>
      <c r="J104" s="59">
        <v>0</v>
      </c>
      <c r="K104" s="59">
        <v>0</v>
      </c>
      <c r="L104" s="59">
        <v>0</v>
      </c>
      <c r="M104" s="59">
        <v>0</v>
      </c>
      <c r="N104" s="59">
        <v>276</v>
      </c>
      <c r="O104" s="59">
        <v>1</v>
      </c>
      <c r="P104" s="59">
        <v>104.22</v>
      </c>
      <c r="Q104" s="59">
        <v>0.38</v>
      </c>
      <c r="R104" s="59">
        <v>0.36</v>
      </c>
      <c r="S104" s="59">
        <v>264826</v>
      </c>
    </row>
    <row r="105" spans="1:19" ht="21">
      <c r="A105" s="59" t="s">
        <v>167</v>
      </c>
      <c r="B105" s="59">
        <v>67</v>
      </c>
      <c r="C105" s="59">
        <v>69</v>
      </c>
      <c r="D105" s="59">
        <v>74</v>
      </c>
      <c r="E105" s="59">
        <v>54</v>
      </c>
      <c r="F105" s="59">
        <v>93</v>
      </c>
      <c r="G105" s="59">
        <v>88</v>
      </c>
      <c r="H105" s="59">
        <v>104</v>
      </c>
      <c r="I105" s="59">
        <v>35</v>
      </c>
      <c r="J105" s="59">
        <v>0</v>
      </c>
      <c r="K105" s="59">
        <v>0</v>
      </c>
      <c r="L105" s="59">
        <v>0</v>
      </c>
      <c r="M105" s="59">
        <v>0</v>
      </c>
      <c r="N105" s="59">
        <v>584</v>
      </c>
      <c r="O105" s="59">
        <v>2</v>
      </c>
      <c r="P105" s="59">
        <v>149.6</v>
      </c>
      <c r="Q105" s="59">
        <v>0.51</v>
      </c>
      <c r="R105" s="59">
        <v>0.34</v>
      </c>
      <c r="S105" s="59">
        <v>390387</v>
      </c>
    </row>
    <row r="106" spans="1:19" ht="21">
      <c r="A106" s="59" t="s">
        <v>213</v>
      </c>
      <c r="B106" s="59">
        <v>68</v>
      </c>
      <c r="C106" s="59">
        <v>70</v>
      </c>
      <c r="D106" s="59">
        <v>59</v>
      </c>
      <c r="E106" s="59">
        <v>73</v>
      </c>
      <c r="F106" s="59">
        <v>171</v>
      </c>
      <c r="G106" s="59">
        <v>212</v>
      </c>
      <c r="H106" s="59">
        <v>122</v>
      </c>
      <c r="I106" s="59">
        <v>34</v>
      </c>
      <c r="J106" s="59">
        <v>0</v>
      </c>
      <c r="K106" s="59">
        <v>0</v>
      </c>
      <c r="L106" s="59">
        <v>0</v>
      </c>
      <c r="M106" s="59">
        <v>0</v>
      </c>
      <c r="N106" s="59">
        <v>809</v>
      </c>
      <c r="O106" s="59">
        <v>1</v>
      </c>
      <c r="P106" s="59">
        <v>77.13</v>
      </c>
      <c r="Q106" s="59">
        <v>0.1</v>
      </c>
      <c r="R106" s="59">
        <v>0.12</v>
      </c>
      <c r="S106" s="59">
        <v>1048842</v>
      </c>
    </row>
    <row r="107" spans="1:19" ht="21">
      <c r="A107" s="59" t="s">
        <v>189</v>
      </c>
      <c r="B107" s="59">
        <v>9</v>
      </c>
      <c r="C107" s="59">
        <v>11</v>
      </c>
      <c r="D107" s="59">
        <v>31</v>
      </c>
      <c r="E107" s="59">
        <v>25</v>
      </c>
      <c r="F107" s="59">
        <v>42</v>
      </c>
      <c r="G107" s="59">
        <v>41</v>
      </c>
      <c r="H107" s="59">
        <v>13</v>
      </c>
      <c r="I107" s="59">
        <v>9</v>
      </c>
      <c r="J107" s="59">
        <v>0</v>
      </c>
      <c r="K107" s="59">
        <v>0</v>
      </c>
      <c r="L107" s="59">
        <v>0</v>
      </c>
      <c r="M107" s="59">
        <v>0</v>
      </c>
      <c r="N107" s="59">
        <v>181</v>
      </c>
      <c r="O107" s="59">
        <v>0</v>
      </c>
      <c r="P107" s="59">
        <v>96.1</v>
      </c>
      <c r="Q107" s="59">
        <v>0</v>
      </c>
      <c r="R107" s="59">
        <v>0</v>
      </c>
      <c r="S107" s="59">
        <v>188345</v>
      </c>
    </row>
    <row r="108" spans="1:19" ht="21">
      <c r="A108" s="59" t="s">
        <v>215</v>
      </c>
      <c r="B108" s="59">
        <v>15</v>
      </c>
      <c r="C108" s="59">
        <v>26</v>
      </c>
      <c r="D108" s="59">
        <v>10</v>
      </c>
      <c r="E108" s="59">
        <v>21</v>
      </c>
      <c r="F108" s="59">
        <v>26</v>
      </c>
      <c r="G108" s="59">
        <v>22</v>
      </c>
      <c r="H108" s="59">
        <v>30</v>
      </c>
      <c r="I108" s="59">
        <v>9</v>
      </c>
      <c r="J108" s="59">
        <v>0</v>
      </c>
      <c r="K108" s="59">
        <v>0</v>
      </c>
      <c r="L108" s="59">
        <v>0</v>
      </c>
      <c r="M108" s="59">
        <v>0</v>
      </c>
      <c r="N108" s="59">
        <v>159</v>
      </c>
      <c r="O108" s="59">
        <v>1</v>
      </c>
      <c r="P108" s="59">
        <v>31.38</v>
      </c>
      <c r="Q108" s="59">
        <v>0.2</v>
      </c>
      <c r="R108" s="59">
        <v>0.63</v>
      </c>
      <c r="S108" s="59">
        <v>506718</v>
      </c>
    </row>
    <row r="109" spans="1:19" ht="21">
      <c r="A109" s="59" t="s">
        <v>409</v>
      </c>
      <c r="B109" s="59">
        <v>263</v>
      </c>
      <c r="C109" s="59">
        <v>174</v>
      </c>
      <c r="D109" s="59">
        <v>177</v>
      </c>
      <c r="E109" s="59">
        <v>161</v>
      </c>
      <c r="F109" s="59">
        <v>260</v>
      </c>
      <c r="G109" s="59">
        <v>436</v>
      </c>
      <c r="H109" s="59">
        <v>491</v>
      </c>
      <c r="I109" s="59">
        <v>195</v>
      </c>
      <c r="J109" s="59">
        <v>0</v>
      </c>
      <c r="K109" s="59">
        <v>0</v>
      </c>
      <c r="L109" s="59">
        <v>0</v>
      </c>
      <c r="M109" s="59">
        <v>0</v>
      </c>
      <c r="N109" s="59">
        <v>2157</v>
      </c>
      <c r="O109" s="59">
        <v>3</v>
      </c>
      <c r="P109" s="59">
        <v>44.03</v>
      </c>
      <c r="Q109" s="59">
        <v>0.06</v>
      </c>
      <c r="R109" s="59">
        <v>0.14000000000000001</v>
      </c>
      <c r="S109" s="59">
        <v>4899320</v>
      </c>
    </row>
    <row r="110" spans="1:19" ht="21">
      <c r="A110" s="59" t="s">
        <v>153</v>
      </c>
      <c r="B110" s="59">
        <v>99</v>
      </c>
      <c r="C110" s="59">
        <v>77</v>
      </c>
      <c r="D110" s="59">
        <v>75</v>
      </c>
      <c r="E110" s="59">
        <v>54</v>
      </c>
      <c r="F110" s="59">
        <v>92</v>
      </c>
      <c r="G110" s="59">
        <v>185</v>
      </c>
      <c r="H110" s="59">
        <v>223</v>
      </c>
      <c r="I110" s="59">
        <v>96</v>
      </c>
      <c r="J110" s="59">
        <v>0</v>
      </c>
      <c r="K110" s="59">
        <v>0</v>
      </c>
      <c r="L110" s="59">
        <v>0</v>
      </c>
      <c r="M110" s="59">
        <v>0</v>
      </c>
      <c r="N110" s="59">
        <v>901</v>
      </c>
      <c r="O110" s="59">
        <v>1</v>
      </c>
      <c r="P110" s="59">
        <v>63.72</v>
      </c>
      <c r="Q110" s="59">
        <v>7.0000000000000007E-2</v>
      </c>
      <c r="R110" s="59">
        <v>0.11</v>
      </c>
      <c r="S110" s="59">
        <v>1414009</v>
      </c>
    </row>
    <row r="111" spans="1:19" ht="21">
      <c r="A111" s="59" t="s">
        <v>170</v>
      </c>
      <c r="B111" s="59">
        <v>4</v>
      </c>
      <c r="C111" s="59">
        <v>8</v>
      </c>
      <c r="D111" s="59">
        <v>12</v>
      </c>
      <c r="E111" s="59">
        <v>4</v>
      </c>
      <c r="F111" s="59">
        <v>9</v>
      </c>
      <c r="G111" s="59">
        <v>24</v>
      </c>
      <c r="H111" s="59">
        <v>12</v>
      </c>
      <c r="I111" s="59">
        <v>1</v>
      </c>
      <c r="J111" s="59">
        <v>0</v>
      </c>
      <c r="K111" s="59">
        <v>0</v>
      </c>
      <c r="L111" s="59">
        <v>0</v>
      </c>
      <c r="M111" s="59">
        <v>0</v>
      </c>
      <c r="N111" s="59">
        <v>74</v>
      </c>
      <c r="O111" s="59">
        <v>0</v>
      </c>
      <c r="P111" s="59">
        <v>23.36</v>
      </c>
      <c r="Q111" s="59">
        <v>0</v>
      </c>
      <c r="R111" s="59">
        <v>0</v>
      </c>
      <c r="S111" s="59">
        <v>316767</v>
      </c>
    </row>
    <row r="112" spans="1:19" ht="21">
      <c r="A112" s="59" t="s">
        <v>165</v>
      </c>
      <c r="B112" s="59">
        <v>30</v>
      </c>
      <c r="C112" s="59">
        <v>16</v>
      </c>
      <c r="D112" s="59">
        <v>21</v>
      </c>
      <c r="E112" s="59">
        <v>38</v>
      </c>
      <c r="F112" s="59">
        <v>42</v>
      </c>
      <c r="G112" s="59">
        <v>80</v>
      </c>
      <c r="H112" s="59">
        <v>101</v>
      </c>
      <c r="I112" s="59">
        <v>22</v>
      </c>
      <c r="J112" s="59">
        <v>0</v>
      </c>
      <c r="K112" s="59">
        <v>0</v>
      </c>
      <c r="L112" s="59">
        <v>0</v>
      </c>
      <c r="M112" s="59">
        <v>0</v>
      </c>
      <c r="N112" s="59">
        <v>350</v>
      </c>
      <c r="O112" s="59">
        <v>2</v>
      </c>
      <c r="P112" s="59">
        <v>54.58</v>
      </c>
      <c r="Q112" s="59">
        <v>0.31</v>
      </c>
      <c r="R112" s="59">
        <v>0.56999999999999995</v>
      </c>
      <c r="S112" s="59">
        <v>641239</v>
      </c>
    </row>
    <row r="113" spans="1:19" ht="21">
      <c r="A113" s="59" t="s">
        <v>154</v>
      </c>
      <c r="B113" s="59">
        <v>35</v>
      </c>
      <c r="C113" s="59">
        <v>11</v>
      </c>
      <c r="D113" s="59">
        <v>18</v>
      </c>
      <c r="E113" s="59">
        <v>26</v>
      </c>
      <c r="F113" s="59">
        <v>52</v>
      </c>
      <c r="G113" s="59">
        <v>86</v>
      </c>
      <c r="H113" s="59">
        <v>44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272</v>
      </c>
      <c r="O113" s="59">
        <v>0</v>
      </c>
      <c r="P113" s="59">
        <v>51.99</v>
      </c>
      <c r="Q113" s="59">
        <v>0</v>
      </c>
      <c r="R113" s="59">
        <v>0</v>
      </c>
      <c r="S113" s="59">
        <v>523223</v>
      </c>
    </row>
    <row r="114" spans="1:19" ht="21">
      <c r="A114" s="59" t="s">
        <v>157</v>
      </c>
      <c r="B114" s="59">
        <v>26</v>
      </c>
      <c r="C114" s="59">
        <v>26</v>
      </c>
      <c r="D114" s="59">
        <v>19</v>
      </c>
      <c r="E114" s="59">
        <v>12</v>
      </c>
      <c r="F114" s="59">
        <v>24</v>
      </c>
      <c r="G114" s="59">
        <v>20</v>
      </c>
      <c r="H114" s="59">
        <v>36</v>
      </c>
      <c r="I114" s="59">
        <v>16</v>
      </c>
      <c r="J114" s="59">
        <v>0</v>
      </c>
      <c r="K114" s="59">
        <v>0</v>
      </c>
      <c r="L114" s="59">
        <v>0</v>
      </c>
      <c r="M114" s="59">
        <v>0</v>
      </c>
      <c r="N114" s="59">
        <v>179</v>
      </c>
      <c r="O114" s="59">
        <v>0</v>
      </c>
      <c r="P114" s="59">
        <v>25.66</v>
      </c>
      <c r="Q114" s="59">
        <v>0</v>
      </c>
      <c r="R114" s="59">
        <v>0</v>
      </c>
      <c r="S114" s="59">
        <v>697492</v>
      </c>
    </row>
    <row r="115" spans="1:19" ht="21">
      <c r="A115" s="59" t="s">
        <v>179</v>
      </c>
      <c r="B115" s="59">
        <v>27</v>
      </c>
      <c r="C115" s="59">
        <v>15</v>
      </c>
      <c r="D115" s="59">
        <v>8</v>
      </c>
      <c r="E115" s="59">
        <v>8</v>
      </c>
      <c r="F115" s="59">
        <v>14</v>
      </c>
      <c r="G115" s="59">
        <v>16</v>
      </c>
      <c r="H115" s="59">
        <v>45</v>
      </c>
      <c r="I115" s="59">
        <v>30</v>
      </c>
      <c r="J115" s="59">
        <v>0</v>
      </c>
      <c r="K115" s="59">
        <v>0</v>
      </c>
      <c r="L115" s="59">
        <v>0</v>
      </c>
      <c r="M115" s="59">
        <v>0</v>
      </c>
      <c r="N115" s="59">
        <v>163</v>
      </c>
      <c r="O115" s="59">
        <v>0</v>
      </c>
      <c r="P115" s="59">
        <v>31.33</v>
      </c>
      <c r="Q115" s="59">
        <v>0</v>
      </c>
      <c r="R115" s="59">
        <v>0</v>
      </c>
      <c r="S115" s="59">
        <v>520209</v>
      </c>
    </row>
    <row r="116" spans="1:19" ht="21">
      <c r="A116" s="59" t="s">
        <v>158</v>
      </c>
      <c r="B116" s="59">
        <v>42</v>
      </c>
      <c r="C116" s="59">
        <v>21</v>
      </c>
      <c r="D116" s="59">
        <v>24</v>
      </c>
      <c r="E116" s="59">
        <v>19</v>
      </c>
      <c r="F116" s="59">
        <v>27</v>
      </c>
      <c r="G116" s="59">
        <v>25</v>
      </c>
      <c r="H116" s="59">
        <v>30</v>
      </c>
      <c r="I116" s="59">
        <v>30</v>
      </c>
      <c r="J116" s="59">
        <v>0</v>
      </c>
      <c r="K116" s="59">
        <v>0</v>
      </c>
      <c r="L116" s="59">
        <v>0</v>
      </c>
      <c r="M116" s="59">
        <v>0</v>
      </c>
      <c r="N116" s="59">
        <v>218</v>
      </c>
      <c r="O116" s="59">
        <v>0</v>
      </c>
      <c r="P116" s="59">
        <v>27.72</v>
      </c>
      <c r="Q116" s="59">
        <v>0</v>
      </c>
      <c r="R116" s="59">
        <v>0</v>
      </c>
      <c r="S116" s="59">
        <v>786381</v>
      </c>
    </row>
    <row r="117" spans="1:19" ht="17.25">
      <c r="A117" s="60" t="s">
        <v>399</v>
      </c>
      <c r="B117" s="61">
        <v>241660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D26"/>
  <sheetViews>
    <sheetView topLeftCell="A2" workbookViewId="0">
      <selection activeCell="B26" sqref="B26:BD26"/>
    </sheetView>
  </sheetViews>
  <sheetFormatPr defaultRowHeight="14.25"/>
  <cols>
    <col min="1" max="1" width="11.5703125" style="22" customWidth="1"/>
    <col min="2" max="55" width="4.140625" style="22" customWidth="1"/>
    <col min="56" max="56" width="10.28515625" style="22" customWidth="1"/>
    <col min="57" max="16384" width="9.140625" style="22"/>
  </cols>
  <sheetData>
    <row r="1" spans="1:56">
      <c r="A1" s="98" t="s">
        <v>595</v>
      </c>
    </row>
    <row r="3" spans="1:56">
      <c r="A3" s="23" t="str">
        <f>[1]รอวางป่วบรายสัปดาห์!B1</f>
        <v>Addname</v>
      </c>
      <c r="B3" s="24" t="s">
        <v>141</v>
      </c>
      <c r="C3" s="24" t="str">
        <f>[1]รอวางป่วบรายสัปดาห์!D1</f>
        <v>W2</v>
      </c>
      <c r="D3" s="24" t="str">
        <f>[1]รอวางป่วบรายสัปดาห์!E1</f>
        <v>W3</v>
      </c>
      <c r="E3" s="24" t="str">
        <f>[1]รอวางป่วบรายสัปดาห์!F1</f>
        <v>W4</v>
      </c>
      <c r="F3" s="24" t="str">
        <f>[1]รอวางป่วบรายสัปดาห์!G1</f>
        <v>W5</v>
      </c>
      <c r="G3" s="24" t="str">
        <f>[1]รอวางป่วบรายสัปดาห์!H1</f>
        <v>W6</v>
      </c>
      <c r="H3" s="24" t="str">
        <f>[1]รอวางป่วบรายสัปดาห์!I1</f>
        <v>W7</v>
      </c>
      <c r="I3" s="24" t="str">
        <f>[1]รอวางป่วบรายสัปดาห์!J1</f>
        <v>W8</v>
      </c>
      <c r="J3" s="24" t="str">
        <f>[1]รอวางป่วบรายสัปดาห์!K1</f>
        <v>W9</v>
      </c>
      <c r="K3" s="24" t="str">
        <f>[1]รอวางป่วบรายสัปดาห์!L1</f>
        <v>W10</v>
      </c>
      <c r="L3" s="24" t="str">
        <f>[1]รอวางป่วบรายสัปดาห์!M1</f>
        <v>W11</v>
      </c>
      <c r="M3" s="24" t="str">
        <f>[1]รอวางป่วบรายสัปดาห์!N1</f>
        <v>W12</v>
      </c>
      <c r="N3" s="24" t="str">
        <f>[1]รอวางป่วบรายสัปดาห์!O1</f>
        <v>W13</v>
      </c>
      <c r="O3" s="24" t="str">
        <f>[1]รอวางป่วบรายสัปดาห์!P1</f>
        <v>W14</v>
      </c>
      <c r="P3" s="24" t="str">
        <f>[1]รอวางป่วบรายสัปดาห์!Q1</f>
        <v>W15</v>
      </c>
      <c r="Q3" s="24" t="str">
        <f>[1]รอวางป่วบรายสัปดาห์!R1</f>
        <v>W16</v>
      </c>
      <c r="R3" s="24" t="str">
        <f>[1]รอวางป่วบรายสัปดาห์!S1</f>
        <v>W17</v>
      </c>
      <c r="S3" s="24" t="str">
        <f>[1]รอวางป่วบรายสัปดาห์!T1</f>
        <v>W18</v>
      </c>
      <c r="T3" s="24" t="str">
        <f>[1]รอวางป่วบรายสัปดาห์!U1</f>
        <v>W19</v>
      </c>
      <c r="U3" s="24" t="str">
        <f>[1]รอวางป่วบรายสัปดาห์!V1</f>
        <v>W20</v>
      </c>
      <c r="V3" s="24" t="str">
        <f>[1]รอวางป่วบรายสัปดาห์!W1</f>
        <v>W21</v>
      </c>
      <c r="W3" s="24" t="str">
        <f>[1]รอวางป่วบรายสัปดาห์!X1</f>
        <v>W22</v>
      </c>
      <c r="X3" s="24" t="str">
        <f>[1]รอวางป่วบรายสัปดาห์!Y1</f>
        <v>W23</v>
      </c>
      <c r="Y3" s="24" t="str">
        <f>[1]รอวางป่วบรายสัปดาห์!Z1</f>
        <v>W24</v>
      </c>
      <c r="Z3" s="24" t="str">
        <f>[1]รอวางป่วบรายสัปดาห์!AA1</f>
        <v>W25</v>
      </c>
      <c r="AA3" s="24" t="str">
        <f>[1]รอวางป่วบรายสัปดาห์!AB1</f>
        <v>W26</v>
      </c>
      <c r="AB3" s="24" t="str">
        <f>[1]รอวางป่วบรายสัปดาห์!AC1</f>
        <v>W27</v>
      </c>
      <c r="AC3" s="24" t="str">
        <f>[1]รอวางป่วบรายสัปดาห์!AD1</f>
        <v>W28</v>
      </c>
      <c r="AD3" s="24" t="str">
        <f>[1]รอวางป่วบรายสัปดาห์!AE1</f>
        <v>W29</v>
      </c>
      <c r="AE3" s="24" t="str">
        <f>[1]รอวางป่วบรายสัปดาห์!AF1</f>
        <v>W30</v>
      </c>
      <c r="AF3" s="24" t="str">
        <f>[1]รอวางป่วบรายสัปดาห์!AG1</f>
        <v>W31</v>
      </c>
      <c r="AG3" s="24" t="str">
        <f>[1]รอวางป่วบรายสัปดาห์!AH1</f>
        <v>W32</v>
      </c>
      <c r="AH3" s="24" t="str">
        <f>[1]รอวางป่วบรายสัปดาห์!AI1</f>
        <v>W33</v>
      </c>
      <c r="AI3" s="24" t="str">
        <f>[1]รอวางป่วบรายสัปดาห์!AJ1</f>
        <v>W34</v>
      </c>
      <c r="AJ3" s="24" t="str">
        <f>[1]รอวางป่วบรายสัปดาห์!AK1</f>
        <v>W35</v>
      </c>
      <c r="AK3" s="24" t="str">
        <f>[1]รอวางป่วบรายสัปดาห์!AL1</f>
        <v>W36</v>
      </c>
      <c r="AL3" s="24" t="str">
        <f>[1]รอวางป่วบรายสัปดาห์!AM1</f>
        <v>W37</v>
      </c>
      <c r="AM3" s="24" t="str">
        <f>[1]รอวางป่วบรายสัปดาห์!AN1</f>
        <v>W38</v>
      </c>
      <c r="AN3" s="24" t="str">
        <f>[1]รอวางป่วบรายสัปดาห์!AO1</f>
        <v>W39</v>
      </c>
      <c r="AO3" s="24" t="str">
        <f>[1]รอวางป่วบรายสัปดาห์!AP1</f>
        <v>W40</v>
      </c>
      <c r="AP3" s="24" t="str">
        <f>[1]รอวางป่วบรายสัปดาห์!AQ1</f>
        <v>W41</v>
      </c>
      <c r="AQ3" s="24" t="str">
        <f>[1]รอวางป่วบรายสัปดาห์!AR1</f>
        <v>W42</v>
      </c>
      <c r="AR3" s="24" t="str">
        <f>[1]รอวางป่วบรายสัปดาห์!AS1</f>
        <v>W43</v>
      </c>
      <c r="AS3" s="24" t="str">
        <f>[1]รอวางป่วบรายสัปดาห์!AT1</f>
        <v>W44</v>
      </c>
      <c r="AT3" s="24" t="str">
        <f>[1]รอวางป่วบรายสัปดาห์!AU1</f>
        <v>W45</v>
      </c>
      <c r="AU3" s="24" t="str">
        <f>[1]รอวางป่วบรายสัปดาห์!AV1</f>
        <v>W46</v>
      </c>
      <c r="AV3" s="24" t="str">
        <f>[1]รอวางป่วบรายสัปดาห์!AW1</f>
        <v>W47</v>
      </c>
      <c r="AW3" s="24" t="str">
        <f>[1]รอวางป่วบรายสัปดาห์!AX1</f>
        <v>W48</v>
      </c>
      <c r="AX3" s="24" t="str">
        <f>[1]รอวางป่วบรายสัปดาห์!AY1</f>
        <v>W49</v>
      </c>
      <c r="AY3" s="24" t="str">
        <f>[1]รอวางป่วบรายสัปดาห์!AZ1</f>
        <v>W50</v>
      </c>
      <c r="AZ3" s="24" t="str">
        <f>[1]รอวางป่วบรายสัปดาห์!BA1</f>
        <v>W51</v>
      </c>
      <c r="BA3" s="24" t="str">
        <f>[1]รอวางป่วบรายสัปดาห์!BB1</f>
        <v>W52</v>
      </c>
      <c r="BB3" s="24" t="str">
        <f>[1]รอวางป่วบรายสัปดาห์!BC1</f>
        <v>W53</v>
      </c>
      <c r="BC3" s="24" t="str">
        <f>[1]รอวางป่วบรายสัปดาห์!BD1</f>
        <v>totalds</v>
      </c>
      <c r="BD3" s="23" t="str">
        <f>[1]รอวางป่วบรายสัปดาห์!BE1</f>
        <v>totaldeath</v>
      </c>
    </row>
    <row r="4" spans="1:56">
      <c r="A4" s="23" t="str">
        <f>รอวางป่วยรายเดือน!A3</f>
        <v>เมือง</v>
      </c>
      <c r="B4" s="23">
        <f>รอวางป่วบรายสัปดาห์!B5</f>
        <v>4</v>
      </c>
      <c r="C4" s="23">
        <f>รอวางป่วบรายสัปดาห์!C5</f>
        <v>5</v>
      </c>
      <c r="D4" s="23">
        <f>รอวางป่วบรายสัปดาห์!D5</f>
        <v>2</v>
      </c>
      <c r="E4" s="23">
        <f>รอวางป่วบรายสัปดาห์!E5</f>
        <v>3</v>
      </c>
      <c r="F4" s="23">
        <f>รอวางป่วบรายสัปดาห์!F5</f>
        <v>2</v>
      </c>
      <c r="G4" s="23">
        <f>รอวางป่วบรายสัปดาห์!G5</f>
        <v>2</v>
      </c>
      <c r="H4" s="23">
        <f>รอวางป่วบรายสัปดาห์!H5</f>
        <v>5</v>
      </c>
      <c r="I4" s="23">
        <f>รอวางป่วบรายสัปดาห์!I5</f>
        <v>2</v>
      </c>
      <c r="J4" s="23">
        <f>รอวางป่วบรายสัปดาห์!J5</f>
        <v>5</v>
      </c>
      <c r="K4" s="23">
        <f>รอวางป่วบรายสัปดาห์!K5</f>
        <v>3</v>
      </c>
      <c r="L4" s="23">
        <f>รอวางป่วบรายสัปดาห์!L5</f>
        <v>2</v>
      </c>
      <c r="M4" s="23">
        <f>รอวางป่วบรายสัปดาห์!M5</f>
        <v>1</v>
      </c>
      <c r="N4" s="23">
        <f>รอวางป่วบรายสัปดาห์!N5</f>
        <v>0</v>
      </c>
      <c r="O4" s="23">
        <f>รอวางป่วบรายสัปดาห์!O5</f>
        <v>1</v>
      </c>
      <c r="P4" s="23">
        <f>รอวางป่วบรายสัปดาห์!P5</f>
        <v>1</v>
      </c>
      <c r="Q4" s="23">
        <f>รอวางป่วบรายสัปดาห์!Q5</f>
        <v>1</v>
      </c>
      <c r="R4" s="23">
        <f>รอวางป่วบรายสัปดาห์!R5</f>
        <v>0</v>
      </c>
      <c r="S4" s="23">
        <f>รอวางป่วบรายสัปดาห์!S5</f>
        <v>0</v>
      </c>
      <c r="T4" s="23">
        <f>รอวางป่วบรายสัปดาห์!T5</f>
        <v>1</v>
      </c>
      <c r="U4" s="23">
        <f>รอวางป่วบรายสัปดาห์!U5</f>
        <v>1</v>
      </c>
      <c r="V4" s="23">
        <f>รอวางป่วบรายสัปดาห์!V5</f>
        <v>0</v>
      </c>
      <c r="W4" s="23">
        <f>รอวางป่วบรายสัปดาห์!W5</f>
        <v>0</v>
      </c>
      <c r="X4" s="23">
        <f>รอวางป่วบรายสัปดาห์!X5</f>
        <v>0</v>
      </c>
      <c r="Y4" s="23">
        <f>รอวางป่วบรายสัปดาห์!Y5</f>
        <v>2</v>
      </c>
      <c r="Z4" s="23">
        <f>รอวางป่วบรายสัปดาห์!Z5</f>
        <v>1</v>
      </c>
      <c r="AA4" s="23">
        <f>รอวางป่วบรายสัปดาห์!AA5</f>
        <v>0</v>
      </c>
      <c r="AB4" s="23">
        <f>รอวางป่วบรายสัปดาห์!AB5</f>
        <v>0</v>
      </c>
      <c r="AC4" s="23">
        <f>รอวางป่วบรายสัปดาห์!AC5</f>
        <v>0</v>
      </c>
      <c r="AD4" s="23">
        <f>รอวางป่วบรายสัปดาห์!AD5</f>
        <v>0</v>
      </c>
      <c r="AE4" s="23">
        <f>รอวางป่วบรายสัปดาห์!AE5</f>
        <v>0</v>
      </c>
      <c r="AF4" s="23">
        <f>รอวางป่วบรายสัปดาห์!AF5</f>
        <v>0</v>
      </c>
      <c r="AG4" s="23">
        <f>รอวางป่วบรายสัปดาห์!AG5</f>
        <v>0</v>
      </c>
      <c r="AH4" s="23">
        <f>รอวางป่วบรายสัปดาห์!AH5</f>
        <v>0</v>
      </c>
      <c r="AI4" s="23">
        <f>รอวางป่วบรายสัปดาห์!AI5</f>
        <v>0</v>
      </c>
      <c r="AJ4" s="23">
        <f>รอวางป่วบรายสัปดาห์!AJ5</f>
        <v>0</v>
      </c>
      <c r="AK4" s="23">
        <f>รอวางป่วบรายสัปดาห์!AK5</f>
        <v>0</v>
      </c>
      <c r="AL4" s="23">
        <f>รอวางป่วบรายสัปดาห์!AL5</f>
        <v>0</v>
      </c>
      <c r="AM4" s="23">
        <f>รอวางป่วบรายสัปดาห์!AM5</f>
        <v>0</v>
      </c>
      <c r="AN4" s="23">
        <f>รอวางป่วบรายสัปดาห์!AN5</f>
        <v>0</v>
      </c>
      <c r="AO4" s="23">
        <f>รอวางป่วบรายสัปดาห์!AO5</f>
        <v>0</v>
      </c>
      <c r="AP4" s="23">
        <f>รอวางป่วบรายสัปดาห์!AP5</f>
        <v>0</v>
      </c>
      <c r="AQ4" s="23">
        <f>รอวางป่วบรายสัปดาห์!AQ5</f>
        <v>0</v>
      </c>
      <c r="AR4" s="23">
        <f>รอวางป่วบรายสัปดาห์!AR5</f>
        <v>0</v>
      </c>
      <c r="AS4" s="23">
        <f>รอวางป่วบรายสัปดาห์!AS5</f>
        <v>0</v>
      </c>
      <c r="AT4" s="23">
        <f>รอวางป่วบรายสัปดาห์!AT5</f>
        <v>0</v>
      </c>
      <c r="AU4" s="23">
        <f>รอวางป่วบรายสัปดาห์!AU5</f>
        <v>0</v>
      </c>
      <c r="AV4" s="23">
        <f>รอวางป่วบรายสัปดาห์!AV5</f>
        <v>0</v>
      </c>
      <c r="AW4" s="23">
        <f>รอวางป่วบรายสัปดาห์!AW5</f>
        <v>0</v>
      </c>
      <c r="AX4" s="23">
        <f>รอวางป่วบรายสัปดาห์!AX5</f>
        <v>0</v>
      </c>
      <c r="AY4" s="23">
        <f>รอวางป่วบรายสัปดาห์!AY5</f>
        <v>0</v>
      </c>
      <c r="AZ4" s="23">
        <f>รอวางป่วบรายสัปดาห์!AZ5</f>
        <v>0</v>
      </c>
      <c r="BA4" s="23">
        <f>รอวางป่วบรายสัปดาห์!BA5</f>
        <v>0</v>
      </c>
      <c r="BB4" s="23">
        <f>รอวางป่วบรายสัปดาห์!BB5</f>
        <v>0</v>
      </c>
      <c r="BC4" s="23">
        <f>รอวางป่วบรายสัปดาห์!BC5</f>
        <v>46</v>
      </c>
      <c r="BD4" s="23">
        <f>รอวางป่วบรายสัปดาห์!BD5</f>
        <v>0</v>
      </c>
    </row>
    <row r="5" spans="1:56">
      <c r="A5" s="23" t="str">
        <f>รอวางป่วยรายเดือน!A4</f>
        <v>ยางชุมน้อย</v>
      </c>
      <c r="B5" s="23">
        <f>รอวางป่วบรายสัปดาห์!B6</f>
        <v>0</v>
      </c>
      <c r="C5" s="23">
        <f>รอวางป่วบรายสัปดาห์!C6</f>
        <v>0</v>
      </c>
      <c r="D5" s="23">
        <f>รอวางป่วบรายสัปดาห์!D6</f>
        <v>1</v>
      </c>
      <c r="E5" s="23">
        <f>รอวางป่วบรายสัปดาห์!E6</f>
        <v>2</v>
      </c>
      <c r="F5" s="23">
        <f>รอวางป่วบรายสัปดาห์!F6</f>
        <v>0</v>
      </c>
      <c r="G5" s="23">
        <f>รอวางป่วบรายสัปดาห์!G6</f>
        <v>2</v>
      </c>
      <c r="H5" s="23">
        <f>รอวางป่วบรายสัปดาห์!H6</f>
        <v>1</v>
      </c>
      <c r="I5" s="23">
        <f>รอวางป่วบรายสัปดาห์!I6</f>
        <v>1</v>
      </c>
      <c r="J5" s="23">
        <f>รอวางป่วบรายสัปดาห์!J6</f>
        <v>3</v>
      </c>
      <c r="K5" s="23">
        <f>รอวางป่วบรายสัปดาห์!K6</f>
        <v>0</v>
      </c>
      <c r="L5" s="23">
        <f>รอวางป่วบรายสัปดาห์!L6</f>
        <v>0</v>
      </c>
      <c r="M5" s="23">
        <f>รอวางป่วบรายสัปดาห์!M6</f>
        <v>1</v>
      </c>
      <c r="N5" s="23">
        <f>รอวางป่วบรายสัปดาห์!N6</f>
        <v>0</v>
      </c>
      <c r="O5" s="23">
        <f>รอวางป่วบรายสัปดาห์!O6</f>
        <v>0</v>
      </c>
      <c r="P5" s="23">
        <f>รอวางป่วบรายสัปดาห์!P6</f>
        <v>0</v>
      </c>
      <c r="Q5" s="23">
        <f>รอวางป่วบรายสัปดาห์!Q6</f>
        <v>0</v>
      </c>
      <c r="R5" s="23">
        <f>รอวางป่วบรายสัปดาห์!R6</f>
        <v>0</v>
      </c>
      <c r="S5" s="23">
        <f>รอวางป่วบรายสัปดาห์!S6</f>
        <v>0</v>
      </c>
      <c r="T5" s="23">
        <f>รอวางป่วบรายสัปดาห์!T6</f>
        <v>0</v>
      </c>
      <c r="U5" s="23">
        <f>รอวางป่วบรายสัปดาห์!U6</f>
        <v>0</v>
      </c>
      <c r="V5" s="23">
        <f>รอวางป่วบรายสัปดาห์!V6</f>
        <v>0</v>
      </c>
      <c r="W5" s="23">
        <f>รอวางป่วบรายสัปดาห์!W6</f>
        <v>0</v>
      </c>
      <c r="X5" s="23">
        <f>รอวางป่วบรายสัปดาห์!X6</f>
        <v>0</v>
      </c>
      <c r="Y5" s="23">
        <f>รอวางป่วบรายสัปดาห์!Y6</f>
        <v>0</v>
      </c>
      <c r="Z5" s="23">
        <f>รอวางป่วบรายสัปดาห์!Z6</f>
        <v>0</v>
      </c>
      <c r="AA5" s="23">
        <f>รอวางป่วบรายสัปดาห์!AA6</f>
        <v>0</v>
      </c>
      <c r="AB5" s="23">
        <f>รอวางป่วบรายสัปดาห์!AB6</f>
        <v>0</v>
      </c>
      <c r="AC5" s="23">
        <f>รอวางป่วบรายสัปดาห์!AC6</f>
        <v>0</v>
      </c>
      <c r="AD5" s="23">
        <f>รอวางป่วบรายสัปดาห์!AD6</f>
        <v>0</v>
      </c>
      <c r="AE5" s="23">
        <f>รอวางป่วบรายสัปดาห์!AE6</f>
        <v>0</v>
      </c>
      <c r="AF5" s="23">
        <f>รอวางป่วบรายสัปดาห์!AF6</f>
        <v>0</v>
      </c>
      <c r="AG5" s="23">
        <f>รอวางป่วบรายสัปดาห์!AG6</f>
        <v>0</v>
      </c>
      <c r="AH5" s="23">
        <f>รอวางป่วบรายสัปดาห์!AH6</f>
        <v>0</v>
      </c>
      <c r="AI5" s="23">
        <f>รอวางป่วบรายสัปดาห์!AI6</f>
        <v>0</v>
      </c>
      <c r="AJ5" s="23">
        <f>รอวางป่วบรายสัปดาห์!AJ6</f>
        <v>0</v>
      </c>
      <c r="AK5" s="23">
        <f>รอวางป่วบรายสัปดาห์!AK6</f>
        <v>0</v>
      </c>
      <c r="AL5" s="23">
        <f>รอวางป่วบรายสัปดาห์!AL6</f>
        <v>0</v>
      </c>
      <c r="AM5" s="23">
        <f>รอวางป่วบรายสัปดาห์!AM6</f>
        <v>0</v>
      </c>
      <c r="AN5" s="23">
        <f>รอวางป่วบรายสัปดาห์!AN6</f>
        <v>0</v>
      </c>
      <c r="AO5" s="23">
        <f>รอวางป่วบรายสัปดาห์!AO6</f>
        <v>0</v>
      </c>
      <c r="AP5" s="23">
        <f>รอวางป่วบรายสัปดาห์!AP6</f>
        <v>0</v>
      </c>
      <c r="AQ5" s="23">
        <f>รอวางป่วบรายสัปดาห์!AQ6</f>
        <v>0</v>
      </c>
      <c r="AR5" s="23">
        <f>รอวางป่วบรายสัปดาห์!AR6</f>
        <v>0</v>
      </c>
      <c r="AS5" s="23">
        <f>รอวางป่วบรายสัปดาห์!AS6</f>
        <v>0</v>
      </c>
      <c r="AT5" s="23">
        <f>รอวางป่วบรายสัปดาห์!AT6</f>
        <v>0</v>
      </c>
      <c r="AU5" s="23">
        <f>รอวางป่วบรายสัปดาห์!AU6</f>
        <v>0</v>
      </c>
      <c r="AV5" s="23">
        <f>รอวางป่วบรายสัปดาห์!AV6</f>
        <v>0</v>
      </c>
      <c r="AW5" s="23">
        <f>รอวางป่วบรายสัปดาห์!AW6</f>
        <v>0</v>
      </c>
      <c r="AX5" s="23">
        <f>รอวางป่วบรายสัปดาห์!AX6</f>
        <v>0</v>
      </c>
      <c r="AY5" s="23">
        <f>รอวางป่วบรายสัปดาห์!AY6</f>
        <v>0</v>
      </c>
      <c r="AZ5" s="23">
        <f>รอวางป่วบรายสัปดาห์!AZ6</f>
        <v>0</v>
      </c>
      <c r="BA5" s="23">
        <f>รอวางป่วบรายสัปดาห์!BA6</f>
        <v>0</v>
      </c>
      <c r="BB5" s="23">
        <f>รอวางป่วบรายสัปดาห์!BB6</f>
        <v>0</v>
      </c>
      <c r="BC5" s="23">
        <f>รอวางป่วบรายสัปดาห์!BC6</f>
        <v>11</v>
      </c>
      <c r="BD5" s="23">
        <f>รอวางป่วบรายสัปดาห์!BD6</f>
        <v>0</v>
      </c>
    </row>
    <row r="6" spans="1:56">
      <c r="A6" s="23" t="str">
        <f>รอวางป่วยรายเดือน!A5</f>
        <v>กันทรารมย์</v>
      </c>
      <c r="B6" s="23">
        <f>รอวางป่วบรายสัปดาห์!B7</f>
        <v>4</v>
      </c>
      <c r="C6" s="23">
        <f>รอวางป่วบรายสัปดาห์!C7</f>
        <v>0</v>
      </c>
      <c r="D6" s="23">
        <f>รอวางป่วบรายสัปดาห์!D7</f>
        <v>10</v>
      </c>
      <c r="E6" s="23">
        <f>รอวางป่วบรายสัปดาห์!E7</f>
        <v>0</v>
      </c>
      <c r="F6" s="23">
        <f>รอวางป่วบรายสัปดาห์!F7</f>
        <v>8</v>
      </c>
      <c r="G6" s="23">
        <f>รอวางป่วบรายสัปดาห์!G7</f>
        <v>6</v>
      </c>
      <c r="H6" s="23">
        <f>รอวางป่วบรายสัปดาห์!H7</f>
        <v>10</v>
      </c>
      <c r="I6" s="23">
        <f>รอวางป่วบรายสัปดาห์!I7</f>
        <v>8</v>
      </c>
      <c r="J6" s="23">
        <f>รอวางป่วบรายสัปดาห์!J7</f>
        <v>9</v>
      </c>
      <c r="K6" s="23">
        <f>รอวางป่วบรายสัปดาห์!K7</f>
        <v>10</v>
      </c>
      <c r="L6" s="23">
        <f>รอวางป่วบรายสัปดาห์!L7</f>
        <v>5</v>
      </c>
      <c r="M6" s="23">
        <f>รอวางป่วบรายสัปดาห์!M7</f>
        <v>2</v>
      </c>
      <c r="N6" s="23">
        <f>รอวางป่วบรายสัปดาห์!N7</f>
        <v>3</v>
      </c>
      <c r="O6" s="23">
        <f>รอวางป่วบรายสัปดาห์!O7</f>
        <v>0</v>
      </c>
      <c r="P6" s="23">
        <f>รอวางป่วบรายสัปดาห์!P7</f>
        <v>2</v>
      </c>
      <c r="Q6" s="23">
        <f>รอวางป่วบรายสัปดาห์!Q7</f>
        <v>1</v>
      </c>
      <c r="R6" s="23">
        <f>รอวางป่วบรายสัปดาห์!R7</f>
        <v>0</v>
      </c>
      <c r="S6" s="23">
        <f>รอวางป่วบรายสัปดาห์!S7</f>
        <v>1</v>
      </c>
      <c r="T6" s="23">
        <f>รอวางป่วบรายสัปดาห์!T7</f>
        <v>0</v>
      </c>
      <c r="U6" s="23">
        <f>รอวางป่วบรายสัปดาห์!U7</f>
        <v>0</v>
      </c>
      <c r="V6" s="23">
        <f>รอวางป่วบรายสัปดาห์!V7</f>
        <v>1</v>
      </c>
      <c r="W6" s="23">
        <f>รอวางป่วบรายสัปดาห์!W7</f>
        <v>0</v>
      </c>
      <c r="X6" s="23">
        <f>รอวางป่วบรายสัปดาห์!X7</f>
        <v>0</v>
      </c>
      <c r="Y6" s="23">
        <f>รอวางป่วบรายสัปดาห์!Y7</f>
        <v>0</v>
      </c>
      <c r="Z6" s="23">
        <f>รอวางป่วบรายสัปดาห์!Z7</f>
        <v>0</v>
      </c>
      <c r="AA6" s="23">
        <f>รอวางป่วบรายสัปดาห์!AA7</f>
        <v>1</v>
      </c>
      <c r="AB6" s="23">
        <f>รอวางป่วบรายสัปดาห์!AB7</f>
        <v>1</v>
      </c>
      <c r="AC6" s="23">
        <f>รอวางป่วบรายสัปดาห์!AC7</f>
        <v>1</v>
      </c>
      <c r="AD6" s="23">
        <f>รอวางป่วบรายสัปดาห์!AD7</f>
        <v>0</v>
      </c>
      <c r="AE6" s="23">
        <f>รอวางป่วบรายสัปดาห์!AE7</f>
        <v>0</v>
      </c>
      <c r="AF6" s="23">
        <f>รอวางป่วบรายสัปดาห์!AF7</f>
        <v>0</v>
      </c>
      <c r="AG6" s="23">
        <f>รอวางป่วบรายสัปดาห์!AG7</f>
        <v>0</v>
      </c>
      <c r="AH6" s="23">
        <f>รอวางป่วบรายสัปดาห์!AH7</f>
        <v>0</v>
      </c>
      <c r="AI6" s="23">
        <f>รอวางป่วบรายสัปดาห์!AI7</f>
        <v>0</v>
      </c>
      <c r="AJ6" s="23">
        <f>รอวางป่วบรายสัปดาห์!AJ7</f>
        <v>0</v>
      </c>
      <c r="AK6" s="23">
        <f>รอวางป่วบรายสัปดาห์!AK7</f>
        <v>0</v>
      </c>
      <c r="AL6" s="23">
        <f>รอวางป่วบรายสัปดาห์!AL7</f>
        <v>0</v>
      </c>
      <c r="AM6" s="23">
        <f>รอวางป่วบรายสัปดาห์!AM7</f>
        <v>0</v>
      </c>
      <c r="AN6" s="23">
        <f>รอวางป่วบรายสัปดาห์!AN7</f>
        <v>0</v>
      </c>
      <c r="AO6" s="23">
        <f>รอวางป่วบรายสัปดาห์!AO7</f>
        <v>0</v>
      </c>
      <c r="AP6" s="23">
        <f>รอวางป่วบรายสัปดาห์!AP7</f>
        <v>0</v>
      </c>
      <c r="AQ6" s="23">
        <f>รอวางป่วบรายสัปดาห์!AQ7</f>
        <v>0</v>
      </c>
      <c r="AR6" s="23">
        <f>รอวางป่วบรายสัปดาห์!AR7</f>
        <v>0</v>
      </c>
      <c r="AS6" s="23">
        <f>รอวางป่วบรายสัปดาห์!AS7</f>
        <v>0</v>
      </c>
      <c r="AT6" s="23">
        <f>รอวางป่วบรายสัปดาห์!AT7</f>
        <v>0</v>
      </c>
      <c r="AU6" s="23">
        <f>รอวางป่วบรายสัปดาห์!AU7</f>
        <v>0</v>
      </c>
      <c r="AV6" s="23">
        <f>รอวางป่วบรายสัปดาห์!AV7</f>
        <v>0</v>
      </c>
      <c r="AW6" s="23">
        <f>รอวางป่วบรายสัปดาห์!AW7</f>
        <v>0</v>
      </c>
      <c r="AX6" s="23">
        <f>รอวางป่วบรายสัปดาห์!AX7</f>
        <v>0</v>
      </c>
      <c r="AY6" s="23">
        <f>รอวางป่วบรายสัปดาห์!AY7</f>
        <v>0</v>
      </c>
      <c r="AZ6" s="23">
        <f>รอวางป่วบรายสัปดาห์!AZ7</f>
        <v>0</v>
      </c>
      <c r="BA6" s="23">
        <f>รอวางป่วบรายสัปดาห์!BA7</f>
        <v>0</v>
      </c>
      <c r="BB6" s="23">
        <f>รอวางป่วบรายสัปดาห์!BB7</f>
        <v>0</v>
      </c>
      <c r="BC6" s="23">
        <f>รอวางป่วบรายสัปดาห์!BC7</f>
        <v>83</v>
      </c>
      <c r="BD6" s="23">
        <f>รอวางป่วบรายสัปดาห์!BD7</f>
        <v>0</v>
      </c>
    </row>
    <row r="7" spans="1:56">
      <c r="A7" s="23" t="str">
        <f>รอวางป่วยรายเดือน!A6</f>
        <v>กันทรลักษ์</v>
      </c>
      <c r="B7" s="23">
        <f>รอวางป่วบรายสัปดาห์!B8</f>
        <v>1</v>
      </c>
      <c r="C7" s="23">
        <f>รอวางป่วบรายสัปดาห์!C8</f>
        <v>2</v>
      </c>
      <c r="D7" s="23">
        <f>รอวางป่วบรายสัปดาห์!D8</f>
        <v>0</v>
      </c>
      <c r="E7" s="23">
        <f>รอวางป่วบรายสัปดาห์!E8</f>
        <v>0</v>
      </c>
      <c r="F7" s="23">
        <f>รอวางป่วบรายสัปดาห์!F8</f>
        <v>0</v>
      </c>
      <c r="G7" s="23">
        <f>รอวางป่วบรายสัปดาห์!G8</f>
        <v>0</v>
      </c>
      <c r="H7" s="23">
        <f>รอวางป่วบรายสัปดาห์!H8</f>
        <v>3</v>
      </c>
      <c r="I7" s="23">
        <f>รอวางป่วบรายสัปดาห์!I8</f>
        <v>4</v>
      </c>
      <c r="J7" s="23">
        <f>รอวางป่วบรายสัปดาห์!J8</f>
        <v>2</v>
      </c>
      <c r="K7" s="23">
        <f>รอวางป่วบรายสัปดาห์!K8</f>
        <v>3</v>
      </c>
      <c r="L7" s="23">
        <f>รอวางป่วบรายสัปดาห์!L8</f>
        <v>2</v>
      </c>
      <c r="M7" s="23">
        <f>รอวางป่วบรายสัปดาห์!M8</f>
        <v>3</v>
      </c>
      <c r="N7" s="23">
        <f>รอวางป่วบรายสัปดาห์!N8</f>
        <v>0</v>
      </c>
      <c r="O7" s="23">
        <f>รอวางป่วบรายสัปดาห์!O8</f>
        <v>2</v>
      </c>
      <c r="P7" s="23">
        <f>รอวางป่วบรายสัปดาห์!P8</f>
        <v>1</v>
      </c>
      <c r="Q7" s="23">
        <f>รอวางป่วบรายสัปดาห์!Q8</f>
        <v>0</v>
      </c>
      <c r="R7" s="23">
        <f>รอวางป่วบรายสัปดาห์!R8</f>
        <v>3</v>
      </c>
      <c r="S7" s="23">
        <f>รอวางป่วบรายสัปดาห์!S8</f>
        <v>1</v>
      </c>
      <c r="T7" s="23">
        <f>รอวางป่วบรายสัปดาห์!T8</f>
        <v>0</v>
      </c>
      <c r="U7" s="23">
        <f>รอวางป่วบรายสัปดาห์!U8</f>
        <v>2</v>
      </c>
      <c r="V7" s="23">
        <f>รอวางป่วบรายสัปดาห์!V8</f>
        <v>4</v>
      </c>
      <c r="W7" s="23">
        <f>รอวางป่วบรายสัปดาห์!W8</f>
        <v>0</v>
      </c>
      <c r="X7" s="23">
        <f>รอวางป่วบรายสัปดาห์!X8</f>
        <v>0</v>
      </c>
      <c r="Y7" s="23">
        <f>รอวางป่วบรายสัปดาห์!Y8</f>
        <v>2</v>
      </c>
      <c r="Z7" s="23">
        <f>รอวางป่วบรายสัปดาห์!Z8</f>
        <v>0</v>
      </c>
      <c r="AA7" s="23">
        <f>รอวางป่วบรายสัปดาห์!AA8</f>
        <v>0</v>
      </c>
      <c r="AB7" s="23">
        <f>รอวางป่วบรายสัปดาห์!AB8</f>
        <v>0</v>
      </c>
      <c r="AC7" s="23">
        <f>รอวางป่วบรายสัปดาห์!AC8</f>
        <v>0</v>
      </c>
      <c r="AD7" s="23">
        <f>รอวางป่วบรายสัปดาห์!AD8</f>
        <v>0</v>
      </c>
      <c r="AE7" s="23">
        <f>รอวางป่วบรายสัปดาห์!AE8</f>
        <v>0</v>
      </c>
      <c r="AF7" s="23">
        <f>รอวางป่วบรายสัปดาห์!AF8</f>
        <v>0</v>
      </c>
      <c r="AG7" s="23">
        <f>รอวางป่วบรายสัปดาห์!AG8</f>
        <v>0</v>
      </c>
      <c r="AH7" s="23">
        <f>รอวางป่วบรายสัปดาห์!AH8</f>
        <v>0</v>
      </c>
      <c r="AI7" s="23">
        <f>รอวางป่วบรายสัปดาห์!AI8</f>
        <v>0</v>
      </c>
      <c r="AJ7" s="23">
        <f>รอวางป่วบรายสัปดาห์!AJ8</f>
        <v>0</v>
      </c>
      <c r="AK7" s="23">
        <f>รอวางป่วบรายสัปดาห์!AK8</f>
        <v>0</v>
      </c>
      <c r="AL7" s="23">
        <f>รอวางป่วบรายสัปดาห์!AL8</f>
        <v>0</v>
      </c>
      <c r="AM7" s="23">
        <f>รอวางป่วบรายสัปดาห์!AM8</f>
        <v>0</v>
      </c>
      <c r="AN7" s="23">
        <f>รอวางป่วบรายสัปดาห์!AN8</f>
        <v>0</v>
      </c>
      <c r="AO7" s="23">
        <f>รอวางป่วบรายสัปดาห์!AO8</f>
        <v>0</v>
      </c>
      <c r="AP7" s="23">
        <f>รอวางป่วบรายสัปดาห์!AP8</f>
        <v>0</v>
      </c>
      <c r="AQ7" s="23">
        <f>รอวางป่วบรายสัปดาห์!AQ8</f>
        <v>0</v>
      </c>
      <c r="AR7" s="23">
        <f>รอวางป่วบรายสัปดาห์!AR8</f>
        <v>0</v>
      </c>
      <c r="AS7" s="23">
        <f>รอวางป่วบรายสัปดาห์!AS8</f>
        <v>0</v>
      </c>
      <c r="AT7" s="23">
        <f>รอวางป่วบรายสัปดาห์!AT8</f>
        <v>0</v>
      </c>
      <c r="AU7" s="23">
        <f>รอวางป่วบรายสัปดาห์!AU8</f>
        <v>0</v>
      </c>
      <c r="AV7" s="23">
        <f>รอวางป่วบรายสัปดาห์!AV8</f>
        <v>0</v>
      </c>
      <c r="AW7" s="23">
        <f>รอวางป่วบรายสัปดาห์!AW8</f>
        <v>0</v>
      </c>
      <c r="AX7" s="23">
        <f>รอวางป่วบรายสัปดาห์!AX8</f>
        <v>0</v>
      </c>
      <c r="AY7" s="23">
        <f>รอวางป่วบรายสัปดาห์!AY8</f>
        <v>0</v>
      </c>
      <c r="AZ7" s="23">
        <f>รอวางป่วบรายสัปดาห์!AZ8</f>
        <v>0</v>
      </c>
      <c r="BA7" s="23">
        <f>รอวางป่วบรายสัปดาห์!BA8</f>
        <v>0</v>
      </c>
      <c r="BB7" s="23">
        <f>รอวางป่วบรายสัปดาห์!BB8</f>
        <v>0</v>
      </c>
      <c r="BC7" s="23">
        <f>รอวางป่วบรายสัปดาห์!BC8</f>
        <v>36</v>
      </c>
      <c r="BD7" s="23">
        <f>รอวางป่วบรายสัปดาห์!BD8</f>
        <v>0</v>
      </c>
    </row>
    <row r="8" spans="1:56">
      <c r="A8" s="23" t="str">
        <f>รอวางป่วยรายเดือน!A7</f>
        <v>ขุขันธ์</v>
      </c>
      <c r="B8" s="23">
        <f>รอวางป่วบรายสัปดาห์!B9</f>
        <v>1</v>
      </c>
      <c r="C8" s="23">
        <f>รอวางป่วบรายสัปดาห์!C9</f>
        <v>1</v>
      </c>
      <c r="D8" s="23">
        <f>รอวางป่วบรายสัปดาห์!D9</f>
        <v>0</v>
      </c>
      <c r="E8" s="23">
        <f>รอวางป่วบรายสัปดาห์!E9</f>
        <v>0</v>
      </c>
      <c r="F8" s="23">
        <f>รอวางป่วบรายสัปดาห์!F9</f>
        <v>4</v>
      </c>
      <c r="G8" s="23">
        <f>รอวางป่วบรายสัปดาห์!G9</f>
        <v>0</v>
      </c>
      <c r="H8" s="23">
        <f>รอวางป่วบรายสัปดาห์!H9</f>
        <v>3</v>
      </c>
      <c r="I8" s="23">
        <f>รอวางป่วบรายสัปดาห์!I9</f>
        <v>0</v>
      </c>
      <c r="J8" s="23">
        <f>รอวางป่วบรายสัปดาห์!J9</f>
        <v>0</v>
      </c>
      <c r="K8" s="23">
        <f>รอวางป่วบรายสัปดาห์!K9</f>
        <v>2</v>
      </c>
      <c r="L8" s="23">
        <f>รอวางป่วบรายสัปดาห์!L9</f>
        <v>2</v>
      </c>
      <c r="M8" s="23">
        <f>รอวางป่วบรายสัปดาห์!M9</f>
        <v>2</v>
      </c>
      <c r="N8" s="23">
        <f>รอวางป่วบรายสัปดาห์!N9</f>
        <v>0</v>
      </c>
      <c r="O8" s="23">
        <f>รอวางป่วบรายสัปดาห์!O9</f>
        <v>0</v>
      </c>
      <c r="P8" s="23">
        <f>รอวางป่วบรายสัปดาห์!P9</f>
        <v>1</v>
      </c>
      <c r="Q8" s="23">
        <f>รอวางป่วบรายสัปดาห์!Q9</f>
        <v>0</v>
      </c>
      <c r="R8" s="23">
        <f>รอวางป่วบรายสัปดาห์!R9</f>
        <v>1</v>
      </c>
      <c r="S8" s="23">
        <f>รอวางป่วบรายสัปดาห์!S9</f>
        <v>2</v>
      </c>
      <c r="T8" s="23">
        <f>รอวางป่วบรายสัปดาห์!T9</f>
        <v>1</v>
      </c>
      <c r="U8" s="23">
        <f>รอวางป่วบรายสัปดาห์!U9</f>
        <v>0</v>
      </c>
      <c r="V8" s="23">
        <f>รอวางป่วบรายสัปดาห์!V9</f>
        <v>0</v>
      </c>
      <c r="W8" s="23">
        <f>รอวางป่วบรายสัปดาห์!W9</f>
        <v>0</v>
      </c>
      <c r="X8" s="23">
        <f>รอวางป่วบรายสัปดาห์!X9</f>
        <v>0</v>
      </c>
      <c r="Y8" s="23">
        <f>รอวางป่วบรายสัปดาห์!Y9</f>
        <v>0</v>
      </c>
      <c r="Z8" s="23">
        <f>รอวางป่วบรายสัปดาห์!Z9</f>
        <v>0</v>
      </c>
      <c r="AA8" s="23">
        <f>รอวางป่วบรายสัปดาห์!AA9</f>
        <v>0</v>
      </c>
      <c r="AB8" s="23">
        <f>รอวางป่วบรายสัปดาห์!AB9</f>
        <v>0</v>
      </c>
      <c r="AC8" s="23">
        <f>รอวางป่วบรายสัปดาห์!AC9</f>
        <v>0</v>
      </c>
      <c r="AD8" s="23">
        <f>รอวางป่วบรายสัปดาห์!AD9</f>
        <v>1</v>
      </c>
      <c r="AE8" s="23">
        <f>รอวางป่วบรายสัปดาห์!AE9</f>
        <v>0</v>
      </c>
      <c r="AF8" s="23">
        <f>รอวางป่วบรายสัปดาห์!AF9</f>
        <v>0</v>
      </c>
      <c r="AG8" s="23">
        <f>รอวางป่วบรายสัปดาห์!AG9</f>
        <v>0</v>
      </c>
      <c r="AH8" s="23">
        <f>รอวางป่วบรายสัปดาห์!AH9</f>
        <v>0</v>
      </c>
      <c r="AI8" s="23">
        <f>รอวางป่วบรายสัปดาห์!AI9</f>
        <v>0</v>
      </c>
      <c r="AJ8" s="23">
        <f>รอวางป่วบรายสัปดาห์!AJ9</f>
        <v>0</v>
      </c>
      <c r="AK8" s="23">
        <f>รอวางป่วบรายสัปดาห์!AK9</f>
        <v>0</v>
      </c>
      <c r="AL8" s="23">
        <f>รอวางป่วบรายสัปดาห์!AL9</f>
        <v>0</v>
      </c>
      <c r="AM8" s="23">
        <f>รอวางป่วบรายสัปดาห์!AM9</f>
        <v>0</v>
      </c>
      <c r="AN8" s="23">
        <f>รอวางป่วบรายสัปดาห์!AN9</f>
        <v>0</v>
      </c>
      <c r="AO8" s="23">
        <f>รอวางป่วบรายสัปดาห์!AO9</f>
        <v>0</v>
      </c>
      <c r="AP8" s="23">
        <f>รอวางป่วบรายสัปดาห์!AP9</f>
        <v>0</v>
      </c>
      <c r="AQ8" s="23">
        <f>รอวางป่วบรายสัปดาห์!AQ9</f>
        <v>0</v>
      </c>
      <c r="AR8" s="23">
        <f>รอวางป่วบรายสัปดาห์!AR9</f>
        <v>0</v>
      </c>
      <c r="AS8" s="23">
        <f>รอวางป่วบรายสัปดาห์!AS9</f>
        <v>0</v>
      </c>
      <c r="AT8" s="23">
        <f>รอวางป่วบรายสัปดาห์!AT9</f>
        <v>0</v>
      </c>
      <c r="AU8" s="23">
        <f>รอวางป่วบรายสัปดาห์!AU9</f>
        <v>0</v>
      </c>
      <c r="AV8" s="23">
        <f>รอวางป่วบรายสัปดาห์!AV9</f>
        <v>0</v>
      </c>
      <c r="AW8" s="23">
        <f>รอวางป่วบรายสัปดาห์!AW9</f>
        <v>0</v>
      </c>
      <c r="AX8" s="23">
        <f>รอวางป่วบรายสัปดาห์!AX9</f>
        <v>0</v>
      </c>
      <c r="AY8" s="23">
        <f>รอวางป่วบรายสัปดาห์!AY9</f>
        <v>0</v>
      </c>
      <c r="AZ8" s="23">
        <f>รอวางป่วบรายสัปดาห์!AZ9</f>
        <v>0</v>
      </c>
      <c r="BA8" s="23">
        <f>รอวางป่วบรายสัปดาห์!BA9</f>
        <v>0</v>
      </c>
      <c r="BB8" s="23">
        <f>รอวางป่วบรายสัปดาห์!BB9</f>
        <v>0</v>
      </c>
      <c r="BC8" s="23">
        <f>รอวางป่วบรายสัปดาห์!BC9</f>
        <v>21</v>
      </c>
      <c r="BD8" s="23">
        <f>รอวางป่วบรายสัปดาห์!BD9</f>
        <v>0</v>
      </c>
    </row>
    <row r="9" spans="1:56">
      <c r="A9" s="23" t="str">
        <f>รอวางป่วยรายเดือน!A8</f>
        <v>ไพรบึง</v>
      </c>
      <c r="B9" s="23">
        <f>รอวางป่วบรายสัปดาห์!B10</f>
        <v>0</v>
      </c>
      <c r="C9" s="23">
        <f>รอวางป่วบรายสัปดาห์!C10</f>
        <v>0</v>
      </c>
      <c r="D9" s="23">
        <f>รอวางป่วบรายสัปดาห์!D10</f>
        <v>2</v>
      </c>
      <c r="E9" s="23">
        <f>รอวางป่วบรายสัปดาห์!E10</f>
        <v>0</v>
      </c>
      <c r="F9" s="23">
        <f>รอวางป่วบรายสัปดาห์!F10</f>
        <v>1</v>
      </c>
      <c r="G9" s="23">
        <f>รอวางป่วบรายสัปดาห์!G10</f>
        <v>0</v>
      </c>
      <c r="H9" s="23">
        <f>รอวางป่วบรายสัปดาห์!H10</f>
        <v>0</v>
      </c>
      <c r="I9" s="23">
        <f>รอวางป่วบรายสัปดาห์!I10</f>
        <v>0</v>
      </c>
      <c r="J9" s="23">
        <f>รอวางป่วบรายสัปดาห์!J10</f>
        <v>1</v>
      </c>
      <c r="K9" s="23">
        <f>รอวางป่วบรายสัปดาห์!K10</f>
        <v>0</v>
      </c>
      <c r="L9" s="23">
        <f>รอวางป่วบรายสัปดาห์!L10</f>
        <v>0</v>
      </c>
      <c r="M9" s="23">
        <f>รอวางป่วบรายสัปดาห์!M10</f>
        <v>3</v>
      </c>
      <c r="N9" s="23">
        <f>รอวางป่วบรายสัปดาห์!N10</f>
        <v>0</v>
      </c>
      <c r="O9" s="23">
        <f>รอวางป่วบรายสัปดาห์!O10</f>
        <v>0</v>
      </c>
      <c r="P9" s="23">
        <f>รอวางป่วบรายสัปดาห์!P10</f>
        <v>1</v>
      </c>
      <c r="Q9" s="23">
        <f>รอวางป่วบรายสัปดาห์!Q10</f>
        <v>0</v>
      </c>
      <c r="R9" s="23">
        <f>รอวางป่วบรายสัปดาห์!R10</f>
        <v>0</v>
      </c>
      <c r="S9" s="23">
        <f>รอวางป่วบรายสัปดาห์!S10</f>
        <v>0</v>
      </c>
      <c r="T9" s="23">
        <f>รอวางป่วบรายสัปดาห์!T10</f>
        <v>1</v>
      </c>
      <c r="U9" s="23">
        <f>รอวางป่วบรายสัปดาห์!U10</f>
        <v>0</v>
      </c>
      <c r="V9" s="23">
        <f>รอวางป่วบรายสัปดาห์!V10</f>
        <v>0</v>
      </c>
      <c r="W9" s="23">
        <f>รอวางป่วบรายสัปดาห์!W10</f>
        <v>0</v>
      </c>
      <c r="X9" s="23">
        <f>รอวางป่วบรายสัปดาห์!X10</f>
        <v>1</v>
      </c>
      <c r="Y9" s="23">
        <f>รอวางป่วบรายสัปดาห์!Y10</f>
        <v>0</v>
      </c>
      <c r="Z9" s="23">
        <f>รอวางป่วบรายสัปดาห์!Z10</f>
        <v>0</v>
      </c>
      <c r="AA9" s="23">
        <f>รอวางป่วบรายสัปดาห์!AA10</f>
        <v>2</v>
      </c>
      <c r="AB9" s="23">
        <f>รอวางป่วบรายสัปดาห์!AB10</f>
        <v>0</v>
      </c>
      <c r="AC9" s="23">
        <f>รอวางป่วบรายสัปดาห์!AC10</f>
        <v>1</v>
      </c>
      <c r="AD9" s="23">
        <f>รอวางป่วบรายสัปดาห์!AD10</f>
        <v>0</v>
      </c>
      <c r="AE9" s="23">
        <f>รอวางป่วบรายสัปดาห์!AE10</f>
        <v>0</v>
      </c>
      <c r="AF9" s="23">
        <f>รอวางป่วบรายสัปดาห์!AF10</f>
        <v>0</v>
      </c>
      <c r="AG9" s="23">
        <f>รอวางป่วบรายสัปดาห์!AG10</f>
        <v>0</v>
      </c>
      <c r="AH9" s="23">
        <f>รอวางป่วบรายสัปดาห์!AH10</f>
        <v>0</v>
      </c>
      <c r="AI9" s="23">
        <f>รอวางป่วบรายสัปดาห์!AI10</f>
        <v>0</v>
      </c>
      <c r="AJ9" s="23">
        <f>รอวางป่วบรายสัปดาห์!AJ10</f>
        <v>0</v>
      </c>
      <c r="AK9" s="23">
        <f>รอวางป่วบรายสัปดาห์!AK10</f>
        <v>0</v>
      </c>
      <c r="AL9" s="23">
        <f>รอวางป่วบรายสัปดาห์!AL10</f>
        <v>0</v>
      </c>
      <c r="AM9" s="23">
        <f>รอวางป่วบรายสัปดาห์!AM10</f>
        <v>0</v>
      </c>
      <c r="AN9" s="23">
        <f>รอวางป่วบรายสัปดาห์!AN10</f>
        <v>0</v>
      </c>
      <c r="AO9" s="23">
        <f>รอวางป่วบรายสัปดาห์!AO10</f>
        <v>0</v>
      </c>
      <c r="AP9" s="23">
        <f>รอวางป่วบรายสัปดาห์!AP10</f>
        <v>0</v>
      </c>
      <c r="AQ9" s="23">
        <f>รอวางป่วบรายสัปดาห์!AQ10</f>
        <v>0</v>
      </c>
      <c r="AR9" s="23">
        <f>รอวางป่วบรายสัปดาห์!AR10</f>
        <v>0</v>
      </c>
      <c r="AS9" s="23">
        <f>รอวางป่วบรายสัปดาห์!AS10</f>
        <v>0</v>
      </c>
      <c r="AT9" s="23">
        <f>รอวางป่วบรายสัปดาห์!AT10</f>
        <v>0</v>
      </c>
      <c r="AU9" s="23">
        <f>รอวางป่วบรายสัปดาห์!AU10</f>
        <v>0</v>
      </c>
      <c r="AV9" s="23">
        <f>รอวางป่วบรายสัปดาห์!AV10</f>
        <v>0</v>
      </c>
      <c r="AW9" s="23">
        <f>รอวางป่วบรายสัปดาห์!AW10</f>
        <v>0</v>
      </c>
      <c r="AX9" s="23">
        <f>รอวางป่วบรายสัปดาห์!AX10</f>
        <v>0</v>
      </c>
      <c r="AY9" s="23">
        <f>รอวางป่วบรายสัปดาห์!AY10</f>
        <v>0</v>
      </c>
      <c r="AZ9" s="23">
        <f>รอวางป่วบรายสัปดาห์!AZ10</f>
        <v>0</v>
      </c>
      <c r="BA9" s="23">
        <f>รอวางป่วบรายสัปดาห์!BA10</f>
        <v>0</v>
      </c>
      <c r="BB9" s="23">
        <f>รอวางป่วบรายสัปดาห์!BB10</f>
        <v>0</v>
      </c>
      <c r="BC9" s="23">
        <f>รอวางป่วบรายสัปดาห์!BC10</f>
        <v>13</v>
      </c>
      <c r="BD9" s="23">
        <f>รอวางป่วบรายสัปดาห์!BD10</f>
        <v>0</v>
      </c>
    </row>
    <row r="10" spans="1:56">
      <c r="A10" s="23" t="str">
        <f>รอวางป่วยรายเดือน!A9</f>
        <v>ปรางค์กู่</v>
      </c>
      <c r="B10" s="23">
        <f>รอวางป่วบรายสัปดาห์!B11</f>
        <v>3</v>
      </c>
      <c r="C10" s="23">
        <f>รอวางป่วบรายสัปดาห์!C11</f>
        <v>0</v>
      </c>
      <c r="D10" s="23">
        <f>รอวางป่วบรายสัปดาห์!D11</f>
        <v>2</v>
      </c>
      <c r="E10" s="23">
        <f>รอวางป่วบรายสัปดาห์!E11</f>
        <v>3</v>
      </c>
      <c r="F10" s="23">
        <f>รอวางป่วบรายสัปดาห์!F11</f>
        <v>1</v>
      </c>
      <c r="G10" s="23">
        <f>รอวางป่วบรายสัปดาห์!G11</f>
        <v>6</v>
      </c>
      <c r="H10" s="23">
        <f>รอวางป่วบรายสัปดาห์!H11</f>
        <v>5</v>
      </c>
      <c r="I10" s="23">
        <f>รอวางป่วบรายสัปดาห์!I11</f>
        <v>2</v>
      </c>
      <c r="J10" s="23">
        <f>รอวางป่วบรายสัปดาห์!J11</f>
        <v>7</v>
      </c>
      <c r="K10" s="23">
        <f>รอวางป่วบรายสัปดาห์!K11</f>
        <v>2</v>
      </c>
      <c r="L10" s="23">
        <f>รอวางป่วบรายสัปดาห์!L11</f>
        <v>3</v>
      </c>
      <c r="M10" s="23">
        <f>รอวางป่วบรายสัปดาห์!M11</f>
        <v>0</v>
      </c>
      <c r="N10" s="23">
        <f>รอวางป่วบรายสัปดาห์!N11</f>
        <v>1</v>
      </c>
      <c r="O10" s="23">
        <f>รอวางป่วบรายสัปดาห์!O11</f>
        <v>0</v>
      </c>
      <c r="P10" s="23">
        <f>รอวางป่วบรายสัปดาห์!P11</f>
        <v>0</v>
      </c>
      <c r="Q10" s="23">
        <f>รอวางป่วบรายสัปดาห์!Q11</f>
        <v>0</v>
      </c>
      <c r="R10" s="23">
        <f>รอวางป่วบรายสัปดาห์!R11</f>
        <v>0</v>
      </c>
      <c r="S10" s="23">
        <f>รอวางป่วบรายสัปดาห์!S11</f>
        <v>0</v>
      </c>
      <c r="T10" s="23">
        <f>รอวางป่วบรายสัปดาห์!T11</f>
        <v>0</v>
      </c>
      <c r="U10" s="23">
        <f>รอวางป่วบรายสัปดาห์!U11</f>
        <v>0</v>
      </c>
      <c r="V10" s="23">
        <f>รอวางป่วบรายสัปดาห์!V11</f>
        <v>0</v>
      </c>
      <c r="W10" s="23">
        <f>รอวางป่วบรายสัปดาห์!W11</f>
        <v>0</v>
      </c>
      <c r="X10" s="23">
        <f>รอวางป่วบรายสัปดาห์!X11</f>
        <v>0</v>
      </c>
      <c r="Y10" s="23">
        <f>รอวางป่วบรายสัปดาห์!Y11</f>
        <v>0</v>
      </c>
      <c r="Z10" s="23">
        <f>รอวางป่วบรายสัปดาห์!Z11</f>
        <v>0</v>
      </c>
      <c r="AA10" s="23">
        <f>รอวางป่วบรายสัปดาห์!AA11</f>
        <v>0</v>
      </c>
      <c r="AB10" s="23">
        <f>รอวางป่วบรายสัปดาห์!AB11</f>
        <v>0</v>
      </c>
      <c r="AC10" s="23">
        <f>รอวางป่วบรายสัปดาห์!AC11</f>
        <v>0</v>
      </c>
      <c r="AD10" s="23">
        <f>รอวางป่วบรายสัปดาห์!AD11</f>
        <v>0</v>
      </c>
      <c r="AE10" s="23">
        <f>รอวางป่วบรายสัปดาห์!AE11</f>
        <v>0</v>
      </c>
      <c r="AF10" s="23">
        <f>รอวางป่วบรายสัปดาห์!AF11</f>
        <v>0</v>
      </c>
      <c r="AG10" s="23">
        <f>รอวางป่วบรายสัปดาห์!AG11</f>
        <v>0</v>
      </c>
      <c r="AH10" s="23">
        <f>รอวางป่วบรายสัปดาห์!AH11</f>
        <v>0</v>
      </c>
      <c r="AI10" s="23">
        <f>รอวางป่วบรายสัปดาห์!AI11</f>
        <v>0</v>
      </c>
      <c r="AJ10" s="23">
        <f>รอวางป่วบรายสัปดาห์!AJ11</f>
        <v>0</v>
      </c>
      <c r="AK10" s="23">
        <f>รอวางป่วบรายสัปดาห์!AK11</f>
        <v>0</v>
      </c>
      <c r="AL10" s="23">
        <f>รอวางป่วบรายสัปดาห์!AL11</f>
        <v>0</v>
      </c>
      <c r="AM10" s="23">
        <f>รอวางป่วบรายสัปดาห์!AM11</f>
        <v>0</v>
      </c>
      <c r="AN10" s="23">
        <f>รอวางป่วบรายสัปดาห์!AN11</f>
        <v>0</v>
      </c>
      <c r="AO10" s="23">
        <f>รอวางป่วบรายสัปดาห์!AO11</f>
        <v>0</v>
      </c>
      <c r="AP10" s="23">
        <f>รอวางป่วบรายสัปดาห์!AP11</f>
        <v>0</v>
      </c>
      <c r="AQ10" s="23">
        <f>รอวางป่วบรายสัปดาห์!AQ11</f>
        <v>0</v>
      </c>
      <c r="AR10" s="23">
        <f>รอวางป่วบรายสัปดาห์!AR11</f>
        <v>0</v>
      </c>
      <c r="AS10" s="23">
        <f>รอวางป่วบรายสัปดาห์!AS11</f>
        <v>0</v>
      </c>
      <c r="AT10" s="23">
        <f>รอวางป่วบรายสัปดาห์!AT11</f>
        <v>0</v>
      </c>
      <c r="AU10" s="23">
        <f>รอวางป่วบรายสัปดาห์!AU11</f>
        <v>0</v>
      </c>
      <c r="AV10" s="23">
        <f>รอวางป่วบรายสัปดาห์!AV11</f>
        <v>0</v>
      </c>
      <c r="AW10" s="23">
        <f>รอวางป่วบรายสัปดาห์!AW11</f>
        <v>0</v>
      </c>
      <c r="AX10" s="23">
        <f>รอวางป่วบรายสัปดาห์!AX11</f>
        <v>0</v>
      </c>
      <c r="AY10" s="23">
        <f>รอวางป่วบรายสัปดาห์!AY11</f>
        <v>0</v>
      </c>
      <c r="AZ10" s="23">
        <f>รอวางป่วบรายสัปดาห์!AZ11</f>
        <v>0</v>
      </c>
      <c r="BA10" s="23">
        <f>รอวางป่วบรายสัปดาห์!BA11</f>
        <v>0</v>
      </c>
      <c r="BB10" s="23">
        <f>รอวางป่วบรายสัปดาห์!BB11</f>
        <v>0</v>
      </c>
      <c r="BC10" s="23">
        <f>รอวางป่วบรายสัปดาห์!BC11</f>
        <v>36</v>
      </c>
      <c r="BD10" s="23">
        <f>รอวางป่วบรายสัปดาห์!BD11</f>
        <v>0</v>
      </c>
    </row>
    <row r="11" spans="1:56">
      <c r="A11" s="23" t="str">
        <f>รอวางป่วยรายเดือน!A10</f>
        <v>ขุนหาญ</v>
      </c>
      <c r="B11" s="23">
        <f>รอวางป่วบรายสัปดาห์!B12</f>
        <v>1</v>
      </c>
      <c r="C11" s="23">
        <f>รอวางป่วบรายสัปดาห์!C12</f>
        <v>3</v>
      </c>
      <c r="D11" s="23">
        <f>รอวางป่วบรายสัปดาห์!D12</f>
        <v>3</v>
      </c>
      <c r="E11" s="23">
        <f>รอวางป่วบรายสัปดาห์!E12</f>
        <v>1</v>
      </c>
      <c r="F11" s="23">
        <f>รอวางป่วบรายสัปดาห์!F12</f>
        <v>1</v>
      </c>
      <c r="G11" s="23">
        <f>รอวางป่วบรายสัปดาห์!G12</f>
        <v>4</v>
      </c>
      <c r="H11" s="23">
        <f>รอวางป่วบรายสัปดาห์!H12</f>
        <v>2</v>
      </c>
      <c r="I11" s="23">
        <f>รอวางป่วบรายสัปดาห์!I12</f>
        <v>3</v>
      </c>
      <c r="J11" s="23">
        <f>รอวางป่วบรายสัปดาห์!J12</f>
        <v>4</v>
      </c>
      <c r="K11" s="23">
        <f>รอวางป่วบรายสัปดาห์!K12</f>
        <v>4</v>
      </c>
      <c r="L11" s="23">
        <f>รอวางป่วบรายสัปดาห์!L12</f>
        <v>1</v>
      </c>
      <c r="M11" s="23">
        <f>รอวางป่วบรายสัปดาห์!M12</f>
        <v>1</v>
      </c>
      <c r="N11" s="23">
        <f>รอวางป่วบรายสัปดาห์!N12</f>
        <v>3</v>
      </c>
      <c r="O11" s="23">
        <f>รอวางป่วบรายสัปดาห์!O12</f>
        <v>1</v>
      </c>
      <c r="P11" s="23">
        <f>รอวางป่วบรายสัปดาห์!P12</f>
        <v>0</v>
      </c>
      <c r="Q11" s="23">
        <f>รอวางป่วบรายสัปดาห์!Q12</f>
        <v>1</v>
      </c>
      <c r="R11" s="23">
        <f>รอวางป่วบรายสัปดาห์!R12</f>
        <v>1</v>
      </c>
      <c r="S11" s="23">
        <f>รอวางป่วบรายสัปดาห์!S12</f>
        <v>0</v>
      </c>
      <c r="T11" s="23">
        <f>รอวางป่วบรายสัปดาห์!T12</f>
        <v>1</v>
      </c>
      <c r="U11" s="23">
        <f>รอวางป่วบรายสัปดาห์!U12</f>
        <v>2</v>
      </c>
      <c r="V11" s="23">
        <f>รอวางป่วบรายสัปดาห์!V12</f>
        <v>0</v>
      </c>
      <c r="W11" s="23">
        <f>รอวางป่วบรายสัปดาห์!W12</f>
        <v>0</v>
      </c>
      <c r="X11" s="23">
        <f>รอวางป่วบรายสัปดาห์!X12</f>
        <v>1</v>
      </c>
      <c r="Y11" s="23">
        <f>รอวางป่วบรายสัปดาห์!Y12</f>
        <v>0</v>
      </c>
      <c r="Z11" s="23">
        <f>รอวางป่วบรายสัปดาห์!Z12</f>
        <v>1</v>
      </c>
      <c r="AA11" s="23">
        <f>รอวางป่วบรายสัปดาห์!AA12</f>
        <v>1</v>
      </c>
      <c r="AB11" s="23">
        <f>รอวางป่วบรายสัปดาห์!AB12</f>
        <v>2</v>
      </c>
      <c r="AC11" s="23">
        <f>รอวางป่วบรายสัปดาห์!AC12</f>
        <v>0</v>
      </c>
      <c r="AD11" s="23">
        <f>รอวางป่วบรายสัปดาห์!AD12</f>
        <v>0</v>
      </c>
      <c r="AE11" s="23">
        <f>รอวางป่วบรายสัปดาห์!AE12</f>
        <v>0</v>
      </c>
      <c r="AF11" s="23">
        <f>รอวางป่วบรายสัปดาห์!AF12</f>
        <v>0</v>
      </c>
      <c r="AG11" s="23">
        <f>รอวางป่วบรายสัปดาห์!AG12</f>
        <v>0</v>
      </c>
      <c r="AH11" s="23">
        <f>รอวางป่วบรายสัปดาห์!AH12</f>
        <v>0</v>
      </c>
      <c r="AI11" s="23">
        <f>รอวางป่วบรายสัปดาห์!AI12</f>
        <v>0</v>
      </c>
      <c r="AJ11" s="23">
        <f>รอวางป่วบรายสัปดาห์!AJ12</f>
        <v>0</v>
      </c>
      <c r="AK11" s="23">
        <f>รอวางป่วบรายสัปดาห์!AK12</f>
        <v>0</v>
      </c>
      <c r="AL11" s="23">
        <f>รอวางป่วบรายสัปดาห์!AL12</f>
        <v>0</v>
      </c>
      <c r="AM11" s="23">
        <f>รอวางป่วบรายสัปดาห์!AM12</f>
        <v>0</v>
      </c>
      <c r="AN11" s="23">
        <f>รอวางป่วบรายสัปดาห์!AN12</f>
        <v>0</v>
      </c>
      <c r="AO11" s="23">
        <f>รอวางป่วบรายสัปดาห์!AO12</f>
        <v>0</v>
      </c>
      <c r="AP11" s="23">
        <f>รอวางป่วบรายสัปดาห์!AP12</f>
        <v>0</v>
      </c>
      <c r="AQ11" s="23">
        <f>รอวางป่วบรายสัปดาห์!AQ12</f>
        <v>0</v>
      </c>
      <c r="AR11" s="23">
        <f>รอวางป่วบรายสัปดาห์!AR12</f>
        <v>0</v>
      </c>
      <c r="AS11" s="23">
        <f>รอวางป่วบรายสัปดาห์!AS12</f>
        <v>0</v>
      </c>
      <c r="AT11" s="23">
        <f>รอวางป่วบรายสัปดาห์!AT12</f>
        <v>0</v>
      </c>
      <c r="AU11" s="23">
        <f>รอวางป่วบรายสัปดาห์!AU12</f>
        <v>0</v>
      </c>
      <c r="AV11" s="23">
        <f>รอวางป่วบรายสัปดาห์!AV12</f>
        <v>0</v>
      </c>
      <c r="AW11" s="23">
        <f>รอวางป่วบรายสัปดาห์!AW12</f>
        <v>0</v>
      </c>
      <c r="AX11" s="23">
        <f>รอวางป่วบรายสัปดาห์!AX12</f>
        <v>0</v>
      </c>
      <c r="AY11" s="23">
        <f>รอวางป่วบรายสัปดาห์!AY12</f>
        <v>0</v>
      </c>
      <c r="AZ11" s="23">
        <f>รอวางป่วบรายสัปดาห์!AZ12</f>
        <v>0</v>
      </c>
      <c r="BA11" s="23">
        <f>รอวางป่วบรายสัปดาห์!BA12</f>
        <v>0</v>
      </c>
      <c r="BB11" s="23">
        <f>รอวางป่วบรายสัปดาห์!BB12</f>
        <v>0</v>
      </c>
      <c r="BC11" s="23">
        <f>รอวางป่วบรายสัปดาห์!BC12</f>
        <v>43</v>
      </c>
      <c r="BD11" s="23">
        <f>รอวางป่วบรายสัปดาห์!BD12</f>
        <v>0</v>
      </c>
    </row>
    <row r="12" spans="1:56">
      <c r="A12" s="23" t="str">
        <f>รอวางป่วยรายเดือน!A11</f>
        <v>ราษีไศล</v>
      </c>
      <c r="B12" s="23">
        <f>รอวางป่วบรายสัปดาห์!B13</f>
        <v>1</v>
      </c>
      <c r="C12" s="23">
        <f>รอวางป่วบรายสัปดาห์!C13</f>
        <v>0</v>
      </c>
      <c r="D12" s="23">
        <f>รอวางป่วบรายสัปดาห์!D13</f>
        <v>0</v>
      </c>
      <c r="E12" s="23">
        <f>รอวางป่วบรายสัปดาห์!E13</f>
        <v>1</v>
      </c>
      <c r="F12" s="23">
        <f>รอวางป่วบรายสัปดาห์!F13</f>
        <v>0</v>
      </c>
      <c r="G12" s="23">
        <f>รอวางป่วบรายสัปดาห์!G13</f>
        <v>2</v>
      </c>
      <c r="H12" s="23">
        <f>รอวางป่วบรายสัปดาห์!H13</f>
        <v>0</v>
      </c>
      <c r="I12" s="23">
        <f>รอวางป่วบรายสัปดาห์!I13</f>
        <v>0</v>
      </c>
      <c r="J12" s="23">
        <f>รอวางป่วบรายสัปดาห์!J13</f>
        <v>1</v>
      </c>
      <c r="K12" s="23">
        <f>รอวางป่วบรายสัปดาห์!K13</f>
        <v>3</v>
      </c>
      <c r="L12" s="23">
        <f>รอวางป่วบรายสัปดาห์!L13</f>
        <v>0</v>
      </c>
      <c r="M12" s="23">
        <f>รอวางป่วบรายสัปดาห์!M13</f>
        <v>4</v>
      </c>
      <c r="N12" s="23">
        <f>รอวางป่วบรายสัปดาห์!N13</f>
        <v>0</v>
      </c>
      <c r="O12" s="23">
        <f>รอวางป่วบรายสัปดาห์!O13</f>
        <v>0</v>
      </c>
      <c r="P12" s="23">
        <f>รอวางป่วบรายสัปดาห์!P13</f>
        <v>0</v>
      </c>
      <c r="Q12" s="23">
        <f>รอวางป่วบรายสัปดาห์!Q13</f>
        <v>0</v>
      </c>
      <c r="R12" s="23">
        <f>รอวางป่วบรายสัปดาห์!R13</f>
        <v>0</v>
      </c>
      <c r="S12" s="23">
        <f>รอวางป่วบรายสัปดาห์!S13</f>
        <v>0</v>
      </c>
      <c r="T12" s="23">
        <f>รอวางป่วบรายสัปดาห์!T13</f>
        <v>1</v>
      </c>
      <c r="U12" s="23">
        <f>รอวางป่วบรายสัปดาห์!U13</f>
        <v>0</v>
      </c>
      <c r="V12" s="23">
        <f>รอวางป่วบรายสัปดาห์!V13</f>
        <v>0</v>
      </c>
      <c r="W12" s="23">
        <f>รอวางป่วบรายสัปดาห์!W13</f>
        <v>0</v>
      </c>
      <c r="X12" s="23">
        <f>รอวางป่วบรายสัปดาห์!X13</f>
        <v>0</v>
      </c>
      <c r="Y12" s="23">
        <f>รอวางป่วบรายสัปดาห์!Y13</f>
        <v>0</v>
      </c>
      <c r="Z12" s="23">
        <f>รอวางป่วบรายสัปดาห์!Z13</f>
        <v>0</v>
      </c>
      <c r="AA12" s="23">
        <f>รอวางป่วบรายสัปดาห์!AA13</f>
        <v>0</v>
      </c>
      <c r="AB12" s="23">
        <f>รอวางป่วบรายสัปดาห์!AB13</f>
        <v>0</v>
      </c>
      <c r="AC12" s="23">
        <f>รอวางป่วบรายสัปดาห์!AC13</f>
        <v>1</v>
      </c>
      <c r="AD12" s="23">
        <f>รอวางป่วบรายสัปดาห์!AD13</f>
        <v>0</v>
      </c>
      <c r="AE12" s="23">
        <f>รอวางป่วบรายสัปดาห์!AE13</f>
        <v>0</v>
      </c>
      <c r="AF12" s="23">
        <f>รอวางป่วบรายสัปดาห์!AF13</f>
        <v>0</v>
      </c>
      <c r="AG12" s="23">
        <f>รอวางป่วบรายสัปดาห์!AG13</f>
        <v>0</v>
      </c>
      <c r="AH12" s="23">
        <f>รอวางป่วบรายสัปดาห์!AH13</f>
        <v>0</v>
      </c>
      <c r="AI12" s="23">
        <f>รอวางป่วบรายสัปดาห์!AI13</f>
        <v>0</v>
      </c>
      <c r="AJ12" s="23">
        <f>รอวางป่วบรายสัปดาห์!AJ13</f>
        <v>0</v>
      </c>
      <c r="AK12" s="23">
        <f>รอวางป่วบรายสัปดาห์!AK13</f>
        <v>0</v>
      </c>
      <c r="AL12" s="23">
        <f>รอวางป่วบรายสัปดาห์!AL13</f>
        <v>0</v>
      </c>
      <c r="AM12" s="23">
        <f>รอวางป่วบรายสัปดาห์!AM13</f>
        <v>0</v>
      </c>
      <c r="AN12" s="23">
        <f>รอวางป่วบรายสัปดาห์!AN13</f>
        <v>0</v>
      </c>
      <c r="AO12" s="23">
        <f>รอวางป่วบรายสัปดาห์!AO13</f>
        <v>0</v>
      </c>
      <c r="AP12" s="23">
        <f>รอวางป่วบรายสัปดาห์!AP13</f>
        <v>0</v>
      </c>
      <c r="AQ12" s="23">
        <f>รอวางป่วบรายสัปดาห์!AQ13</f>
        <v>0</v>
      </c>
      <c r="AR12" s="23">
        <f>รอวางป่วบรายสัปดาห์!AR13</f>
        <v>0</v>
      </c>
      <c r="AS12" s="23">
        <f>รอวางป่วบรายสัปดาห์!AS13</f>
        <v>0</v>
      </c>
      <c r="AT12" s="23">
        <f>รอวางป่วบรายสัปดาห์!AT13</f>
        <v>0</v>
      </c>
      <c r="AU12" s="23">
        <f>รอวางป่วบรายสัปดาห์!AU13</f>
        <v>0</v>
      </c>
      <c r="AV12" s="23">
        <f>รอวางป่วบรายสัปดาห์!AV13</f>
        <v>0</v>
      </c>
      <c r="AW12" s="23">
        <f>รอวางป่วบรายสัปดาห์!AW13</f>
        <v>0</v>
      </c>
      <c r="AX12" s="23">
        <f>รอวางป่วบรายสัปดาห์!AX13</f>
        <v>0</v>
      </c>
      <c r="AY12" s="23">
        <f>รอวางป่วบรายสัปดาห์!AY13</f>
        <v>0</v>
      </c>
      <c r="AZ12" s="23">
        <f>รอวางป่วบรายสัปดาห์!AZ13</f>
        <v>0</v>
      </c>
      <c r="BA12" s="23">
        <f>รอวางป่วบรายสัปดาห์!BA13</f>
        <v>0</v>
      </c>
      <c r="BB12" s="23">
        <f>รอวางป่วบรายสัปดาห์!BB13</f>
        <v>0</v>
      </c>
      <c r="BC12" s="23">
        <f>รอวางป่วบรายสัปดาห์!BC13</f>
        <v>14</v>
      </c>
      <c r="BD12" s="23">
        <f>รอวางป่วบรายสัปดาห์!BD13</f>
        <v>0</v>
      </c>
    </row>
    <row r="13" spans="1:56">
      <c r="A13" s="23" t="str">
        <f>รอวางป่วยรายเดือน!A12</f>
        <v>อุทุมพรพิสัย</v>
      </c>
      <c r="B13" s="23">
        <f>รอวางป่วบรายสัปดาห์!B14</f>
        <v>6</v>
      </c>
      <c r="C13" s="23">
        <f>รอวางป่วบรายสัปดาห์!C14</f>
        <v>7</v>
      </c>
      <c r="D13" s="23">
        <f>รอวางป่วบรายสัปดาห์!D14</f>
        <v>13</v>
      </c>
      <c r="E13" s="23">
        <f>รอวางป่วบรายสัปดาห์!E14</f>
        <v>15</v>
      </c>
      <c r="F13" s="23">
        <f>รอวางป่วบรายสัปดาห์!F14</f>
        <v>3</v>
      </c>
      <c r="G13" s="23">
        <f>รอวางป่วบรายสัปดาห์!G14</f>
        <v>11</v>
      </c>
      <c r="H13" s="23">
        <f>รอวางป่วบรายสัปดาห์!H14</f>
        <v>7</v>
      </c>
      <c r="I13" s="23">
        <f>รอวางป่วบรายสัปดาห์!I14</f>
        <v>16</v>
      </c>
      <c r="J13" s="23">
        <f>รอวางป่วบรายสัปดาห์!J14</f>
        <v>18</v>
      </c>
      <c r="K13" s="23">
        <f>รอวางป่วบรายสัปดาห์!K14</f>
        <v>14</v>
      </c>
      <c r="L13" s="23">
        <f>รอวางป่วบรายสัปดาห์!L14</f>
        <v>8</v>
      </c>
      <c r="M13" s="23">
        <f>รอวางป่วบรายสัปดาห์!M14</f>
        <v>5</v>
      </c>
      <c r="N13" s="23">
        <f>รอวางป่วบรายสัปดาห์!N14</f>
        <v>4</v>
      </c>
      <c r="O13" s="23">
        <f>รอวางป่วบรายสัปดาห์!O14</f>
        <v>2</v>
      </c>
      <c r="P13" s="23">
        <f>รอวางป่วบรายสัปดาห์!P14</f>
        <v>3</v>
      </c>
      <c r="Q13" s="23">
        <f>รอวางป่วบรายสัปดาห์!Q14</f>
        <v>1</v>
      </c>
      <c r="R13" s="23">
        <f>รอวางป่วบรายสัปดาห์!R14</f>
        <v>0</v>
      </c>
      <c r="S13" s="23">
        <f>รอวางป่วบรายสัปดาห์!S14</f>
        <v>0</v>
      </c>
      <c r="T13" s="23">
        <f>รอวางป่วบรายสัปดาห์!T14</f>
        <v>0</v>
      </c>
      <c r="U13" s="23">
        <f>รอวางป่วบรายสัปดาห์!U14</f>
        <v>0</v>
      </c>
      <c r="V13" s="23">
        <f>รอวางป่วบรายสัปดาห์!V14</f>
        <v>0</v>
      </c>
      <c r="W13" s="23">
        <f>รอวางป่วบรายสัปดาห์!W14</f>
        <v>0</v>
      </c>
      <c r="X13" s="23">
        <f>รอวางป่วบรายสัปดาห์!X14</f>
        <v>0</v>
      </c>
      <c r="Y13" s="23">
        <f>รอวางป่วบรายสัปดาห์!Y14</f>
        <v>0</v>
      </c>
      <c r="Z13" s="23">
        <f>รอวางป่วบรายสัปดาห์!Z14</f>
        <v>0</v>
      </c>
      <c r="AA13" s="23">
        <f>รอวางป่วบรายสัปดาห์!AA14</f>
        <v>0</v>
      </c>
      <c r="AB13" s="23">
        <f>รอวางป่วบรายสัปดาห์!AB14</f>
        <v>0</v>
      </c>
      <c r="AC13" s="23">
        <f>รอวางป่วบรายสัปดาห์!AC14</f>
        <v>0</v>
      </c>
      <c r="AD13" s="23">
        <f>รอวางป่วบรายสัปดาห์!AD14</f>
        <v>1</v>
      </c>
      <c r="AE13" s="23">
        <f>รอวางป่วบรายสัปดาห์!AE14</f>
        <v>0</v>
      </c>
      <c r="AF13" s="23">
        <f>รอวางป่วบรายสัปดาห์!AF14</f>
        <v>0</v>
      </c>
      <c r="AG13" s="23">
        <f>รอวางป่วบรายสัปดาห์!AG14</f>
        <v>0</v>
      </c>
      <c r="AH13" s="23">
        <f>รอวางป่วบรายสัปดาห์!AH14</f>
        <v>0</v>
      </c>
      <c r="AI13" s="23">
        <f>รอวางป่วบรายสัปดาห์!AI14</f>
        <v>0</v>
      </c>
      <c r="AJ13" s="23">
        <f>รอวางป่วบรายสัปดาห์!AJ14</f>
        <v>0</v>
      </c>
      <c r="AK13" s="23">
        <f>รอวางป่วบรายสัปดาห์!AK14</f>
        <v>0</v>
      </c>
      <c r="AL13" s="23">
        <f>รอวางป่วบรายสัปดาห์!AL14</f>
        <v>0</v>
      </c>
      <c r="AM13" s="23">
        <f>รอวางป่วบรายสัปดาห์!AM14</f>
        <v>0</v>
      </c>
      <c r="AN13" s="23">
        <f>รอวางป่วบรายสัปดาห์!AN14</f>
        <v>0</v>
      </c>
      <c r="AO13" s="23">
        <f>รอวางป่วบรายสัปดาห์!AO14</f>
        <v>0</v>
      </c>
      <c r="AP13" s="23">
        <f>รอวางป่วบรายสัปดาห์!AP14</f>
        <v>0</v>
      </c>
      <c r="AQ13" s="23">
        <f>รอวางป่วบรายสัปดาห์!AQ14</f>
        <v>0</v>
      </c>
      <c r="AR13" s="23">
        <f>รอวางป่วบรายสัปดาห์!AR14</f>
        <v>0</v>
      </c>
      <c r="AS13" s="23">
        <f>รอวางป่วบรายสัปดาห์!AS14</f>
        <v>0</v>
      </c>
      <c r="AT13" s="23">
        <f>รอวางป่วบรายสัปดาห์!AT14</f>
        <v>0</v>
      </c>
      <c r="AU13" s="23">
        <f>รอวางป่วบรายสัปดาห์!AU14</f>
        <v>0</v>
      </c>
      <c r="AV13" s="23">
        <f>รอวางป่วบรายสัปดาห์!AV14</f>
        <v>0</v>
      </c>
      <c r="AW13" s="23">
        <f>รอวางป่วบรายสัปดาห์!AW14</f>
        <v>0</v>
      </c>
      <c r="AX13" s="23">
        <f>รอวางป่วบรายสัปดาห์!AX14</f>
        <v>0</v>
      </c>
      <c r="AY13" s="23">
        <f>รอวางป่วบรายสัปดาห์!AY14</f>
        <v>0</v>
      </c>
      <c r="AZ13" s="23">
        <f>รอวางป่วบรายสัปดาห์!AZ14</f>
        <v>0</v>
      </c>
      <c r="BA13" s="23">
        <f>รอวางป่วบรายสัปดาห์!BA14</f>
        <v>0</v>
      </c>
      <c r="BB13" s="23">
        <f>รอวางป่วบรายสัปดาห์!BB14</f>
        <v>0</v>
      </c>
      <c r="BC13" s="23">
        <f>รอวางป่วบรายสัปดาห์!BC14</f>
        <v>135</v>
      </c>
      <c r="BD13" s="23">
        <f>รอวางป่วบรายสัปดาห์!BD14</f>
        <v>0</v>
      </c>
    </row>
    <row r="14" spans="1:56">
      <c r="A14" s="23" t="str">
        <f>รอวางป่วยรายเดือน!A13</f>
        <v>บึงบูรพ์</v>
      </c>
      <c r="B14" s="23">
        <f>รอวางป่วบรายสัปดาห์!B15</f>
        <v>1</v>
      </c>
      <c r="C14" s="23">
        <f>รอวางป่วบรายสัปดาห์!C15</f>
        <v>0</v>
      </c>
      <c r="D14" s="23">
        <f>รอวางป่วบรายสัปดาห์!D15</f>
        <v>1</v>
      </c>
      <c r="E14" s="23">
        <f>รอวางป่วบรายสัปดาห์!E15</f>
        <v>1</v>
      </c>
      <c r="F14" s="23">
        <f>รอวางป่วบรายสัปดาห์!F15</f>
        <v>0</v>
      </c>
      <c r="G14" s="23">
        <f>รอวางป่วบรายสัปดาห์!G15</f>
        <v>0</v>
      </c>
      <c r="H14" s="23">
        <f>รอวางป่วบรายสัปดาห์!H15</f>
        <v>0</v>
      </c>
      <c r="I14" s="23">
        <f>รอวางป่วบรายสัปดาห์!I15</f>
        <v>0</v>
      </c>
      <c r="J14" s="23">
        <f>รอวางป่วบรายสัปดาห์!J15</f>
        <v>0</v>
      </c>
      <c r="K14" s="23">
        <f>รอวางป่วบรายสัปดาห์!K15</f>
        <v>0</v>
      </c>
      <c r="L14" s="23">
        <f>รอวางป่วบรายสัปดาห์!L15</f>
        <v>0</v>
      </c>
      <c r="M14" s="23">
        <f>รอวางป่วบรายสัปดาห์!M15</f>
        <v>0</v>
      </c>
      <c r="N14" s="23">
        <f>รอวางป่วบรายสัปดาห์!N15</f>
        <v>0</v>
      </c>
      <c r="O14" s="23">
        <f>รอวางป่วบรายสัปดาห์!O15</f>
        <v>0</v>
      </c>
      <c r="P14" s="23">
        <f>รอวางป่วบรายสัปดาห์!P15</f>
        <v>0</v>
      </c>
      <c r="Q14" s="23">
        <f>รอวางป่วบรายสัปดาห์!Q15</f>
        <v>0</v>
      </c>
      <c r="R14" s="23">
        <f>รอวางป่วบรายสัปดาห์!R15</f>
        <v>0</v>
      </c>
      <c r="S14" s="23">
        <f>รอวางป่วบรายสัปดาห์!S15</f>
        <v>0</v>
      </c>
      <c r="T14" s="23">
        <f>รอวางป่วบรายสัปดาห์!T15</f>
        <v>0</v>
      </c>
      <c r="U14" s="23">
        <f>รอวางป่วบรายสัปดาห์!U15</f>
        <v>0</v>
      </c>
      <c r="V14" s="23">
        <f>รอวางป่วบรายสัปดาห์!V15</f>
        <v>0</v>
      </c>
      <c r="W14" s="23">
        <f>รอวางป่วบรายสัปดาห์!W15</f>
        <v>0</v>
      </c>
      <c r="X14" s="23">
        <f>รอวางป่วบรายสัปดาห์!X15</f>
        <v>0</v>
      </c>
      <c r="Y14" s="23">
        <f>รอวางป่วบรายสัปดาห์!Y15</f>
        <v>0</v>
      </c>
      <c r="Z14" s="23">
        <f>รอวางป่วบรายสัปดาห์!Z15</f>
        <v>0</v>
      </c>
      <c r="AA14" s="23">
        <f>รอวางป่วบรายสัปดาห์!AA15</f>
        <v>0</v>
      </c>
      <c r="AB14" s="23">
        <f>รอวางป่วบรายสัปดาห์!AB15</f>
        <v>0</v>
      </c>
      <c r="AC14" s="23">
        <f>รอวางป่วบรายสัปดาห์!AC15</f>
        <v>0</v>
      </c>
      <c r="AD14" s="23">
        <f>รอวางป่วบรายสัปดาห์!AD15</f>
        <v>0</v>
      </c>
      <c r="AE14" s="23">
        <f>รอวางป่วบรายสัปดาห์!AE15</f>
        <v>0</v>
      </c>
      <c r="AF14" s="23">
        <f>รอวางป่วบรายสัปดาห์!AF15</f>
        <v>0</v>
      </c>
      <c r="AG14" s="23">
        <f>รอวางป่วบรายสัปดาห์!AG15</f>
        <v>0</v>
      </c>
      <c r="AH14" s="23">
        <f>รอวางป่วบรายสัปดาห์!AH15</f>
        <v>0</v>
      </c>
      <c r="AI14" s="23">
        <f>รอวางป่วบรายสัปดาห์!AI15</f>
        <v>0</v>
      </c>
      <c r="AJ14" s="23">
        <f>รอวางป่วบรายสัปดาห์!AJ15</f>
        <v>0</v>
      </c>
      <c r="AK14" s="23">
        <f>รอวางป่วบรายสัปดาห์!AK15</f>
        <v>0</v>
      </c>
      <c r="AL14" s="23">
        <f>รอวางป่วบรายสัปดาห์!AL15</f>
        <v>0</v>
      </c>
      <c r="AM14" s="23">
        <f>รอวางป่วบรายสัปดาห์!AM15</f>
        <v>0</v>
      </c>
      <c r="AN14" s="23">
        <f>รอวางป่วบรายสัปดาห์!AN15</f>
        <v>0</v>
      </c>
      <c r="AO14" s="23">
        <f>รอวางป่วบรายสัปดาห์!AO15</f>
        <v>0</v>
      </c>
      <c r="AP14" s="23">
        <f>รอวางป่วบรายสัปดาห์!AP15</f>
        <v>0</v>
      </c>
      <c r="AQ14" s="23">
        <f>รอวางป่วบรายสัปดาห์!AQ15</f>
        <v>0</v>
      </c>
      <c r="AR14" s="23">
        <f>รอวางป่วบรายสัปดาห์!AR15</f>
        <v>0</v>
      </c>
      <c r="AS14" s="23">
        <f>รอวางป่วบรายสัปดาห์!AS15</f>
        <v>0</v>
      </c>
      <c r="AT14" s="23">
        <f>รอวางป่วบรายสัปดาห์!AT15</f>
        <v>0</v>
      </c>
      <c r="AU14" s="23">
        <f>รอวางป่วบรายสัปดาห์!AU15</f>
        <v>0</v>
      </c>
      <c r="AV14" s="23">
        <f>รอวางป่วบรายสัปดาห์!AV15</f>
        <v>0</v>
      </c>
      <c r="AW14" s="23">
        <f>รอวางป่วบรายสัปดาห์!AW15</f>
        <v>0</v>
      </c>
      <c r="AX14" s="23">
        <f>รอวางป่วบรายสัปดาห์!AX15</f>
        <v>0</v>
      </c>
      <c r="AY14" s="23">
        <f>รอวางป่วบรายสัปดาห์!AY15</f>
        <v>0</v>
      </c>
      <c r="AZ14" s="23">
        <f>รอวางป่วบรายสัปดาห์!AZ15</f>
        <v>0</v>
      </c>
      <c r="BA14" s="23">
        <f>รอวางป่วบรายสัปดาห์!BA15</f>
        <v>0</v>
      </c>
      <c r="BB14" s="23">
        <f>รอวางป่วบรายสัปดาห์!BB15</f>
        <v>0</v>
      </c>
      <c r="BC14" s="23">
        <f>รอวางป่วบรายสัปดาห์!BC15</f>
        <v>3</v>
      </c>
      <c r="BD14" s="23">
        <f>รอวางป่วบรายสัปดาห์!BD15</f>
        <v>0</v>
      </c>
    </row>
    <row r="15" spans="1:56">
      <c r="A15" s="23" t="str">
        <f>รอวางป่วยรายเดือน!A14</f>
        <v>ห้วยทับทัน</v>
      </c>
      <c r="B15" s="23">
        <f>รอวางป่วบรายสัปดาห์!B16</f>
        <v>0</v>
      </c>
      <c r="C15" s="23">
        <f>รอวางป่วบรายสัปดาห์!C16</f>
        <v>1</v>
      </c>
      <c r="D15" s="23">
        <f>รอวางป่วบรายสัปดาห์!D16</f>
        <v>0</v>
      </c>
      <c r="E15" s="23">
        <f>รอวางป่วบรายสัปดาห์!E16</f>
        <v>1</v>
      </c>
      <c r="F15" s="23">
        <f>รอวางป่วบรายสัปดาห์!F16</f>
        <v>0</v>
      </c>
      <c r="G15" s="23">
        <f>รอวางป่วบรายสัปดาห์!G16</f>
        <v>1</v>
      </c>
      <c r="H15" s="23">
        <f>รอวางป่วบรายสัปดาห์!H16</f>
        <v>4</v>
      </c>
      <c r="I15" s="23">
        <f>รอวางป่วบรายสัปดาห์!I16</f>
        <v>1</v>
      </c>
      <c r="J15" s="23">
        <f>รอวางป่วบรายสัปดาห์!J16</f>
        <v>4</v>
      </c>
      <c r="K15" s="23">
        <f>รอวางป่วบรายสัปดาห์!K16</f>
        <v>4</v>
      </c>
      <c r="L15" s="23">
        <f>รอวางป่วบรายสัปดาห์!L16</f>
        <v>3</v>
      </c>
      <c r="M15" s="23">
        <f>รอวางป่วบรายสัปดาห์!M16</f>
        <v>4</v>
      </c>
      <c r="N15" s="23">
        <f>รอวางป่วบรายสัปดาห์!N16</f>
        <v>2</v>
      </c>
      <c r="O15" s="23">
        <f>รอวางป่วบรายสัปดาห์!O16</f>
        <v>0</v>
      </c>
      <c r="P15" s="23">
        <f>รอวางป่วบรายสัปดาห์!P16</f>
        <v>0</v>
      </c>
      <c r="Q15" s="23">
        <f>รอวางป่วบรายสัปดาห์!Q16</f>
        <v>2</v>
      </c>
      <c r="R15" s="23">
        <f>รอวางป่วบรายสัปดาห์!R16</f>
        <v>1</v>
      </c>
      <c r="S15" s="23">
        <f>รอวางป่วบรายสัปดาห์!S16</f>
        <v>1</v>
      </c>
      <c r="T15" s="23">
        <f>รอวางป่วบรายสัปดาห์!T16</f>
        <v>0</v>
      </c>
      <c r="U15" s="23">
        <f>รอวางป่วบรายสัปดาห์!U16</f>
        <v>2</v>
      </c>
      <c r="V15" s="23">
        <f>รอวางป่วบรายสัปดาห์!V16</f>
        <v>0</v>
      </c>
      <c r="W15" s="23">
        <f>รอวางป่วบรายสัปดาห์!W16</f>
        <v>0</v>
      </c>
      <c r="X15" s="23">
        <f>รอวางป่วบรายสัปดาห์!X16</f>
        <v>2</v>
      </c>
      <c r="Y15" s="23">
        <f>รอวางป่วบรายสัปดาห์!Y16</f>
        <v>0</v>
      </c>
      <c r="Z15" s="23">
        <f>รอวางป่วบรายสัปดาห์!Z16</f>
        <v>0</v>
      </c>
      <c r="AA15" s="23">
        <f>รอวางป่วบรายสัปดาห์!AA16</f>
        <v>0</v>
      </c>
      <c r="AB15" s="23">
        <f>รอวางป่วบรายสัปดาห์!AB16</f>
        <v>0</v>
      </c>
      <c r="AC15" s="23">
        <f>รอวางป่วบรายสัปดาห์!AC16</f>
        <v>1</v>
      </c>
      <c r="AD15" s="23">
        <f>รอวางป่วบรายสัปดาห์!AD16</f>
        <v>0</v>
      </c>
      <c r="AE15" s="23">
        <f>รอวางป่วบรายสัปดาห์!AE16</f>
        <v>0</v>
      </c>
      <c r="AF15" s="23">
        <f>รอวางป่วบรายสัปดาห์!AF16</f>
        <v>0</v>
      </c>
      <c r="AG15" s="23">
        <f>รอวางป่วบรายสัปดาห์!AG16</f>
        <v>0</v>
      </c>
      <c r="AH15" s="23">
        <f>รอวางป่วบรายสัปดาห์!AH16</f>
        <v>0</v>
      </c>
      <c r="AI15" s="23">
        <f>รอวางป่วบรายสัปดาห์!AI16</f>
        <v>0</v>
      </c>
      <c r="AJ15" s="23">
        <f>รอวางป่วบรายสัปดาห์!AJ16</f>
        <v>0</v>
      </c>
      <c r="AK15" s="23">
        <f>รอวางป่วบรายสัปดาห์!AK16</f>
        <v>0</v>
      </c>
      <c r="AL15" s="23">
        <f>รอวางป่วบรายสัปดาห์!AL16</f>
        <v>0</v>
      </c>
      <c r="AM15" s="23">
        <f>รอวางป่วบรายสัปดาห์!AM16</f>
        <v>0</v>
      </c>
      <c r="AN15" s="23">
        <f>รอวางป่วบรายสัปดาห์!AN16</f>
        <v>0</v>
      </c>
      <c r="AO15" s="23">
        <f>รอวางป่วบรายสัปดาห์!AO16</f>
        <v>0</v>
      </c>
      <c r="AP15" s="23">
        <f>รอวางป่วบรายสัปดาห์!AP16</f>
        <v>0</v>
      </c>
      <c r="AQ15" s="23">
        <f>รอวางป่วบรายสัปดาห์!AQ16</f>
        <v>0</v>
      </c>
      <c r="AR15" s="23">
        <f>รอวางป่วบรายสัปดาห์!AR16</f>
        <v>0</v>
      </c>
      <c r="AS15" s="23">
        <f>รอวางป่วบรายสัปดาห์!AS16</f>
        <v>0</v>
      </c>
      <c r="AT15" s="23">
        <f>รอวางป่วบรายสัปดาห์!AT16</f>
        <v>0</v>
      </c>
      <c r="AU15" s="23">
        <f>รอวางป่วบรายสัปดาห์!AU16</f>
        <v>0</v>
      </c>
      <c r="AV15" s="23">
        <f>รอวางป่วบรายสัปดาห์!AV16</f>
        <v>0</v>
      </c>
      <c r="AW15" s="23">
        <f>รอวางป่วบรายสัปดาห์!AW16</f>
        <v>0</v>
      </c>
      <c r="AX15" s="23">
        <f>รอวางป่วบรายสัปดาห์!AX16</f>
        <v>0</v>
      </c>
      <c r="AY15" s="23">
        <f>รอวางป่วบรายสัปดาห์!AY16</f>
        <v>0</v>
      </c>
      <c r="AZ15" s="23">
        <f>รอวางป่วบรายสัปดาห์!AZ16</f>
        <v>0</v>
      </c>
      <c r="BA15" s="23">
        <f>รอวางป่วบรายสัปดาห์!BA16</f>
        <v>0</v>
      </c>
      <c r="BB15" s="23">
        <f>รอวางป่วบรายสัปดาห์!BB16</f>
        <v>0</v>
      </c>
      <c r="BC15" s="23">
        <f>รอวางป่วบรายสัปดาห์!BC16</f>
        <v>34</v>
      </c>
      <c r="BD15" s="23">
        <f>รอวางป่วบรายสัปดาห์!BD16</f>
        <v>0</v>
      </c>
    </row>
    <row r="16" spans="1:56">
      <c r="A16" s="23" t="str">
        <f>รอวางป่วยรายเดือน!A15</f>
        <v>โนนคูณ</v>
      </c>
      <c r="B16" s="23">
        <f>รอวางป่วบรายสัปดาห์!B17</f>
        <v>0</v>
      </c>
      <c r="C16" s="23">
        <f>รอวางป่วบรายสัปดาห์!C17</f>
        <v>0</v>
      </c>
      <c r="D16" s="23">
        <f>รอวางป่วบรายสัปดาห์!D17</f>
        <v>2</v>
      </c>
      <c r="E16" s="23">
        <f>รอวางป่วบรายสัปดาห์!E17</f>
        <v>5</v>
      </c>
      <c r="F16" s="23">
        <f>รอวางป่วบรายสัปดาห์!F17</f>
        <v>1</v>
      </c>
      <c r="G16" s="23">
        <f>รอวางป่วบรายสัปดาห์!G17</f>
        <v>3</v>
      </c>
      <c r="H16" s="23">
        <f>รอวางป่วบรายสัปดาห์!H17</f>
        <v>1</v>
      </c>
      <c r="I16" s="23">
        <f>รอวางป่วบรายสัปดาห์!I17</f>
        <v>4</v>
      </c>
      <c r="J16" s="23">
        <f>รอวางป่วบรายสัปดาห์!J17</f>
        <v>6</v>
      </c>
      <c r="K16" s="23">
        <f>รอวางป่วบรายสัปดาห์!K17</f>
        <v>4</v>
      </c>
      <c r="L16" s="23">
        <f>รอวางป่วบรายสัปดาห์!L17</f>
        <v>0</v>
      </c>
      <c r="M16" s="23">
        <f>รอวางป่วบรายสัปดาห์!M17</f>
        <v>2</v>
      </c>
      <c r="N16" s="23">
        <f>รอวางป่วบรายสัปดาห์!N17</f>
        <v>0</v>
      </c>
      <c r="O16" s="23">
        <f>รอวางป่วบรายสัปดาห์!O17</f>
        <v>0</v>
      </c>
      <c r="P16" s="23">
        <f>รอวางป่วบรายสัปดาห์!P17</f>
        <v>0</v>
      </c>
      <c r="Q16" s="23">
        <f>รอวางป่วบรายสัปดาห์!Q17</f>
        <v>0</v>
      </c>
      <c r="R16" s="23">
        <f>รอวางป่วบรายสัปดาห์!R17</f>
        <v>0</v>
      </c>
      <c r="S16" s="23">
        <f>รอวางป่วบรายสัปดาห์!S17</f>
        <v>0</v>
      </c>
      <c r="T16" s="23">
        <f>รอวางป่วบรายสัปดาห์!T17</f>
        <v>0</v>
      </c>
      <c r="U16" s="23">
        <f>รอวางป่วบรายสัปดาห์!U17</f>
        <v>0</v>
      </c>
      <c r="V16" s="23">
        <f>รอวางป่วบรายสัปดาห์!V17</f>
        <v>0</v>
      </c>
      <c r="W16" s="23">
        <f>รอวางป่วบรายสัปดาห์!W17</f>
        <v>1</v>
      </c>
      <c r="X16" s="23">
        <f>รอวางป่วบรายสัปดาห์!X17</f>
        <v>0</v>
      </c>
      <c r="Y16" s="23">
        <f>รอวางป่วบรายสัปดาห์!Y17</f>
        <v>0</v>
      </c>
      <c r="Z16" s="23">
        <f>รอวางป่วบรายสัปดาห์!Z17</f>
        <v>0</v>
      </c>
      <c r="AA16" s="23">
        <f>รอวางป่วบรายสัปดาห์!AA17</f>
        <v>0</v>
      </c>
      <c r="AB16" s="23">
        <f>รอวางป่วบรายสัปดาห์!AB17</f>
        <v>0</v>
      </c>
      <c r="AC16" s="23">
        <f>รอวางป่วบรายสัปดาห์!AC17</f>
        <v>0</v>
      </c>
      <c r="AD16" s="23">
        <f>รอวางป่วบรายสัปดาห์!AD17</f>
        <v>0</v>
      </c>
      <c r="AE16" s="23">
        <f>รอวางป่วบรายสัปดาห์!AE17</f>
        <v>0</v>
      </c>
      <c r="AF16" s="23">
        <f>รอวางป่วบรายสัปดาห์!AF17</f>
        <v>0</v>
      </c>
      <c r="AG16" s="23">
        <f>รอวางป่วบรายสัปดาห์!AG17</f>
        <v>0</v>
      </c>
      <c r="AH16" s="23">
        <f>รอวางป่วบรายสัปดาห์!AH17</f>
        <v>0</v>
      </c>
      <c r="AI16" s="23">
        <f>รอวางป่วบรายสัปดาห์!AI17</f>
        <v>0</v>
      </c>
      <c r="AJ16" s="23">
        <f>รอวางป่วบรายสัปดาห์!AJ17</f>
        <v>0</v>
      </c>
      <c r="AK16" s="23">
        <f>รอวางป่วบรายสัปดาห์!AK17</f>
        <v>0</v>
      </c>
      <c r="AL16" s="23">
        <f>รอวางป่วบรายสัปดาห์!AL17</f>
        <v>0</v>
      </c>
      <c r="AM16" s="23">
        <f>รอวางป่วบรายสัปดาห์!AM17</f>
        <v>0</v>
      </c>
      <c r="AN16" s="23">
        <f>รอวางป่วบรายสัปดาห์!AN17</f>
        <v>0</v>
      </c>
      <c r="AO16" s="23">
        <f>รอวางป่วบรายสัปดาห์!AO17</f>
        <v>0</v>
      </c>
      <c r="AP16" s="23">
        <f>รอวางป่วบรายสัปดาห์!AP17</f>
        <v>0</v>
      </c>
      <c r="AQ16" s="23">
        <f>รอวางป่วบรายสัปดาห์!AQ17</f>
        <v>0</v>
      </c>
      <c r="AR16" s="23">
        <f>รอวางป่วบรายสัปดาห์!AR17</f>
        <v>0</v>
      </c>
      <c r="AS16" s="23">
        <f>รอวางป่วบรายสัปดาห์!AS17</f>
        <v>0</v>
      </c>
      <c r="AT16" s="23">
        <f>รอวางป่วบรายสัปดาห์!AT17</f>
        <v>0</v>
      </c>
      <c r="AU16" s="23">
        <f>รอวางป่วบรายสัปดาห์!AU17</f>
        <v>0</v>
      </c>
      <c r="AV16" s="23">
        <f>รอวางป่วบรายสัปดาห์!AV17</f>
        <v>0</v>
      </c>
      <c r="AW16" s="23">
        <f>รอวางป่วบรายสัปดาห์!AW17</f>
        <v>0</v>
      </c>
      <c r="AX16" s="23">
        <f>รอวางป่วบรายสัปดาห์!AX17</f>
        <v>0</v>
      </c>
      <c r="AY16" s="23">
        <f>รอวางป่วบรายสัปดาห์!AY17</f>
        <v>0</v>
      </c>
      <c r="AZ16" s="23">
        <f>รอวางป่วบรายสัปดาห์!AZ17</f>
        <v>0</v>
      </c>
      <c r="BA16" s="23">
        <f>รอวางป่วบรายสัปดาห์!BA17</f>
        <v>0</v>
      </c>
      <c r="BB16" s="23">
        <f>รอวางป่วบรายสัปดาห์!BB17</f>
        <v>0</v>
      </c>
      <c r="BC16" s="23">
        <f>รอวางป่วบรายสัปดาห์!BC17</f>
        <v>29</v>
      </c>
      <c r="BD16" s="23">
        <f>รอวางป่วบรายสัปดาห์!BD17</f>
        <v>0</v>
      </c>
    </row>
    <row r="17" spans="1:56">
      <c r="A17" s="23" t="str">
        <f>รอวางป่วยรายเดือน!A16</f>
        <v>ศรีรัตนะ</v>
      </c>
      <c r="B17" s="23">
        <f>รอวางป่วบรายสัปดาห์!B18</f>
        <v>3</v>
      </c>
      <c r="C17" s="23">
        <f>รอวางป่วบรายสัปดาห์!C18</f>
        <v>1</v>
      </c>
      <c r="D17" s="23">
        <f>รอวางป่วบรายสัปดาห์!D18</f>
        <v>0</v>
      </c>
      <c r="E17" s="23">
        <f>รอวางป่วบรายสัปดาห์!E18</f>
        <v>2</v>
      </c>
      <c r="F17" s="23">
        <f>รอวางป่วบรายสัปดาห์!F18</f>
        <v>0</v>
      </c>
      <c r="G17" s="23">
        <f>รอวางป่วบรายสัปดาห์!G18</f>
        <v>0</v>
      </c>
      <c r="H17" s="23">
        <f>รอวางป่วบรายสัปดาห์!H18</f>
        <v>1</v>
      </c>
      <c r="I17" s="23">
        <f>รอวางป่วบรายสัปดาห์!I18</f>
        <v>1</v>
      </c>
      <c r="J17" s="23">
        <f>รอวางป่วบรายสัปดาห์!J18</f>
        <v>0</v>
      </c>
      <c r="K17" s="23">
        <f>รอวางป่วบรายสัปดาห์!K18</f>
        <v>3</v>
      </c>
      <c r="L17" s="23">
        <f>รอวางป่วบรายสัปดาห์!L18</f>
        <v>1</v>
      </c>
      <c r="M17" s="23">
        <f>รอวางป่วบรายสัปดาห์!M18</f>
        <v>1</v>
      </c>
      <c r="N17" s="23">
        <f>รอวางป่วบรายสัปดาห์!N18</f>
        <v>0</v>
      </c>
      <c r="O17" s="23">
        <f>รอวางป่วบรายสัปดาห์!O18</f>
        <v>0</v>
      </c>
      <c r="P17" s="23">
        <f>รอวางป่วบรายสัปดาห์!P18</f>
        <v>0</v>
      </c>
      <c r="Q17" s="23">
        <f>รอวางป่วบรายสัปดาห์!Q18</f>
        <v>1</v>
      </c>
      <c r="R17" s="23">
        <f>รอวางป่วบรายสัปดาห์!R18</f>
        <v>1</v>
      </c>
      <c r="S17" s="23">
        <f>รอวางป่วบรายสัปดาห์!S18</f>
        <v>0</v>
      </c>
      <c r="T17" s="23">
        <f>รอวางป่วบรายสัปดาห์!T18</f>
        <v>0</v>
      </c>
      <c r="U17" s="23">
        <f>รอวางป่วบรายสัปดาห์!U18</f>
        <v>0</v>
      </c>
      <c r="V17" s="23">
        <f>รอวางป่วบรายสัปดาห์!V18</f>
        <v>0</v>
      </c>
      <c r="W17" s="23">
        <f>รอวางป่วบรายสัปดาห์!W18</f>
        <v>0</v>
      </c>
      <c r="X17" s="23">
        <f>รอวางป่วบรายสัปดาห์!X18</f>
        <v>0</v>
      </c>
      <c r="Y17" s="23">
        <f>รอวางป่วบรายสัปดาห์!Y18</f>
        <v>0</v>
      </c>
      <c r="Z17" s="23">
        <f>รอวางป่วบรายสัปดาห์!Z18</f>
        <v>0</v>
      </c>
      <c r="AA17" s="23">
        <f>รอวางป่วบรายสัปดาห์!AA18</f>
        <v>0</v>
      </c>
      <c r="AB17" s="23">
        <f>รอวางป่วบรายสัปดาห์!AB18</f>
        <v>0</v>
      </c>
      <c r="AC17" s="23">
        <f>รอวางป่วบรายสัปดาห์!AC18</f>
        <v>1</v>
      </c>
      <c r="AD17" s="23">
        <f>รอวางป่วบรายสัปดาห์!AD18</f>
        <v>1</v>
      </c>
      <c r="AE17" s="23">
        <f>รอวางป่วบรายสัปดาห์!AE18</f>
        <v>0</v>
      </c>
      <c r="AF17" s="23">
        <f>รอวางป่วบรายสัปดาห์!AF18</f>
        <v>0</v>
      </c>
      <c r="AG17" s="23">
        <f>รอวางป่วบรายสัปดาห์!AG18</f>
        <v>0</v>
      </c>
      <c r="AH17" s="23">
        <f>รอวางป่วบรายสัปดาห์!AH18</f>
        <v>0</v>
      </c>
      <c r="AI17" s="23">
        <f>รอวางป่วบรายสัปดาห์!AI18</f>
        <v>0</v>
      </c>
      <c r="AJ17" s="23">
        <f>รอวางป่วบรายสัปดาห์!AJ18</f>
        <v>0</v>
      </c>
      <c r="AK17" s="23">
        <f>รอวางป่วบรายสัปดาห์!AK18</f>
        <v>0</v>
      </c>
      <c r="AL17" s="23">
        <f>รอวางป่วบรายสัปดาห์!AL18</f>
        <v>0</v>
      </c>
      <c r="AM17" s="23">
        <f>รอวางป่วบรายสัปดาห์!AM18</f>
        <v>0</v>
      </c>
      <c r="AN17" s="23">
        <f>รอวางป่วบรายสัปดาห์!AN18</f>
        <v>0</v>
      </c>
      <c r="AO17" s="23">
        <f>รอวางป่วบรายสัปดาห์!AO18</f>
        <v>0</v>
      </c>
      <c r="AP17" s="23">
        <f>รอวางป่วบรายสัปดาห์!AP18</f>
        <v>0</v>
      </c>
      <c r="AQ17" s="23">
        <f>รอวางป่วบรายสัปดาห์!AQ18</f>
        <v>0</v>
      </c>
      <c r="AR17" s="23">
        <f>รอวางป่วบรายสัปดาห์!AR18</f>
        <v>0</v>
      </c>
      <c r="AS17" s="23">
        <f>รอวางป่วบรายสัปดาห์!AS18</f>
        <v>0</v>
      </c>
      <c r="AT17" s="23">
        <f>รอวางป่วบรายสัปดาห์!AT18</f>
        <v>0</v>
      </c>
      <c r="AU17" s="23">
        <f>รอวางป่วบรายสัปดาห์!AU18</f>
        <v>0</v>
      </c>
      <c r="AV17" s="23">
        <f>รอวางป่วบรายสัปดาห์!AV18</f>
        <v>0</v>
      </c>
      <c r="AW17" s="23">
        <f>รอวางป่วบรายสัปดาห์!AW18</f>
        <v>0</v>
      </c>
      <c r="AX17" s="23">
        <f>รอวางป่วบรายสัปดาห์!AX18</f>
        <v>0</v>
      </c>
      <c r="AY17" s="23">
        <f>รอวางป่วบรายสัปดาห์!AY18</f>
        <v>0</v>
      </c>
      <c r="AZ17" s="23">
        <f>รอวางป่วบรายสัปดาห์!AZ18</f>
        <v>0</v>
      </c>
      <c r="BA17" s="23">
        <f>รอวางป่วบรายสัปดาห์!BA18</f>
        <v>0</v>
      </c>
      <c r="BB17" s="23">
        <f>รอวางป่วบรายสัปดาห์!BB18</f>
        <v>0</v>
      </c>
      <c r="BC17" s="23">
        <f>รอวางป่วบรายสัปดาห์!BC18</f>
        <v>17</v>
      </c>
      <c r="BD17" s="23">
        <f>รอวางป่วบรายสัปดาห์!BD18</f>
        <v>0</v>
      </c>
    </row>
    <row r="18" spans="1:56">
      <c r="A18" s="23" t="str">
        <f>รอวางป่วยรายเดือน!A17</f>
        <v>น้ำเกลี้ยง</v>
      </c>
      <c r="B18" s="23">
        <f>รอวางป่วบรายสัปดาห์!B19</f>
        <v>8</v>
      </c>
      <c r="C18" s="23">
        <f>รอวางป่วบรายสัปดาห์!C19</f>
        <v>3</v>
      </c>
      <c r="D18" s="23">
        <f>รอวางป่วบรายสัปดาห์!D19</f>
        <v>15</v>
      </c>
      <c r="E18" s="23">
        <f>รอวางป่วบรายสัปดาห์!E19</f>
        <v>7</v>
      </c>
      <c r="F18" s="23">
        <f>รอวางป่วบรายสัปดาห์!F19</f>
        <v>4</v>
      </c>
      <c r="G18" s="23">
        <f>รอวางป่วบรายสัปดาห์!G19</f>
        <v>15</v>
      </c>
      <c r="H18" s="23">
        <f>รอวางป่วบรายสัปดาห์!H19</f>
        <v>5</v>
      </c>
      <c r="I18" s="23">
        <f>รอวางป่วบรายสัปดาห์!I19</f>
        <v>7</v>
      </c>
      <c r="J18" s="23">
        <f>รอวางป่วบรายสัปดาห์!J19</f>
        <v>4</v>
      </c>
      <c r="K18" s="23">
        <f>รอวางป่วบรายสัปดาห์!K19</f>
        <v>6</v>
      </c>
      <c r="L18" s="23">
        <f>รอวางป่วบรายสัปดาห์!L19</f>
        <v>7</v>
      </c>
      <c r="M18" s="23">
        <f>รอวางป่วบรายสัปดาห์!M19</f>
        <v>2</v>
      </c>
      <c r="N18" s="23">
        <f>รอวางป่วบรายสัปดาห์!N19</f>
        <v>3</v>
      </c>
      <c r="O18" s="23">
        <f>รอวางป่วบรายสัปดาห์!O19</f>
        <v>1</v>
      </c>
      <c r="P18" s="23">
        <f>รอวางป่วบรายสัปดาห์!P19</f>
        <v>0</v>
      </c>
      <c r="Q18" s="23">
        <f>รอวางป่วบรายสัปดาห์!Q19</f>
        <v>2</v>
      </c>
      <c r="R18" s="23">
        <f>รอวางป่วบรายสัปดาห์!R19</f>
        <v>0</v>
      </c>
      <c r="S18" s="23">
        <f>รอวางป่วบรายสัปดาห์!S19</f>
        <v>0</v>
      </c>
      <c r="T18" s="23">
        <f>รอวางป่วบรายสัปดาห์!T19</f>
        <v>0</v>
      </c>
      <c r="U18" s="23">
        <f>รอวางป่วบรายสัปดาห์!U19</f>
        <v>0</v>
      </c>
      <c r="V18" s="23">
        <f>รอวางป่วบรายสัปดาห์!V19</f>
        <v>1</v>
      </c>
      <c r="W18" s="23">
        <f>รอวางป่วบรายสัปดาห์!W19</f>
        <v>0</v>
      </c>
      <c r="X18" s="23">
        <f>รอวางป่วบรายสัปดาห์!X19</f>
        <v>0</v>
      </c>
      <c r="Y18" s="23">
        <f>รอวางป่วบรายสัปดาห์!Y19</f>
        <v>1</v>
      </c>
      <c r="Z18" s="23">
        <f>รอวางป่วบรายสัปดาห์!Z19</f>
        <v>0</v>
      </c>
      <c r="AA18" s="23">
        <f>รอวางป่วบรายสัปดาห์!AA19</f>
        <v>0</v>
      </c>
      <c r="AB18" s="23">
        <f>รอวางป่วบรายสัปดาห์!AB19</f>
        <v>0</v>
      </c>
      <c r="AC18" s="23">
        <f>รอวางป่วบรายสัปดาห์!AC19</f>
        <v>1</v>
      </c>
      <c r="AD18" s="23">
        <f>รอวางป่วบรายสัปดาห์!AD19</f>
        <v>0</v>
      </c>
      <c r="AE18" s="23">
        <f>รอวางป่วบรายสัปดาห์!AE19</f>
        <v>0</v>
      </c>
      <c r="AF18" s="23">
        <f>รอวางป่วบรายสัปดาห์!AF19</f>
        <v>0</v>
      </c>
      <c r="AG18" s="23">
        <f>รอวางป่วบรายสัปดาห์!AG19</f>
        <v>0</v>
      </c>
      <c r="AH18" s="23">
        <f>รอวางป่วบรายสัปดาห์!AH19</f>
        <v>0</v>
      </c>
      <c r="AI18" s="23">
        <f>รอวางป่วบรายสัปดาห์!AI19</f>
        <v>0</v>
      </c>
      <c r="AJ18" s="23">
        <f>รอวางป่วบรายสัปดาห์!AJ19</f>
        <v>0</v>
      </c>
      <c r="AK18" s="23">
        <f>รอวางป่วบรายสัปดาห์!AK19</f>
        <v>0</v>
      </c>
      <c r="AL18" s="23">
        <f>รอวางป่วบรายสัปดาห์!AL19</f>
        <v>0</v>
      </c>
      <c r="AM18" s="23">
        <f>รอวางป่วบรายสัปดาห์!AM19</f>
        <v>0</v>
      </c>
      <c r="AN18" s="23">
        <f>รอวางป่วบรายสัปดาห์!AN19</f>
        <v>0</v>
      </c>
      <c r="AO18" s="23">
        <f>รอวางป่วบรายสัปดาห์!AO19</f>
        <v>0</v>
      </c>
      <c r="AP18" s="23">
        <f>รอวางป่วบรายสัปดาห์!AP19</f>
        <v>0</v>
      </c>
      <c r="AQ18" s="23">
        <f>รอวางป่วบรายสัปดาห์!AQ19</f>
        <v>0</v>
      </c>
      <c r="AR18" s="23">
        <f>รอวางป่วบรายสัปดาห์!AR19</f>
        <v>0</v>
      </c>
      <c r="AS18" s="23">
        <f>รอวางป่วบรายสัปดาห์!AS19</f>
        <v>0</v>
      </c>
      <c r="AT18" s="23">
        <f>รอวางป่วบรายสัปดาห์!AT19</f>
        <v>0</v>
      </c>
      <c r="AU18" s="23">
        <f>รอวางป่วบรายสัปดาห์!AU19</f>
        <v>0</v>
      </c>
      <c r="AV18" s="23">
        <f>รอวางป่วบรายสัปดาห์!AV19</f>
        <v>0</v>
      </c>
      <c r="AW18" s="23">
        <f>รอวางป่วบรายสัปดาห์!AW19</f>
        <v>0</v>
      </c>
      <c r="AX18" s="23">
        <f>รอวางป่วบรายสัปดาห์!AX19</f>
        <v>0</v>
      </c>
      <c r="AY18" s="23">
        <f>รอวางป่วบรายสัปดาห์!AY19</f>
        <v>0</v>
      </c>
      <c r="AZ18" s="23">
        <f>รอวางป่วบรายสัปดาห์!AZ19</f>
        <v>0</v>
      </c>
      <c r="BA18" s="23">
        <f>รอวางป่วบรายสัปดาห์!BA19</f>
        <v>0</v>
      </c>
      <c r="BB18" s="23">
        <f>รอวางป่วบรายสัปดาห์!BB19</f>
        <v>0</v>
      </c>
      <c r="BC18" s="23">
        <f>รอวางป่วบรายสัปดาห์!BC19</f>
        <v>92</v>
      </c>
      <c r="BD18" s="23">
        <f>รอวางป่วบรายสัปดาห์!BD19</f>
        <v>0</v>
      </c>
    </row>
    <row r="19" spans="1:56">
      <c r="A19" s="23" t="str">
        <f>รอวางป่วยรายเดือน!A18</f>
        <v>วังหิน</v>
      </c>
      <c r="B19" s="23">
        <f>รอวางป่วบรายสัปดาห์!B20</f>
        <v>4</v>
      </c>
      <c r="C19" s="23">
        <f>รอวางป่วบรายสัปดาห์!C20</f>
        <v>2</v>
      </c>
      <c r="D19" s="23">
        <f>รอวางป่วบรายสัปดาห์!D20</f>
        <v>1</v>
      </c>
      <c r="E19" s="23">
        <f>รอวางป่วบรายสัปดาห์!E20</f>
        <v>5</v>
      </c>
      <c r="F19" s="23">
        <f>รอวางป่วบรายสัปดาห์!F20</f>
        <v>0</v>
      </c>
      <c r="G19" s="23">
        <f>รอวางป่วบรายสัปดาห์!G20</f>
        <v>7</v>
      </c>
      <c r="H19" s="23">
        <f>รอวางป่วบรายสัปดาห์!H20</f>
        <v>4</v>
      </c>
      <c r="I19" s="23">
        <f>รอวางป่วบรายสัปดาห์!I20</f>
        <v>5</v>
      </c>
      <c r="J19" s="23">
        <f>รอวางป่วบรายสัปดาห์!J20</f>
        <v>3</v>
      </c>
      <c r="K19" s="23">
        <f>รอวางป่วบรายสัปดาห์!K20</f>
        <v>3</v>
      </c>
      <c r="L19" s="23">
        <f>รอวางป่วบรายสัปดาห์!L20</f>
        <v>4</v>
      </c>
      <c r="M19" s="23">
        <f>รอวางป่วบรายสัปดาห์!M20</f>
        <v>1</v>
      </c>
      <c r="N19" s="23">
        <f>รอวางป่วบรายสัปดาห์!N20</f>
        <v>1</v>
      </c>
      <c r="O19" s="23">
        <f>รอวางป่วบรายสัปดาห์!O20</f>
        <v>0</v>
      </c>
      <c r="P19" s="23">
        <f>รอวางป่วบรายสัปดาห์!P20</f>
        <v>0</v>
      </c>
      <c r="Q19" s="23">
        <f>รอวางป่วบรายสัปดาห์!Q20</f>
        <v>0</v>
      </c>
      <c r="R19" s="23">
        <f>รอวางป่วบรายสัปดาห์!R20</f>
        <v>0</v>
      </c>
      <c r="S19" s="23">
        <f>รอวางป่วบรายสัปดาห์!S20</f>
        <v>0</v>
      </c>
      <c r="T19" s="23">
        <f>รอวางป่วบรายสัปดาห์!T20</f>
        <v>0</v>
      </c>
      <c r="U19" s="23">
        <f>รอวางป่วบรายสัปดาห์!U20</f>
        <v>0</v>
      </c>
      <c r="V19" s="23">
        <f>รอวางป่วบรายสัปดาห์!V20</f>
        <v>2</v>
      </c>
      <c r="W19" s="23">
        <f>รอวางป่วบรายสัปดาห์!W20</f>
        <v>0</v>
      </c>
      <c r="X19" s="23">
        <f>รอวางป่วบรายสัปดาห์!X20</f>
        <v>1</v>
      </c>
      <c r="Y19" s="23">
        <f>รอวางป่วบรายสัปดาห์!Y20</f>
        <v>0</v>
      </c>
      <c r="Z19" s="23">
        <f>รอวางป่วบรายสัปดาห์!Z20</f>
        <v>0</v>
      </c>
      <c r="AA19" s="23">
        <f>รอวางป่วบรายสัปดาห์!AA20</f>
        <v>0</v>
      </c>
      <c r="AB19" s="23">
        <f>รอวางป่วบรายสัปดาห์!AB20</f>
        <v>0</v>
      </c>
      <c r="AC19" s="23">
        <f>รอวางป่วบรายสัปดาห์!AC20</f>
        <v>0</v>
      </c>
      <c r="AD19" s="23">
        <f>รอวางป่วบรายสัปดาห์!AD20</f>
        <v>0</v>
      </c>
      <c r="AE19" s="23">
        <f>รอวางป่วบรายสัปดาห์!AE20</f>
        <v>0</v>
      </c>
      <c r="AF19" s="23">
        <f>รอวางป่วบรายสัปดาห์!AF20</f>
        <v>0</v>
      </c>
      <c r="AG19" s="23">
        <f>รอวางป่วบรายสัปดาห์!AG20</f>
        <v>0</v>
      </c>
      <c r="AH19" s="23">
        <f>รอวางป่วบรายสัปดาห์!AH20</f>
        <v>0</v>
      </c>
      <c r="AI19" s="23">
        <f>รอวางป่วบรายสัปดาห์!AI20</f>
        <v>0</v>
      </c>
      <c r="AJ19" s="23">
        <f>รอวางป่วบรายสัปดาห์!AJ20</f>
        <v>0</v>
      </c>
      <c r="AK19" s="23">
        <f>รอวางป่วบรายสัปดาห์!AK20</f>
        <v>0</v>
      </c>
      <c r="AL19" s="23">
        <f>รอวางป่วบรายสัปดาห์!AL20</f>
        <v>0</v>
      </c>
      <c r="AM19" s="23">
        <f>รอวางป่วบรายสัปดาห์!AM20</f>
        <v>0</v>
      </c>
      <c r="AN19" s="23">
        <f>รอวางป่วบรายสัปดาห์!AN20</f>
        <v>0</v>
      </c>
      <c r="AO19" s="23">
        <f>รอวางป่วบรายสัปดาห์!AO20</f>
        <v>0</v>
      </c>
      <c r="AP19" s="23">
        <f>รอวางป่วบรายสัปดาห์!AP20</f>
        <v>0</v>
      </c>
      <c r="AQ19" s="23">
        <f>รอวางป่วบรายสัปดาห์!AQ20</f>
        <v>0</v>
      </c>
      <c r="AR19" s="23">
        <f>รอวางป่วบรายสัปดาห์!AR20</f>
        <v>0</v>
      </c>
      <c r="AS19" s="23">
        <f>รอวางป่วบรายสัปดาห์!AS20</f>
        <v>0</v>
      </c>
      <c r="AT19" s="23">
        <f>รอวางป่วบรายสัปดาห์!AT20</f>
        <v>0</v>
      </c>
      <c r="AU19" s="23">
        <f>รอวางป่วบรายสัปดาห์!AU20</f>
        <v>0</v>
      </c>
      <c r="AV19" s="23">
        <f>รอวางป่วบรายสัปดาห์!AV20</f>
        <v>0</v>
      </c>
      <c r="AW19" s="23">
        <f>รอวางป่วบรายสัปดาห์!AW20</f>
        <v>0</v>
      </c>
      <c r="AX19" s="23">
        <f>รอวางป่วบรายสัปดาห์!AX20</f>
        <v>0</v>
      </c>
      <c r="AY19" s="23">
        <f>รอวางป่วบรายสัปดาห์!AY20</f>
        <v>0</v>
      </c>
      <c r="AZ19" s="23">
        <f>รอวางป่วบรายสัปดาห์!AZ20</f>
        <v>0</v>
      </c>
      <c r="BA19" s="23">
        <f>รอวางป่วบรายสัปดาห์!BA20</f>
        <v>0</v>
      </c>
      <c r="BB19" s="23">
        <f>รอวางป่วบรายสัปดาห์!BB20</f>
        <v>0</v>
      </c>
      <c r="BC19" s="23">
        <f>รอวางป่วบรายสัปดาห์!BC20</f>
        <v>43</v>
      </c>
      <c r="BD19" s="23">
        <f>รอวางป่วบรายสัปดาห์!BD20</f>
        <v>0</v>
      </c>
    </row>
    <row r="20" spans="1:56">
      <c r="A20" s="23" t="str">
        <f>รอวางป่วยรายเดือน!A19</f>
        <v>ภูสิงห์</v>
      </c>
      <c r="B20" s="23">
        <f>รอวางป่วบรายสัปดาห์!B21</f>
        <v>1</v>
      </c>
      <c r="C20" s="23">
        <f>รอวางป่วบรายสัปดาห์!C21</f>
        <v>1</v>
      </c>
      <c r="D20" s="23">
        <f>รอวางป่วบรายสัปดาห์!D21</f>
        <v>2</v>
      </c>
      <c r="E20" s="23">
        <f>รอวางป่วบรายสัปดาห์!E21</f>
        <v>1</v>
      </c>
      <c r="F20" s="23">
        <f>รอวางป่วบรายสัปดาห์!F21</f>
        <v>1</v>
      </c>
      <c r="G20" s="23">
        <f>รอวางป่วบรายสัปดาห์!G21</f>
        <v>5</v>
      </c>
      <c r="H20" s="23">
        <f>รอวางป่วบรายสัปดาห์!H21</f>
        <v>1</v>
      </c>
      <c r="I20" s="23">
        <f>รอวางป่วบรายสัปดาห์!I21</f>
        <v>2</v>
      </c>
      <c r="J20" s="23">
        <f>รอวางป่วบรายสัปดาห์!J21</f>
        <v>1</v>
      </c>
      <c r="K20" s="23">
        <f>รอวางป่วบรายสัปดาห์!K21</f>
        <v>2</v>
      </c>
      <c r="L20" s="23">
        <f>รอวางป่วบรายสัปดาห์!L21</f>
        <v>2</v>
      </c>
      <c r="M20" s="23">
        <f>รอวางป่วบรายสัปดาห์!M21</f>
        <v>0</v>
      </c>
      <c r="N20" s="23">
        <f>รอวางป่วบรายสัปดาห์!N21</f>
        <v>0</v>
      </c>
      <c r="O20" s="23">
        <f>รอวางป่วบรายสัปดาห์!O21</f>
        <v>0</v>
      </c>
      <c r="P20" s="23">
        <f>รอวางป่วบรายสัปดาห์!P21</f>
        <v>0</v>
      </c>
      <c r="Q20" s="23">
        <f>รอวางป่วบรายสัปดาห์!Q21</f>
        <v>2</v>
      </c>
      <c r="R20" s="23">
        <f>รอวางป่วบรายสัปดาห์!R21</f>
        <v>0</v>
      </c>
      <c r="S20" s="23">
        <f>รอวางป่วบรายสัปดาห์!S21</f>
        <v>0</v>
      </c>
      <c r="T20" s="23">
        <f>รอวางป่วบรายสัปดาห์!T21</f>
        <v>1</v>
      </c>
      <c r="U20" s="23">
        <f>รอวางป่วบรายสัปดาห์!U21</f>
        <v>0</v>
      </c>
      <c r="V20" s="23">
        <f>รอวางป่วบรายสัปดาห์!V21</f>
        <v>0</v>
      </c>
      <c r="W20" s="23">
        <f>รอวางป่วบรายสัปดาห์!W21</f>
        <v>0</v>
      </c>
      <c r="X20" s="23">
        <f>รอวางป่วบรายสัปดาห์!X21</f>
        <v>0</v>
      </c>
      <c r="Y20" s="23">
        <f>รอวางป่วบรายสัปดาห์!Y21</f>
        <v>0</v>
      </c>
      <c r="Z20" s="23">
        <f>รอวางป่วบรายสัปดาห์!Z21</f>
        <v>0</v>
      </c>
      <c r="AA20" s="23">
        <f>รอวางป่วบรายสัปดาห์!AA21</f>
        <v>0</v>
      </c>
      <c r="AB20" s="23">
        <f>รอวางป่วบรายสัปดาห์!AB21</f>
        <v>0</v>
      </c>
      <c r="AC20" s="23">
        <f>รอวางป่วบรายสัปดาห์!AC21</f>
        <v>1</v>
      </c>
      <c r="AD20" s="23">
        <f>รอวางป่วบรายสัปดาห์!AD21</f>
        <v>0</v>
      </c>
      <c r="AE20" s="23">
        <f>รอวางป่วบรายสัปดาห์!AE21</f>
        <v>0</v>
      </c>
      <c r="AF20" s="23">
        <f>รอวางป่วบรายสัปดาห์!AF21</f>
        <v>0</v>
      </c>
      <c r="AG20" s="23">
        <f>รอวางป่วบรายสัปดาห์!AG21</f>
        <v>0</v>
      </c>
      <c r="AH20" s="23">
        <f>รอวางป่วบรายสัปดาห์!AH21</f>
        <v>0</v>
      </c>
      <c r="AI20" s="23">
        <f>รอวางป่วบรายสัปดาห์!AI21</f>
        <v>0</v>
      </c>
      <c r="AJ20" s="23">
        <f>รอวางป่วบรายสัปดาห์!AJ21</f>
        <v>0</v>
      </c>
      <c r="AK20" s="23">
        <f>รอวางป่วบรายสัปดาห์!AK21</f>
        <v>0</v>
      </c>
      <c r="AL20" s="23">
        <f>รอวางป่วบรายสัปดาห์!AL21</f>
        <v>0</v>
      </c>
      <c r="AM20" s="23">
        <f>รอวางป่วบรายสัปดาห์!AM21</f>
        <v>0</v>
      </c>
      <c r="AN20" s="23">
        <f>รอวางป่วบรายสัปดาห์!AN21</f>
        <v>0</v>
      </c>
      <c r="AO20" s="23">
        <f>รอวางป่วบรายสัปดาห์!AO21</f>
        <v>0</v>
      </c>
      <c r="AP20" s="23">
        <f>รอวางป่วบรายสัปดาห์!AP21</f>
        <v>0</v>
      </c>
      <c r="AQ20" s="23">
        <f>รอวางป่วบรายสัปดาห์!AQ21</f>
        <v>0</v>
      </c>
      <c r="AR20" s="23">
        <f>รอวางป่วบรายสัปดาห์!AR21</f>
        <v>0</v>
      </c>
      <c r="AS20" s="23">
        <f>รอวางป่วบรายสัปดาห์!AS21</f>
        <v>0</v>
      </c>
      <c r="AT20" s="23">
        <f>รอวางป่วบรายสัปดาห์!AT21</f>
        <v>0</v>
      </c>
      <c r="AU20" s="23">
        <f>รอวางป่วบรายสัปดาห์!AU21</f>
        <v>0</v>
      </c>
      <c r="AV20" s="23">
        <f>รอวางป่วบรายสัปดาห์!AV21</f>
        <v>0</v>
      </c>
      <c r="AW20" s="23">
        <f>รอวางป่วบรายสัปดาห์!AW21</f>
        <v>0</v>
      </c>
      <c r="AX20" s="23">
        <f>รอวางป่วบรายสัปดาห์!AX21</f>
        <v>0</v>
      </c>
      <c r="AY20" s="23">
        <f>รอวางป่วบรายสัปดาห์!AY21</f>
        <v>0</v>
      </c>
      <c r="AZ20" s="23">
        <f>รอวางป่วบรายสัปดาห์!AZ21</f>
        <v>0</v>
      </c>
      <c r="BA20" s="23">
        <f>รอวางป่วบรายสัปดาห์!BA21</f>
        <v>0</v>
      </c>
      <c r="BB20" s="23">
        <f>รอวางป่วบรายสัปดาห์!BB21</f>
        <v>0</v>
      </c>
      <c r="BC20" s="23">
        <f>รอวางป่วบรายสัปดาห์!BC21</f>
        <v>23</v>
      </c>
      <c r="BD20" s="23">
        <f>รอวางป่วบรายสัปดาห์!BD21</f>
        <v>0</v>
      </c>
    </row>
    <row r="21" spans="1:56">
      <c r="A21" s="23" t="str">
        <f>รอวางป่วยรายเดือน!A20</f>
        <v>เมืองจันทร์</v>
      </c>
      <c r="B21" s="23">
        <f>รอวางป่วบรายสัปดาห์!B22</f>
        <v>2</v>
      </c>
      <c r="C21" s="23">
        <f>รอวางป่วบรายสัปดาห์!C22</f>
        <v>0</v>
      </c>
      <c r="D21" s="23">
        <f>รอวางป่วบรายสัปดาห์!D22</f>
        <v>3</v>
      </c>
      <c r="E21" s="23">
        <f>รอวางป่วบรายสัปดาห์!E22</f>
        <v>1</v>
      </c>
      <c r="F21" s="23">
        <f>รอวางป่วบรายสัปดาห์!F22</f>
        <v>0</v>
      </c>
      <c r="G21" s="23">
        <f>รอวางป่วบรายสัปดาห์!G22</f>
        <v>0</v>
      </c>
      <c r="H21" s="23">
        <f>รอวางป่วบรายสัปดาห์!H22</f>
        <v>0</v>
      </c>
      <c r="I21" s="23">
        <f>รอวางป่วบรายสัปดาห์!I22</f>
        <v>0</v>
      </c>
      <c r="J21" s="23">
        <f>รอวางป่วบรายสัปดาห์!J22</f>
        <v>1</v>
      </c>
      <c r="K21" s="23">
        <f>รอวางป่วบรายสัปดาห์!K22</f>
        <v>0</v>
      </c>
      <c r="L21" s="23">
        <f>รอวางป่วบรายสัปดาห์!L22</f>
        <v>1</v>
      </c>
      <c r="M21" s="23">
        <f>รอวางป่วบรายสัปดาห์!M22</f>
        <v>1</v>
      </c>
      <c r="N21" s="23">
        <f>รอวางป่วบรายสัปดาห์!N22</f>
        <v>2</v>
      </c>
      <c r="O21" s="23">
        <f>รอวางป่วบรายสัปดาห์!O22</f>
        <v>1</v>
      </c>
      <c r="P21" s="23">
        <f>รอวางป่วบรายสัปดาห์!P22</f>
        <v>2</v>
      </c>
      <c r="Q21" s="23">
        <f>รอวางป่วบรายสัปดาห์!Q22</f>
        <v>0</v>
      </c>
      <c r="R21" s="23">
        <f>รอวางป่วบรายสัปดาห์!R22</f>
        <v>2</v>
      </c>
      <c r="S21" s="23">
        <f>รอวางป่วบรายสัปดาห์!S22</f>
        <v>0</v>
      </c>
      <c r="T21" s="23">
        <f>รอวางป่วบรายสัปดาห์!T22</f>
        <v>0</v>
      </c>
      <c r="U21" s="23">
        <f>รอวางป่วบรายสัปดาห์!U22</f>
        <v>0</v>
      </c>
      <c r="V21" s="23">
        <f>รอวางป่วบรายสัปดาห์!V22</f>
        <v>0</v>
      </c>
      <c r="W21" s="23">
        <f>รอวางป่วบรายสัปดาห์!W22</f>
        <v>0</v>
      </c>
      <c r="X21" s="23">
        <f>รอวางป่วบรายสัปดาห์!X22</f>
        <v>0</v>
      </c>
      <c r="Y21" s="23">
        <f>รอวางป่วบรายสัปดาห์!Y22</f>
        <v>0</v>
      </c>
      <c r="Z21" s="23">
        <f>รอวางป่วบรายสัปดาห์!Z22</f>
        <v>0</v>
      </c>
      <c r="AA21" s="23">
        <f>รอวางป่วบรายสัปดาห์!AA22</f>
        <v>0</v>
      </c>
      <c r="AB21" s="23">
        <f>รอวางป่วบรายสัปดาห์!AB22</f>
        <v>0</v>
      </c>
      <c r="AC21" s="23">
        <f>รอวางป่วบรายสัปดาห์!AC22</f>
        <v>0</v>
      </c>
      <c r="AD21" s="23">
        <f>รอวางป่วบรายสัปดาห์!AD22</f>
        <v>0</v>
      </c>
      <c r="AE21" s="23">
        <f>รอวางป่วบรายสัปดาห์!AE22</f>
        <v>0</v>
      </c>
      <c r="AF21" s="23">
        <f>รอวางป่วบรายสัปดาห์!AF22</f>
        <v>0</v>
      </c>
      <c r="AG21" s="23">
        <f>รอวางป่วบรายสัปดาห์!AG22</f>
        <v>0</v>
      </c>
      <c r="AH21" s="23">
        <f>รอวางป่วบรายสัปดาห์!AH22</f>
        <v>0</v>
      </c>
      <c r="AI21" s="23">
        <f>รอวางป่วบรายสัปดาห์!AI22</f>
        <v>0</v>
      </c>
      <c r="AJ21" s="23">
        <f>รอวางป่วบรายสัปดาห์!AJ22</f>
        <v>0</v>
      </c>
      <c r="AK21" s="23">
        <f>รอวางป่วบรายสัปดาห์!AK22</f>
        <v>0</v>
      </c>
      <c r="AL21" s="23">
        <f>รอวางป่วบรายสัปดาห์!AL22</f>
        <v>0</v>
      </c>
      <c r="AM21" s="23">
        <f>รอวางป่วบรายสัปดาห์!AM22</f>
        <v>0</v>
      </c>
      <c r="AN21" s="23">
        <f>รอวางป่วบรายสัปดาห์!AN22</f>
        <v>0</v>
      </c>
      <c r="AO21" s="23">
        <f>รอวางป่วบรายสัปดาห์!AO22</f>
        <v>0</v>
      </c>
      <c r="AP21" s="23">
        <f>รอวางป่วบรายสัปดาห์!AP22</f>
        <v>0</v>
      </c>
      <c r="AQ21" s="23">
        <f>รอวางป่วบรายสัปดาห์!AQ22</f>
        <v>0</v>
      </c>
      <c r="AR21" s="23">
        <f>รอวางป่วบรายสัปดาห์!AR22</f>
        <v>0</v>
      </c>
      <c r="AS21" s="23">
        <f>รอวางป่วบรายสัปดาห์!AS22</f>
        <v>0</v>
      </c>
      <c r="AT21" s="23">
        <f>รอวางป่วบรายสัปดาห์!AT22</f>
        <v>0</v>
      </c>
      <c r="AU21" s="23">
        <f>รอวางป่วบรายสัปดาห์!AU22</f>
        <v>0</v>
      </c>
      <c r="AV21" s="23">
        <f>รอวางป่วบรายสัปดาห์!AV22</f>
        <v>0</v>
      </c>
      <c r="AW21" s="23">
        <f>รอวางป่วบรายสัปดาห์!AW22</f>
        <v>0</v>
      </c>
      <c r="AX21" s="23">
        <f>รอวางป่วบรายสัปดาห์!AX22</f>
        <v>0</v>
      </c>
      <c r="AY21" s="23">
        <f>รอวางป่วบรายสัปดาห์!AY22</f>
        <v>0</v>
      </c>
      <c r="AZ21" s="23">
        <f>รอวางป่วบรายสัปดาห์!AZ22</f>
        <v>0</v>
      </c>
      <c r="BA21" s="23">
        <f>รอวางป่วบรายสัปดาห์!BA22</f>
        <v>0</v>
      </c>
      <c r="BB21" s="23">
        <f>รอวางป่วบรายสัปดาห์!BB22</f>
        <v>0</v>
      </c>
      <c r="BC21" s="23">
        <f>รอวางป่วบรายสัปดาห์!BC22</f>
        <v>17</v>
      </c>
      <c r="BD21" s="23">
        <f>รอวางป่วบรายสัปดาห์!BD22</f>
        <v>0</v>
      </c>
    </row>
    <row r="22" spans="1:56">
      <c r="A22" s="23" t="str">
        <f>รอวางป่วยรายเดือน!A21</f>
        <v>เบญจลักษ์</v>
      </c>
      <c r="B22" s="23">
        <f>รอวางป่วบรายสัปดาห์!B23</f>
        <v>0</v>
      </c>
      <c r="C22" s="23">
        <f>รอวางป่วบรายสัปดาห์!C23</f>
        <v>0</v>
      </c>
      <c r="D22" s="23">
        <f>รอวางป่วบรายสัปดาห์!D23</f>
        <v>1</v>
      </c>
      <c r="E22" s="23">
        <f>รอวางป่วบรายสัปดาห์!E23</f>
        <v>2</v>
      </c>
      <c r="F22" s="23">
        <f>รอวางป่วบรายสัปดาห์!F23</f>
        <v>0</v>
      </c>
      <c r="G22" s="23">
        <f>รอวางป่วบรายสัปดาห์!G23</f>
        <v>1</v>
      </c>
      <c r="H22" s="23">
        <f>รอวางป่วบรายสัปดาห์!H23</f>
        <v>1</v>
      </c>
      <c r="I22" s="23">
        <f>รอวางป่วบรายสัปดาห์!I23</f>
        <v>1</v>
      </c>
      <c r="J22" s="23">
        <f>รอวางป่วบรายสัปดาห์!J23</f>
        <v>3</v>
      </c>
      <c r="K22" s="23">
        <f>รอวางป่วบรายสัปดาห์!K23</f>
        <v>1</v>
      </c>
      <c r="L22" s="23">
        <f>รอวางป่วบรายสัปดาห์!L23</f>
        <v>2</v>
      </c>
      <c r="M22" s="23">
        <f>รอวางป่วบรายสัปดาห์!M23</f>
        <v>3</v>
      </c>
      <c r="N22" s="23">
        <f>รอวางป่วบรายสัปดาห์!N23</f>
        <v>0</v>
      </c>
      <c r="O22" s="23">
        <f>รอวางป่วบรายสัปดาห์!O23</f>
        <v>2</v>
      </c>
      <c r="P22" s="23">
        <f>รอวางป่วบรายสัปดาห์!P23</f>
        <v>0</v>
      </c>
      <c r="Q22" s="23">
        <f>รอวางป่วบรายสัปดาห์!Q23</f>
        <v>0</v>
      </c>
      <c r="R22" s="23">
        <f>รอวางป่วบรายสัปดาห์!R23</f>
        <v>0</v>
      </c>
      <c r="S22" s="23">
        <f>รอวางป่วบรายสัปดาห์!S23</f>
        <v>0</v>
      </c>
      <c r="T22" s="23">
        <f>รอวางป่วบรายสัปดาห์!T23</f>
        <v>0</v>
      </c>
      <c r="U22" s="23">
        <f>รอวางป่วบรายสัปดาห์!U23</f>
        <v>0</v>
      </c>
      <c r="V22" s="23">
        <f>รอวางป่วบรายสัปดาห์!V23</f>
        <v>0</v>
      </c>
      <c r="W22" s="23">
        <f>รอวางป่วบรายสัปดาห์!W23</f>
        <v>0</v>
      </c>
      <c r="X22" s="23">
        <f>รอวางป่วบรายสัปดาห์!X23</f>
        <v>0</v>
      </c>
      <c r="Y22" s="23">
        <f>รอวางป่วบรายสัปดาห์!Y23</f>
        <v>0</v>
      </c>
      <c r="Z22" s="23">
        <f>รอวางป่วบรายสัปดาห์!Z23</f>
        <v>0</v>
      </c>
      <c r="AA22" s="23">
        <f>รอวางป่วบรายสัปดาห์!AA23</f>
        <v>0</v>
      </c>
      <c r="AB22" s="23">
        <f>รอวางป่วบรายสัปดาห์!AB23</f>
        <v>0</v>
      </c>
      <c r="AC22" s="23">
        <f>รอวางป่วบรายสัปดาห์!AC23</f>
        <v>0</v>
      </c>
      <c r="AD22" s="23">
        <f>รอวางป่วบรายสัปดาห์!AD23</f>
        <v>0</v>
      </c>
      <c r="AE22" s="23">
        <f>รอวางป่วบรายสัปดาห์!AE23</f>
        <v>0</v>
      </c>
      <c r="AF22" s="23">
        <f>รอวางป่วบรายสัปดาห์!AF23</f>
        <v>0</v>
      </c>
      <c r="AG22" s="23">
        <f>รอวางป่วบรายสัปดาห์!AG23</f>
        <v>0</v>
      </c>
      <c r="AH22" s="23">
        <f>รอวางป่วบรายสัปดาห์!AH23</f>
        <v>0</v>
      </c>
      <c r="AI22" s="23">
        <f>รอวางป่วบรายสัปดาห์!AI23</f>
        <v>0</v>
      </c>
      <c r="AJ22" s="23">
        <f>รอวางป่วบรายสัปดาห์!AJ23</f>
        <v>0</v>
      </c>
      <c r="AK22" s="23">
        <f>รอวางป่วบรายสัปดาห์!AK23</f>
        <v>0</v>
      </c>
      <c r="AL22" s="23">
        <f>รอวางป่วบรายสัปดาห์!AL23</f>
        <v>0</v>
      </c>
      <c r="AM22" s="23">
        <f>รอวางป่วบรายสัปดาห์!AM23</f>
        <v>0</v>
      </c>
      <c r="AN22" s="23">
        <f>รอวางป่วบรายสัปดาห์!AN23</f>
        <v>0</v>
      </c>
      <c r="AO22" s="23">
        <f>รอวางป่วบรายสัปดาห์!AO23</f>
        <v>0</v>
      </c>
      <c r="AP22" s="23">
        <f>รอวางป่วบรายสัปดาห์!AP23</f>
        <v>0</v>
      </c>
      <c r="AQ22" s="23">
        <f>รอวางป่วบรายสัปดาห์!AQ23</f>
        <v>0</v>
      </c>
      <c r="AR22" s="23">
        <f>รอวางป่วบรายสัปดาห์!AR23</f>
        <v>0</v>
      </c>
      <c r="AS22" s="23">
        <f>รอวางป่วบรายสัปดาห์!AS23</f>
        <v>0</v>
      </c>
      <c r="AT22" s="23">
        <f>รอวางป่วบรายสัปดาห์!AT23</f>
        <v>0</v>
      </c>
      <c r="AU22" s="23">
        <f>รอวางป่วบรายสัปดาห์!AU23</f>
        <v>0</v>
      </c>
      <c r="AV22" s="23">
        <f>รอวางป่วบรายสัปดาห์!AV23</f>
        <v>0</v>
      </c>
      <c r="AW22" s="23">
        <f>รอวางป่วบรายสัปดาห์!AW23</f>
        <v>0</v>
      </c>
      <c r="AX22" s="23">
        <f>รอวางป่วบรายสัปดาห์!AX23</f>
        <v>0</v>
      </c>
      <c r="AY22" s="23">
        <f>รอวางป่วบรายสัปดาห์!AY23</f>
        <v>0</v>
      </c>
      <c r="AZ22" s="23">
        <f>รอวางป่วบรายสัปดาห์!AZ23</f>
        <v>0</v>
      </c>
      <c r="BA22" s="23">
        <f>รอวางป่วบรายสัปดาห์!BA23</f>
        <v>0</v>
      </c>
      <c r="BB22" s="23">
        <f>รอวางป่วบรายสัปดาห์!BB23</f>
        <v>0</v>
      </c>
      <c r="BC22" s="23">
        <f>รอวางป่วบรายสัปดาห์!BC23</f>
        <v>19</v>
      </c>
      <c r="BD22" s="23">
        <f>รอวางป่วบรายสัปดาห์!BD23</f>
        <v>0</v>
      </c>
    </row>
    <row r="23" spans="1:56">
      <c r="A23" s="23" t="str">
        <f>รอวางป่วยรายเดือน!A22</f>
        <v>พยุห์</v>
      </c>
      <c r="B23" s="23">
        <f>รอวางป่วบรายสัปดาห์!B24</f>
        <v>0</v>
      </c>
      <c r="C23" s="23">
        <f>รอวางป่วบรายสัปดาห์!C24</f>
        <v>1</v>
      </c>
      <c r="D23" s="23">
        <f>รอวางป่วบรายสัปดาห์!D24</f>
        <v>0</v>
      </c>
      <c r="E23" s="23">
        <f>รอวางป่วบรายสัปดาห์!E24</f>
        <v>0</v>
      </c>
      <c r="F23" s="23">
        <f>รอวางป่วบรายสัปดาห์!F24</f>
        <v>1</v>
      </c>
      <c r="G23" s="23">
        <f>รอวางป่วบรายสัปดาห์!G24</f>
        <v>4</v>
      </c>
      <c r="H23" s="23">
        <f>รอวางป่วบรายสัปดาห์!H24</f>
        <v>2</v>
      </c>
      <c r="I23" s="23">
        <f>รอวางป่วบรายสัปดาห์!I24</f>
        <v>3</v>
      </c>
      <c r="J23" s="23">
        <f>รอวางป่วบรายสัปดาห์!J24</f>
        <v>1</v>
      </c>
      <c r="K23" s="23">
        <f>รอวางป่วบรายสัปดาห์!K24</f>
        <v>3</v>
      </c>
      <c r="L23" s="23">
        <f>รอวางป่วบรายสัปดาห์!L24</f>
        <v>0</v>
      </c>
      <c r="M23" s="23">
        <f>รอวางป่วบรายสัปดาห์!M24</f>
        <v>0</v>
      </c>
      <c r="N23" s="23">
        <f>รอวางป่วบรายสัปดาห์!N24</f>
        <v>1</v>
      </c>
      <c r="O23" s="23">
        <f>รอวางป่วบรายสัปดาห์!O24</f>
        <v>0</v>
      </c>
      <c r="P23" s="23">
        <f>รอวางป่วบรายสัปดาห์!P24</f>
        <v>0</v>
      </c>
      <c r="Q23" s="23">
        <f>รอวางป่วบรายสัปดาห์!Q24</f>
        <v>0</v>
      </c>
      <c r="R23" s="23">
        <f>รอวางป่วบรายสัปดาห์!R24</f>
        <v>0</v>
      </c>
      <c r="S23" s="23">
        <f>รอวางป่วบรายสัปดาห์!S24</f>
        <v>0</v>
      </c>
      <c r="T23" s="23">
        <f>รอวางป่วบรายสัปดาห์!T24</f>
        <v>0</v>
      </c>
      <c r="U23" s="23">
        <f>รอวางป่วบรายสัปดาห์!U24</f>
        <v>0</v>
      </c>
      <c r="V23" s="23">
        <f>รอวางป่วบรายสัปดาห์!V24</f>
        <v>0</v>
      </c>
      <c r="W23" s="23">
        <f>รอวางป่วบรายสัปดาห์!W24</f>
        <v>0</v>
      </c>
      <c r="X23" s="23">
        <f>รอวางป่วบรายสัปดาห์!X24</f>
        <v>0</v>
      </c>
      <c r="Y23" s="23">
        <f>รอวางป่วบรายสัปดาห์!Y24</f>
        <v>1</v>
      </c>
      <c r="Z23" s="23">
        <f>รอวางป่วบรายสัปดาห์!Z24</f>
        <v>0</v>
      </c>
      <c r="AA23" s="23">
        <f>รอวางป่วบรายสัปดาห์!AA24</f>
        <v>2</v>
      </c>
      <c r="AB23" s="23">
        <f>รอวางป่วบรายสัปดาห์!AB24</f>
        <v>0</v>
      </c>
      <c r="AC23" s="23">
        <f>รอวางป่วบรายสัปดาห์!AC24</f>
        <v>0</v>
      </c>
      <c r="AD23" s="23">
        <f>รอวางป่วบรายสัปดาห์!AD24</f>
        <v>0</v>
      </c>
      <c r="AE23" s="23">
        <f>รอวางป่วบรายสัปดาห์!AE24</f>
        <v>0</v>
      </c>
      <c r="AF23" s="23">
        <f>รอวางป่วบรายสัปดาห์!AF24</f>
        <v>0</v>
      </c>
      <c r="AG23" s="23">
        <f>รอวางป่วบรายสัปดาห์!AG24</f>
        <v>0</v>
      </c>
      <c r="AH23" s="23">
        <f>รอวางป่วบรายสัปดาห์!AH24</f>
        <v>0</v>
      </c>
      <c r="AI23" s="23">
        <f>รอวางป่วบรายสัปดาห์!AI24</f>
        <v>0</v>
      </c>
      <c r="AJ23" s="23">
        <f>รอวางป่วบรายสัปดาห์!AJ24</f>
        <v>0</v>
      </c>
      <c r="AK23" s="23">
        <f>รอวางป่วบรายสัปดาห์!AK24</f>
        <v>0</v>
      </c>
      <c r="AL23" s="23">
        <f>รอวางป่วบรายสัปดาห์!AL24</f>
        <v>0</v>
      </c>
      <c r="AM23" s="23">
        <f>รอวางป่วบรายสัปดาห์!AM24</f>
        <v>0</v>
      </c>
      <c r="AN23" s="23">
        <f>รอวางป่วบรายสัปดาห์!AN24</f>
        <v>0</v>
      </c>
      <c r="AO23" s="23">
        <f>รอวางป่วบรายสัปดาห์!AO24</f>
        <v>0</v>
      </c>
      <c r="AP23" s="23">
        <f>รอวางป่วบรายสัปดาห์!AP24</f>
        <v>0</v>
      </c>
      <c r="AQ23" s="23">
        <f>รอวางป่วบรายสัปดาห์!AQ24</f>
        <v>0</v>
      </c>
      <c r="AR23" s="23">
        <f>รอวางป่วบรายสัปดาห์!AR24</f>
        <v>0</v>
      </c>
      <c r="AS23" s="23">
        <f>รอวางป่วบรายสัปดาห์!AS24</f>
        <v>0</v>
      </c>
      <c r="AT23" s="23">
        <f>รอวางป่วบรายสัปดาห์!AT24</f>
        <v>0</v>
      </c>
      <c r="AU23" s="23">
        <f>รอวางป่วบรายสัปดาห์!AU24</f>
        <v>0</v>
      </c>
      <c r="AV23" s="23">
        <f>รอวางป่วบรายสัปดาห์!AV24</f>
        <v>0</v>
      </c>
      <c r="AW23" s="23">
        <f>รอวางป่วบรายสัปดาห์!AW24</f>
        <v>0</v>
      </c>
      <c r="AX23" s="23">
        <f>รอวางป่วบรายสัปดาห์!AX24</f>
        <v>0</v>
      </c>
      <c r="AY23" s="23">
        <f>รอวางป่วบรายสัปดาห์!AY24</f>
        <v>0</v>
      </c>
      <c r="AZ23" s="23">
        <f>รอวางป่วบรายสัปดาห์!AZ24</f>
        <v>0</v>
      </c>
      <c r="BA23" s="23">
        <f>รอวางป่วบรายสัปดาห์!BA24</f>
        <v>0</v>
      </c>
      <c r="BB23" s="23">
        <f>รอวางป่วบรายสัปดาห์!BB24</f>
        <v>0</v>
      </c>
      <c r="BC23" s="23">
        <f>รอวางป่วบรายสัปดาห์!BC24</f>
        <v>19</v>
      </c>
      <c r="BD23" s="23">
        <f>รอวางป่วบรายสัปดาห์!BD24</f>
        <v>0</v>
      </c>
    </row>
    <row r="24" spans="1:56">
      <c r="A24" s="23" t="str">
        <f>รอวางป่วยรายเดือน!A23</f>
        <v>โพธิ์ศรีสุวรรณ</v>
      </c>
      <c r="B24" s="23">
        <f>รอวางป่วบรายสัปดาห์!B25</f>
        <v>1</v>
      </c>
      <c r="C24" s="23">
        <f>รอวางป่วบรายสัปดาห์!C25</f>
        <v>0</v>
      </c>
      <c r="D24" s="23">
        <f>รอวางป่วบรายสัปดาห์!D25</f>
        <v>1</v>
      </c>
      <c r="E24" s="23">
        <f>รอวางป่วบรายสัปดาห์!E25</f>
        <v>2</v>
      </c>
      <c r="F24" s="23">
        <f>รอวางป่วบรายสัปดาห์!F25</f>
        <v>0</v>
      </c>
      <c r="G24" s="23">
        <f>รอวางป่วบรายสัปดาห์!G25</f>
        <v>0</v>
      </c>
      <c r="H24" s="23">
        <f>รอวางป่วบรายสัปดาห์!H25</f>
        <v>0</v>
      </c>
      <c r="I24" s="23">
        <f>รอวางป่วบรายสัปดาห์!I25</f>
        <v>1</v>
      </c>
      <c r="J24" s="23">
        <f>รอวางป่วบรายสัปดาห์!J25</f>
        <v>0</v>
      </c>
      <c r="K24" s="23">
        <f>รอวางป่วบรายสัปดาห์!K25</f>
        <v>1</v>
      </c>
      <c r="L24" s="23">
        <f>รอวางป่วบรายสัปดาห์!L25</f>
        <v>0</v>
      </c>
      <c r="M24" s="23">
        <f>รอวางป่วบรายสัปดาห์!M25</f>
        <v>1</v>
      </c>
      <c r="N24" s="23">
        <f>รอวางป่วบรายสัปดาห์!N25</f>
        <v>0</v>
      </c>
      <c r="O24" s="23">
        <f>รอวางป่วบรายสัปดาห์!O25</f>
        <v>2</v>
      </c>
      <c r="P24" s="23">
        <f>รอวางป่วบรายสัปดาห์!P25</f>
        <v>1</v>
      </c>
      <c r="Q24" s="23">
        <f>รอวางป่วบรายสัปดาห์!Q25</f>
        <v>0</v>
      </c>
      <c r="R24" s="23">
        <f>รอวางป่วบรายสัปดาห์!R25</f>
        <v>0</v>
      </c>
      <c r="S24" s="23">
        <f>รอวางป่วบรายสัปดาห์!S25</f>
        <v>0</v>
      </c>
      <c r="T24" s="23">
        <f>รอวางป่วบรายสัปดาห์!T25</f>
        <v>0</v>
      </c>
      <c r="U24" s="23">
        <f>รอวางป่วบรายสัปดาห์!U25</f>
        <v>0</v>
      </c>
      <c r="V24" s="23">
        <f>รอวางป่วบรายสัปดาห์!V25</f>
        <v>1</v>
      </c>
      <c r="W24" s="23">
        <f>รอวางป่วบรายสัปดาห์!W25</f>
        <v>0</v>
      </c>
      <c r="X24" s="23">
        <f>รอวางป่วบรายสัปดาห์!X25</f>
        <v>0</v>
      </c>
      <c r="Y24" s="23">
        <f>รอวางป่วบรายสัปดาห์!Y25</f>
        <v>1</v>
      </c>
      <c r="Z24" s="23">
        <f>รอวางป่วบรายสัปดาห์!Z25</f>
        <v>2</v>
      </c>
      <c r="AA24" s="23">
        <f>รอวางป่วบรายสัปดาห์!AA25</f>
        <v>0</v>
      </c>
      <c r="AB24" s="23">
        <f>รอวางป่วบรายสัปดาห์!AB25</f>
        <v>0</v>
      </c>
      <c r="AC24" s="23">
        <f>รอวางป่วบรายสัปดาห์!AC25</f>
        <v>0</v>
      </c>
      <c r="AD24" s="23">
        <f>รอวางป่วบรายสัปดาห์!AD25</f>
        <v>0</v>
      </c>
      <c r="AE24" s="23">
        <f>รอวางป่วบรายสัปดาห์!AE25</f>
        <v>0</v>
      </c>
      <c r="AF24" s="23">
        <f>รอวางป่วบรายสัปดาห์!AF25</f>
        <v>0</v>
      </c>
      <c r="AG24" s="23">
        <f>รอวางป่วบรายสัปดาห์!AG25</f>
        <v>0</v>
      </c>
      <c r="AH24" s="23">
        <f>รอวางป่วบรายสัปดาห์!AH25</f>
        <v>0</v>
      </c>
      <c r="AI24" s="23">
        <f>รอวางป่วบรายสัปดาห์!AI25</f>
        <v>0</v>
      </c>
      <c r="AJ24" s="23">
        <f>รอวางป่วบรายสัปดาห์!AJ25</f>
        <v>0</v>
      </c>
      <c r="AK24" s="23">
        <f>รอวางป่วบรายสัปดาห์!AK25</f>
        <v>0</v>
      </c>
      <c r="AL24" s="23">
        <f>รอวางป่วบรายสัปดาห์!AL25</f>
        <v>0</v>
      </c>
      <c r="AM24" s="23">
        <f>รอวางป่วบรายสัปดาห์!AM25</f>
        <v>0</v>
      </c>
      <c r="AN24" s="23">
        <f>รอวางป่วบรายสัปดาห์!AN25</f>
        <v>0</v>
      </c>
      <c r="AO24" s="23">
        <f>รอวางป่วบรายสัปดาห์!AO25</f>
        <v>0</v>
      </c>
      <c r="AP24" s="23">
        <f>รอวางป่วบรายสัปดาห์!AP25</f>
        <v>0</v>
      </c>
      <c r="AQ24" s="23">
        <f>รอวางป่วบรายสัปดาห์!AQ25</f>
        <v>0</v>
      </c>
      <c r="AR24" s="23">
        <f>รอวางป่วบรายสัปดาห์!AR25</f>
        <v>0</v>
      </c>
      <c r="AS24" s="23">
        <f>รอวางป่วบรายสัปดาห์!AS25</f>
        <v>0</v>
      </c>
      <c r="AT24" s="23">
        <f>รอวางป่วบรายสัปดาห์!AT25</f>
        <v>0</v>
      </c>
      <c r="AU24" s="23">
        <f>รอวางป่วบรายสัปดาห์!AU25</f>
        <v>0</v>
      </c>
      <c r="AV24" s="23">
        <f>รอวางป่วบรายสัปดาห์!AV25</f>
        <v>0</v>
      </c>
      <c r="AW24" s="23">
        <f>รอวางป่วบรายสัปดาห์!AW25</f>
        <v>0</v>
      </c>
      <c r="AX24" s="23">
        <f>รอวางป่วบรายสัปดาห์!AX25</f>
        <v>0</v>
      </c>
      <c r="AY24" s="23">
        <f>รอวางป่วบรายสัปดาห์!AY25</f>
        <v>0</v>
      </c>
      <c r="AZ24" s="23">
        <f>รอวางป่วบรายสัปดาห์!AZ25</f>
        <v>0</v>
      </c>
      <c r="BA24" s="23">
        <f>รอวางป่วบรายสัปดาห์!BA25</f>
        <v>0</v>
      </c>
      <c r="BB24" s="23">
        <f>รอวางป่วบรายสัปดาห์!BB25</f>
        <v>0</v>
      </c>
      <c r="BC24" s="23">
        <f>รอวางป่วบรายสัปดาห์!BC25</f>
        <v>14</v>
      </c>
      <c r="BD24" s="23">
        <f>รอวางป่วบรายสัปดาห์!BD25</f>
        <v>0</v>
      </c>
    </row>
    <row r="25" spans="1:56">
      <c r="A25" s="23" t="str">
        <f>รอวางป่วยรายเดือน!A24</f>
        <v>ศิลาลาด</v>
      </c>
      <c r="B25" s="23">
        <f>รอวางป่วบรายสัปดาห์!B26</f>
        <v>0</v>
      </c>
      <c r="C25" s="23">
        <f>รอวางป่วบรายสัปดาห์!C26</f>
        <v>0</v>
      </c>
      <c r="D25" s="23">
        <f>รอวางป่วบรายสัปดาห์!D26</f>
        <v>1</v>
      </c>
      <c r="E25" s="23">
        <f>รอวางป่วบรายสัปดาห์!E26</f>
        <v>1</v>
      </c>
      <c r="F25" s="23">
        <f>รอวางป่วบรายสัปดาห์!F26</f>
        <v>0</v>
      </c>
      <c r="G25" s="23">
        <f>รอวางป่วบรายสัปดาห์!G26</f>
        <v>0</v>
      </c>
      <c r="H25" s="23">
        <f>รอวางป่วบรายสัปดาห์!H26</f>
        <v>0</v>
      </c>
      <c r="I25" s="23">
        <f>รอวางป่วบรายสัปดาห์!I26</f>
        <v>0</v>
      </c>
      <c r="J25" s="23">
        <f>รอวางป่วบรายสัปดาห์!J26</f>
        <v>0</v>
      </c>
      <c r="K25" s="23">
        <f>รอวางป่วบรายสัปดาห์!K26</f>
        <v>0</v>
      </c>
      <c r="L25" s="23">
        <f>รอวางป่วบรายสัปดาห์!L26</f>
        <v>1</v>
      </c>
      <c r="M25" s="23">
        <f>รอวางป่วบรายสัปดาห์!M26</f>
        <v>0</v>
      </c>
      <c r="N25" s="23">
        <f>รอวางป่วบรายสัปดาห์!N26</f>
        <v>0</v>
      </c>
      <c r="O25" s="23">
        <f>รอวางป่วบรายสัปดาห์!O26</f>
        <v>1</v>
      </c>
      <c r="P25" s="23">
        <f>รอวางป่วบรายสัปดาห์!P26</f>
        <v>0</v>
      </c>
      <c r="Q25" s="23">
        <f>รอวางป่วบรายสัปดาห์!Q26</f>
        <v>1</v>
      </c>
      <c r="R25" s="23">
        <f>รอวางป่วบรายสัปดาห์!R26</f>
        <v>0</v>
      </c>
      <c r="S25" s="23">
        <f>รอวางป่วบรายสัปดาห์!S26</f>
        <v>0</v>
      </c>
      <c r="T25" s="23">
        <f>รอวางป่วบรายสัปดาห์!T26</f>
        <v>0</v>
      </c>
      <c r="U25" s="23">
        <f>รอวางป่วบรายสัปดาห์!U26</f>
        <v>0</v>
      </c>
      <c r="V25" s="23">
        <f>รอวางป่วบรายสัปดาห์!V26</f>
        <v>0</v>
      </c>
      <c r="W25" s="23">
        <f>รอวางป่วบรายสัปดาห์!W26</f>
        <v>0</v>
      </c>
      <c r="X25" s="23">
        <f>รอวางป่วบรายสัปดาห์!X26</f>
        <v>0</v>
      </c>
      <c r="Y25" s="23">
        <f>รอวางป่วบรายสัปดาห์!Y26</f>
        <v>0</v>
      </c>
      <c r="Z25" s="23">
        <f>รอวางป่วบรายสัปดาห์!Z26</f>
        <v>0</v>
      </c>
      <c r="AA25" s="23">
        <f>รอวางป่วบรายสัปดาห์!AA26</f>
        <v>0</v>
      </c>
      <c r="AB25" s="23">
        <f>รอวางป่วบรายสัปดาห์!AB26</f>
        <v>0</v>
      </c>
      <c r="AC25" s="23">
        <f>รอวางป่วบรายสัปดาห์!AC26</f>
        <v>0</v>
      </c>
      <c r="AD25" s="23">
        <f>รอวางป่วบรายสัปดาห์!AD26</f>
        <v>0</v>
      </c>
      <c r="AE25" s="23">
        <f>รอวางป่วบรายสัปดาห์!AE26</f>
        <v>0</v>
      </c>
      <c r="AF25" s="23">
        <f>รอวางป่วบรายสัปดาห์!AF26</f>
        <v>0</v>
      </c>
      <c r="AG25" s="23">
        <f>รอวางป่วบรายสัปดาห์!AG26</f>
        <v>0</v>
      </c>
      <c r="AH25" s="23">
        <f>รอวางป่วบรายสัปดาห์!AH26</f>
        <v>0</v>
      </c>
      <c r="AI25" s="23">
        <f>รอวางป่วบรายสัปดาห์!AI26</f>
        <v>0</v>
      </c>
      <c r="AJ25" s="23">
        <f>รอวางป่วบรายสัปดาห์!AJ26</f>
        <v>0</v>
      </c>
      <c r="AK25" s="23">
        <f>รอวางป่วบรายสัปดาห์!AK26</f>
        <v>0</v>
      </c>
      <c r="AL25" s="23">
        <f>รอวางป่วบรายสัปดาห์!AL26</f>
        <v>0</v>
      </c>
      <c r="AM25" s="23">
        <f>รอวางป่วบรายสัปดาห์!AM26</f>
        <v>0</v>
      </c>
      <c r="AN25" s="23">
        <f>รอวางป่วบรายสัปดาห์!AN26</f>
        <v>0</v>
      </c>
      <c r="AO25" s="23">
        <f>รอวางป่วบรายสัปดาห์!AO26</f>
        <v>0</v>
      </c>
      <c r="AP25" s="23">
        <f>รอวางป่วบรายสัปดาห์!AP26</f>
        <v>0</v>
      </c>
      <c r="AQ25" s="23">
        <f>รอวางป่วบรายสัปดาห์!AQ26</f>
        <v>0</v>
      </c>
      <c r="AR25" s="23">
        <f>รอวางป่วบรายสัปดาห์!AR26</f>
        <v>0</v>
      </c>
      <c r="AS25" s="23">
        <f>รอวางป่วบรายสัปดาห์!AS26</f>
        <v>0</v>
      </c>
      <c r="AT25" s="23">
        <f>รอวางป่วบรายสัปดาห์!AT26</f>
        <v>0</v>
      </c>
      <c r="AU25" s="23">
        <f>รอวางป่วบรายสัปดาห์!AU26</f>
        <v>0</v>
      </c>
      <c r="AV25" s="23">
        <f>รอวางป่วบรายสัปดาห์!AV26</f>
        <v>0</v>
      </c>
      <c r="AW25" s="23">
        <f>รอวางป่วบรายสัปดาห์!AW26</f>
        <v>0</v>
      </c>
      <c r="AX25" s="23">
        <f>รอวางป่วบรายสัปดาห์!AX26</f>
        <v>0</v>
      </c>
      <c r="AY25" s="23">
        <f>รอวางป่วบรายสัปดาห์!AY26</f>
        <v>0</v>
      </c>
      <c r="AZ25" s="23">
        <f>รอวางป่วบรายสัปดาห์!AZ26</f>
        <v>0</v>
      </c>
      <c r="BA25" s="23">
        <f>รอวางป่วบรายสัปดาห์!BA26</f>
        <v>0</v>
      </c>
      <c r="BB25" s="23">
        <f>รอวางป่วบรายสัปดาห์!BB26</f>
        <v>0</v>
      </c>
      <c r="BC25" s="23">
        <f>รอวางป่วบรายสัปดาห์!BC26</f>
        <v>5</v>
      </c>
      <c r="BD25" s="23">
        <f>รอวางป่วบรายสัปดาห์!BD26</f>
        <v>0</v>
      </c>
    </row>
    <row r="26" spans="1:56">
      <c r="A26" s="47" t="s">
        <v>78</v>
      </c>
      <c r="B26" s="23">
        <f>SUM(B4:B25)</f>
        <v>41</v>
      </c>
      <c r="C26" s="23">
        <f t="shared" ref="C26:BD26" si="0">SUM(C4:C25)</f>
        <v>27</v>
      </c>
      <c r="D26" s="23">
        <f t="shared" si="0"/>
        <v>60</v>
      </c>
      <c r="E26" s="23">
        <f t="shared" si="0"/>
        <v>53</v>
      </c>
      <c r="F26" s="23">
        <f t="shared" si="0"/>
        <v>27</v>
      </c>
      <c r="G26" s="23">
        <f t="shared" si="0"/>
        <v>69</v>
      </c>
      <c r="H26" s="23">
        <f t="shared" si="0"/>
        <v>55</v>
      </c>
      <c r="I26" s="23">
        <f t="shared" si="0"/>
        <v>61</v>
      </c>
      <c r="J26" s="23">
        <f t="shared" si="0"/>
        <v>73</v>
      </c>
      <c r="K26" s="23">
        <f t="shared" si="0"/>
        <v>68</v>
      </c>
      <c r="L26" s="23">
        <f t="shared" si="0"/>
        <v>44</v>
      </c>
      <c r="M26" s="23">
        <f t="shared" si="0"/>
        <v>37</v>
      </c>
      <c r="N26" s="23">
        <f t="shared" si="0"/>
        <v>20</v>
      </c>
      <c r="O26" s="23">
        <f t="shared" si="0"/>
        <v>13</v>
      </c>
      <c r="P26" s="23">
        <f t="shared" si="0"/>
        <v>12</v>
      </c>
      <c r="Q26" s="23">
        <f t="shared" si="0"/>
        <v>12</v>
      </c>
      <c r="R26" s="23">
        <f t="shared" si="0"/>
        <v>9</v>
      </c>
      <c r="S26" s="23">
        <f t="shared" si="0"/>
        <v>5</v>
      </c>
      <c r="T26" s="23">
        <f t="shared" si="0"/>
        <v>6</v>
      </c>
      <c r="U26" s="23">
        <f t="shared" si="0"/>
        <v>7</v>
      </c>
      <c r="V26" s="23">
        <f t="shared" si="0"/>
        <v>9</v>
      </c>
      <c r="W26" s="23">
        <f t="shared" si="0"/>
        <v>1</v>
      </c>
      <c r="X26" s="23">
        <f t="shared" si="0"/>
        <v>5</v>
      </c>
      <c r="Y26" s="23">
        <f t="shared" si="0"/>
        <v>7</v>
      </c>
      <c r="Z26" s="23">
        <f t="shared" si="0"/>
        <v>4</v>
      </c>
      <c r="AA26" s="23">
        <f t="shared" si="0"/>
        <v>6</v>
      </c>
      <c r="AB26" s="23">
        <f t="shared" si="0"/>
        <v>3</v>
      </c>
      <c r="AC26" s="23">
        <f t="shared" si="0"/>
        <v>7</v>
      </c>
      <c r="AD26" s="23">
        <f t="shared" si="0"/>
        <v>3</v>
      </c>
      <c r="AE26" s="23">
        <f t="shared" si="0"/>
        <v>0</v>
      </c>
      <c r="AF26" s="23">
        <f t="shared" si="0"/>
        <v>0</v>
      </c>
      <c r="AG26" s="23">
        <f t="shared" si="0"/>
        <v>0</v>
      </c>
      <c r="AH26" s="23">
        <f t="shared" si="0"/>
        <v>0</v>
      </c>
      <c r="AI26" s="23">
        <f t="shared" si="0"/>
        <v>0</v>
      </c>
      <c r="AJ26" s="23">
        <f t="shared" si="0"/>
        <v>0</v>
      </c>
      <c r="AK26" s="23">
        <f t="shared" si="0"/>
        <v>0</v>
      </c>
      <c r="AL26" s="23">
        <f t="shared" si="0"/>
        <v>0</v>
      </c>
      <c r="AM26" s="23">
        <f t="shared" si="0"/>
        <v>0</v>
      </c>
      <c r="AN26" s="23">
        <f t="shared" si="0"/>
        <v>0</v>
      </c>
      <c r="AO26" s="23">
        <f t="shared" si="0"/>
        <v>0</v>
      </c>
      <c r="AP26" s="23">
        <f t="shared" si="0"/>
        <v>0</v>
      </c>
      <c r="AQ26" s="23">
        <f t="shared" si="0"/>
        <v>0</v>
      </c>
      <c r="AR26" s="23">
        <f t="shared" si="0"/>
        <v>0</v>
      </c>
      <c r="AS26" s="23">
        <f t="shared" si="0"/>
        <v>0</v>
      </c>
      <c r="AT26" s="23">
        <f t="shared" si="0"/>
        <v>0</v>
      </c>
      <c r="AU26" s="23">
        <f t="shared" si="0"/>
        <v>0</v>
      </c>
      <c r="AV26" s="23">
        <f t="shared" si="0"/>
        <v>0</v>
      </c>
      <c r="AW26" s="23">
        <f t="shared" si="0"/>
        <v>0</v>
      </c>
      <c r="AX26" s="23">
        <f t="shared" si="0"/>
        <v>0</v>
      </c>
      <c r="AY26" s="23">
        <f t="shared" si="0"/>
        <v>0</v>
      </c>
      <c r="AZ26" s="23">
        <f t="shared" si="0"/>
        <v>0</v>
      </c>
      <c r="BA26" s="23">
        <f t="shared" si="0"/>
        <v>0</v>
      </c>
      <c r="BB26" s="23">
        <f t="shared" si="0"/>
        <v>0</v>
      </c>
      <c r="BC26" s="23">
        <f t="shared" si="0"/>
        <v>753</v>
      </c>
      <c r="BD26" s="23">
        <f t="shared" si="0"/>
        <v>0</v>
      </c>
    </row>
  </sheetData>
  <pageMargins left="0.7" right="0.7" top="0.75" bottom="0.75" header="0.3" footer="0.3"/>
  <pageSetup paperSize="9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3:LC1011"/>
  <sheetViews>
    <sheetView topLeftCell="A4" zoomScale="115" zoomScaleNormal="115" workbookViewId="0">
      <selection activeCell="Z21" sqref="Z21:Z23"/>
    </sheetView>
  </sheetViews>
  <sheetFormatPr defaultRowHeight="15"/>
  <cols>
    <col min="1" max="2" width="12.5703125" style="32" customWidth="1"/>
    <col min="3" max="13" width="7.85546875" style="32" customWidth="1"/>
    <col min="14" max="14" width="8" style="32" customWidth="1"/>
    <col min="15" max="17" width="7.85546875" style="32" customWidth="1"/>
    <col min="18" max="52" width="3.7109375" style="32" customWidth="1"/>
    <col min="53" max="78" width="3.7109375" style="35" customWidth="1"/>
    <col min="79" max="242" width="3.7109375" style="32" customWidth="1"/>
    <col min="243" max="281" width="3.5703125" style="32" bestFit="1" customWidth="1"/>
    <col min="282" max="282" width="4" style="32" bestFit="1" customWidth="1"/>
    <col min="283" max="304" width="3.5703125" style="32" customWidth="1"/>
    <col min="305" max="314" width="3.7109375" style="32" customWidth="1"/>
    <col min="315" max="315" width="4.5703125" style="32" customWidth="1"/>
    <col min="316" max="16384" width="9.140625" style="32"/>
  </cols>
  <sheetData>
    <row r="3" spans="1:315">
      <c r="A3" s="113" t="s">
        <v>295</v>
      </c>
      <c r="B3" s="113" t="s">
        <v>294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</row>
    <row r="4" spans="1:315" ht="39.75">
      <c r="A4" s="113" t="s">
        <v>291</v>
      </c>
      <c r="B4" s="114">
        <v>43466</v>
      </c>
      <c r="C4" s="114">
        <v>43467</v>
      </c>
      <c r="D4" s="114">
        <v>43468</v>
      </c>
      <c r="E4" s="114">
        <v>43469</v>
      </c>
      <c r="F4" s="114">
        <v>43470</v>
      </c>
      <c r="G4" s="114">
        <v>43474</v>
      </c>
      <c r="H4" s="114">
        <v>43476</v>
      </c>
      <c r="I4" s="114">
        <v>43477</v>
      </c>
      <c r="J4" s="114">
        <v>43478</v>
      </c>
      <c r="K4" s="114">
        <v>43480</v>
      </c>
      <c r="L4" s="114">
        <v>43481</v>
      </c>
      <c r="M4" s="114">
        <v>43482</v>
      </c>
      <c r="N4" s="114">
        <v>43483</v>
      </c>
      <c r="O4" s="114">
        <v>43484</v>
      </c>
      <c r="P4" s="114">
        <v>43485</v>
      </c>
      <c r="Q4" s="114">
        <v>43486</v>
      </c>
      <c r="R4" s="112" t="s">
        <v>292</v>
      </c>
      <c r="S4" s="112" t="s">
        <v>293</v>
      </c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</row>
    <row r="5" spans="1:315">
      <c r="A5" s="115" t="s">
        <v>12</v>
      </c>
      <c r="B5" s="111">
        <v>1</v>
      </c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>
        <v>1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</row>
    <row r="6" spans="1:315">
      <c r="A6" s="116" t="s">
        <v>328</v>
      </c>
      <c r="B6" s="111">
        <v>1</v>
      </c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>
        <v>1</v>
      </c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</row>
    <row r="7" spans="1:315">
      <c r="A7" s="115" t="s">
        <v>11</v>
      </c>
      <c r="B7" s="111"/>
      <c r="C7" s="111"/>
      <c r="D7" s="111"/>
      <c r="E7" s="111"/>
      <c r="F7" s="111"/>
      <c r="G7" s="111">
        <v>1</v>
      </c>
      <c r="H7" s="111"/>
      <c r="I7" s="111"/>
      <c r="J7" s="111"/>
      <c r="K7" s="111"/>
      <c r="L7" s="111"/>
      <c r="M7" s="111"/>
      <c r="N7" s="111"/>
      <c r="O7" s="111"/>
      <c r="P7" s="111"/>
      <c r="Q7" s="111">
        <v>1</v>
      </c>
      <c r="R7" s="111"/>
      <c r="S7" s="111">
        <v>2</v>
      </c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</row>
    <row r="8" spans="1:315">
      <c r="A8" s="116" t="s">
        <v>330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>
        <v>1</v>
      </c>
      <c r="R8" s="111"/>
      <c r="S8" s="111">
        <v>1</v>
      </c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</row>
    <row r="9" spans="1:315">
      <c r="A9" s="116" t="s">
        <v>366</v>
      </c>
      <c r="B9" s="111"/>
      <c r="C9" s="111"/>
      <c r="D9" s="111"/>
      <c r="E9" s="111"/>
      <c r="F9" s="111"/>
      <c r="G9" s="111">
        <v>1</v>
      </c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>
        <v>1</v>
      </c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</row>
    <row r="10" spans="1:315">
      <c r="A10" s="115" t="s">
        <v>13</v>
      </c>
      <c r="B10" s="111"/>
      <c r="C10" s="111"/>
      <c r="D10" s="111"/>
      <c r="E10" s="111"/>
      <c r="F10" s="111"/>
      <c r="G10" s="111"/>
      <c r="H10" s="111"/>
      <c r="I10" s="111"/>
      <c r="J10" s="111">
        <v>1</v>
      </c>
      <c r="K10" s="111"/>
      <c r="L10" s="111"/>
      <c r="M10" s="111"/>
      <c r="N10" s="111"/>
      <c r="O10" s="111"/>
      <c r="P10" s="111"/>
      <c r="Q10" s="111"/>
      <c r="R10" s="111"/>
      <c r="S10" s="111">
        <v>1</v>
      </c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</row>
    <row r="11" spans="1:315">
      <c r="A11" s="116" t="s">
        <v>314</v>
      </c>
      <c r="B11" s="111"/>
      <c r="C11" s="111"/>
      <c r="D11" s="111"/>
      <c r="E11" s="111"/>
      <c r="F11" s="111"/>
      <c r="G11" s="111"/>
      <c r="H11" s="111"/>
      <c r="I11" s="111"/>
      <c r="J11" s="111">
        <v>1</v>
      </c>
      <c r="K11" s="111"/>
      <c r="L11" s="111"/>
      <c r="M11" s="111"/>
      <c r="N11" s="111"/>
      <c r="O11" s="111"/>
      <c r="P11" s="111"/>
      <c r="Q11" s="111"/>
      <c r="R11" s="111"/>
      <c r="S11" s="111">
        <v>1</v>
      </c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</row>
    <row r="12" spans="1:315">
      <c r="A12" s="115" t="s">
        <v>80</v>
      </c>
      <c r="B12" s="111"/>
      <c r="C12" s="111"/>
      <c r="D12" s="111"/>
      <c r="E12" s="111"/>
      <c r="F12" s="111">
        <v>1</v>
      </c>
      <c r="G12" s="111"/>
      <c r="H12" s="111"/>
      <c r="I12" s="111"/>
      <c r="J12" s="111"/>
      <c r="K12" s="111"/>
      <c r="L12" s="111">
        <v>1</v>
      </c>
      <c r="M12" s="111"/>
      <c r="N12" s="111"/>
      <c r="O12" s="111"/>
      <c r="P12" s="111"/>
      <c r="Q12" s="111"/>
      <c r="R12" s="111"/>
      <c r="S12" s="111">
        <v>2</v>
      </c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</row>
    <row r="13" spans="1:315">
      <c r="A13" s="116" t="s">
        <v>413</v>
      </c>
      <c r="B13" s="111"/>
      <c r="C13" s="111"/>
      <c r="D13" s="111"/>
      <c r="E13" s="111"/>
      <c r="F13" s="111">
        <v>1</v>
      </c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>
        <v>1</v>
      </c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</row>
    <row r="14" spans="1:315">
      <c r="A14" s="116" t="s">
        <v>458</v>
      </c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>
        <v>1</v>
      </c>
      <c r="M14" s="111"/>
      <c r="N14" s="111"/>
      <c r="O14" s="111"/>
      <c r="P14" s="111"/>
      <c r="Q14" s="111"/>
      <c r="R14" s="111"/>
      <c r="S14" s="111">
        <v>1</v>
      </c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</row>
    <row r="15" spans="1:315">
      <c r="A15" s="115" t="s">
        <v>14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>
        <v>1</v>
      </c>
      <c r="N15" s="111"/>
      <c r="O15" s="111"/>
      <c r="P15" s="111"/>
      <c r="Q15" s="111"/>
      <c r="R15" s="111"/>
      <c r="S15" s="111">
        <v>1</v>
      </c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</row>
    <row r="16" spans="1:315">
      <c r="A16" s="116" t="s">
        <v>359</v>
      </c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>
        <v>1</v>
      </c>
      <c r="N16" s="111"/>
      <c r="O16" s="111"/>
      <c r="P16" s="111"/>
      <c r="Q16" s="111"/>
      <c r="R16" s="111"/>
      <c r="S16" s="111">
        <v>1</v>
      </c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</row>
    <row r="17" spans="1:315">
      <c r="A17" s="115" t="s">
        <v>24</v>
      </c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>
        <v>1</v>
      </c>
      <c r="O17" s="111"/>
      <c r="P17" s="111"/>
      <c r="Q17" s="111"/>
      <c r="R17" s="111"/>
      <c r="S17" s="111">
        <v>1</v>
      </c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</row>
    <row r="18" spans="1:315">
      <c r="A18" s="116" t="s">
        <v>353</v>
      </c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>
        <v>1</v>
      </c>
      <c r="O18" s="111"/>
      <c r="P18" s="111"/>
      <c r="Q18" s="111"/>
      <c r="R18" s="111"/>
      <c r="S18" s="111">
        <v>1</v>
      </c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</row>
    <row r="19" spans="1:315">
      <c r="A19" s="115" t="s">
        <v>9</v>
      </c>
      <c r="B19" s="111"/>
      <c r="C19" s="111"/>
      <c r="D19" s="111">
        <v>1</v>
      </c>
      <c r="E19" s="111">
        <v>1</v>
      </c>
      <c r="F19" s="111">
        <v>1</v>
      </c>
      <c r="G19" s="111"/>
      <c r="H19" s="111">
        <v>1</v>
      </c>
      <c r="I19" s="111">
        <v>2</v>
      </c>
      <c r="J19" s="111"/>
      <c r="K19" s="111">
        <v>1</v>
      </c>
      <c r="L19" s="111">
        <v>1</v>
      </c>
      <c r="M19" s="111"/>
      <c r="N19" s="111"/>
      <c r="O19" s="111"/>
      <c r="P19" s="111"/>
      <c r="Q19" s="111"/>
      <c r="R19" s="111"/>
      <c r="S19" s="111">
        <v>8</v>
      </c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</row>
    <row r="20" spans="1:315">
      <c r="A20" s="116" t="s">
        <v>368</v>
      </c>
      <c r="B20" s="111"/>
      <c r="C20" s="111"/>
      <c r="D20" s="111"/>
      <c r="E20" s="111"/>
      <c r="F20" s="111"/>
      <c r="G20" s="111"/>
      <c r="H20" s="111"/>
      <c r="I20" s="111">
        <v>1</v>
      </c>
      <c r="J20" s="111"/>
      <c r="K20" s="111">
        <v>1</v>
      </c>
      <c r="L20" s="111"/>
      <c r="M20" s="111"/>
      <c r="N20" s="111"/>
      <c r="O20" s="111"/>
      <c r="P20" s="111"/>
      <c r="Q20" s="111"/>
      <c r="R20" s="111"/>
      <c r="S20" s="111">
        <v>2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</row>
    <row r="21" spans="1:315">
      <c r="A21" s="116" t="s">
        <v>297</v>
      </c>
      <c r="B21" s="111"/>
      <c r="C21" s="111"/>
      <c r="D21" s="111">
        <v>1</v>
      </c>
      <c r="E21" s="111"/>
      <c r="F21" s="111">
        <v>1</v>
      </c>
      <c r="G21" s="111"/>
      <c r="H21" s="111"/>
      <c r="I21" s="111">
        <v>1</v>
      </c>
      <c r="J21" s="111"/>
      <c r="K21" s="111"/>
      <c r="L21" s="111"/>
      <c r="M21" s="111"/>
      <c r="N21" s="111"/>
      <c r="O21" s="111"/>
      <c r="P21" s="111"/>
      <c r="Q21" s="111"/>
      <c r="R21" s="111"/>
      <c r="S21" s="111">
        <v>3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</row>
    <row r="22" spans="1:315">
      <c r="A22" s="116" t="s">
        <v>355</v>
      </c>
      <c r="B22" s="111"/>
      <c r="C22" s="111"/>
      <c r="D22" s="111"/>
      <c r="E22" s="111">
        <v>1</v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>
        <v>1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</row>
    <row r="23" spans="1:315">
      <c r="A23" s="116" t="s">
        <v>363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>
        <v>1</v>
      </c>
      <c r="M23" s="111"/>
      <c r="N23" s="111"/>
      <c r="O23" s="111"/>
      <c r="P23" s="111"/>
      <c r="Q23" s="111"/>
      <c r="R23" s="111"/>
      <c r="S23" s="111">
        <v>1</v>
      </c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</row>
    <row r="24" spans="1:315">
      <c r="A24" s="116" t="s">
        <v>347</v>
      </c>
      <c r="B24" s="111"/>
      <c r="C24" s="111"/>
      <c r="D24" s="111"/>
      <c r="E24" s="111"/>
      <c r="F24" s="111"/>
      <c r="G24" s="111"/>
      <c r="H24" s="111">
        <v>1</v>
      </c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>
        <v>1</v>
      </c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</row>
    <row r="25" spans="1:315">
      <c r="A25" s="115" t="s">
        <v>23</v>
      </c>
      <c r="B25" s="111">
        <v>1</v>
      </c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>
        <v>1</v>
      </c>
      <c r="P25" s="111"/>
      <c r="Q25" s="111"/>
      <c r="R25" s="111"/>
      <c r="S25" s="111">
        <v>2</v>
      </c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</row>
    <row r="26" spans="1:315">
      <c r="A26" s="116" t="s">
        <v>348</v>
      </c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>
        <v>1</v>
      </c>
      <c r="P26" s="111"/>
      <c r="Q26" s="111"/>
      <c r="R26" s="111"/>
      <c r="S26" s="111">
        <v>1</v>
      </c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</row>
    <row r="27" spans="1:315">
      <c r="A27" s="116" t="s">
        <v>356</v>
      </c>
      <c r="B27" s="111">
        <v>1</v>
      </c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>
        <v>1</v>
      </c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</row>
    <row r="28" spans="1:315">
      <c r="A28" s="115" t="s">
        <v>19</v>
      </c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>
        <v>1</v>
      </c>
      <c r="Q28" s="111"/>
      <c r="R28" s="111"/>
      <c r="S28" s="111">
        <v>1</v>
      </c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</row>
    <row r="29" spans="1:315">
      <c r="A29" s="116" t="s">
        <v>341</v>
      </c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>
        <v>1</v>
      </c>
      <c r="Q29" s="111"/>
      <c r="R29" s="111"/>
      <c r="S29" s="111">
        <v>1</v>
      </c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</row>
    <row r="30" spans="1:315">
      <c r="A30" s="115" t="s">
        <v>79</v>
      </c>
      <c r="B30" s="111">
        <v>1</v>
      </c>
      <c r="C30" s="111">
        <v>1</v>
      </c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>
        <v>1</v>
      </c>
      <c r="P30" s="111"/>
      <c r="Q30" s="111"/>
      <c r="R30" s="111"/>
      <c r="S30" s="111">
        <v>3</v>
      </c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</row>
    <row r="31" spans="1:315">
      <c r="A31" s="116" t="s">
        <v>342</v>
      </c>
      <c r="B31" s="111">
        <v>1</v>
      </c>
      <c r="C31" s="111">
        <v>1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>
        <v>1</v>
      </c>
      <c r="P31" s="111"/>
      <c r="Q31" s="111"/>
      <c r="R31" s="111"/>
      <c r="S31" s="111">
        <v>3</v>
      </c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</row>
    <row r="32" spans="1:315">
      <c r="A32" s="115" t="s">
        <v>292</v>
      </c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</row>
    <row r="33" spans="1:315">
      <c r="A33" s="116" t="s">
        <v>292</v>
      </c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</row>
    <row r="34" spans="1:315">
      <c r="A34" s="115" t="s">
        <v>293</v>
      </c>
      <c r="B34" s="111">
        <v>3</v>
      </c>
      <c r="C34" s="111">
        <v>1</v>
      </c>
      <c r="D34" s="111">
        <v>1</v>
      </c>
      <c r="E34" s="111">
        <v>1</v>
      </c>
      <c r="F34" s="111">
        <v>2</v>
      </c>
      <c r="G34" s="111">
        <v>1</v>
      </c>
      <c r="H34" s="111">
        <v>1</v>
      </c>
      <c r="I34" s="111">
        <v>2</v>
      </c>
      <c r="J34" s="111">
        <v>1</v>
      </c>
      <c r="K34" s="111">
        <v>1</v>
      </c>
      <c r="L34" s="111">
        <v>2</v>
      </c>
      <c r="M34" s="111">
        <v>1</v>
      </c>
      <c r="N34" s="111">
        <v>1</v>
      </c>
      <c r="O34" s="111">
        <v>2</v>
      </c>
      <c r="P34" s="111">
        <v>1</v>
      </c>
      <c r="Q34" s="111">
        <v>1</v>
      </c>
      <c r="R34" s="111"/>
      <c r="S34" s="111">
        <v>22</v>
      </c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</row>
    <row r="35" spans="1:3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</row>
    <row r="36" spans="1:3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</row>
    <row r="37" spans="1:3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</row>
    <row r="38" spans="1:3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</row>
    <row r="39" spans="1:3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</row>
    <row r="40" spans="1:3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</row>
    <row r="41" spans="1:3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</row>
    <row r="42" spans="1:3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</row>
    <row r="43" spans="1:3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</row>
    <row r="44" spans="1:3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</row>
    <row r="45" spans="1:3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</row>
    <row r="46" spans="1:3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</row>
    <row r="47" spans="1:3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</row>
    <row r="48" spans="1:3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</row>
    <row r="49" spans="1:3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</row>
    <row r="50" spans="1:3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</row>
    <row r="51" spans="1:3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</row>
    <row r="52" spans="1:3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</row>
    <row r="53" spans="1:3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</row>
    <row r="54" spans="1:3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</row>
    <row r="55" spans="1:3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</row>
    <row r="56" spans="1:3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</row>
    <row r="57" spans="1:3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</row>
    <row r="58" spans="1:3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</row>
    <row r="59" spans="1:3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</row>
    <row r="60" spans="1:3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</row>
    <row r="61" spans="1:3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</row>
    <row r="62" spans="1:3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</row>
    <row r="63" spans="1:3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</row>
    <row r="64" spans="1:3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</row>
    <row r="65" spans="1:3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</row>
    <row r="66" spans="1:3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</row>
    <row r="67" spans="1:3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</row>
    <row r="68" spans="1:3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</row>
    <row r="69" spans="1:3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</row>
    <row r="70" spans="1:3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</row>
    <row r="71" spans="1:3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</row>
    <row r="72" spans="1:3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</row>
    <row r="73" spans="1:3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</row>
    <row r="74" spans="1:3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</row>
    <row r="75" spans="1:3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</row>
    <row r="76" spans="1:3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</row>
    <row r="77" spans="1:3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</row>
    <row r="78" spans="1:3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</row>
    <row r="79" spans="1:3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</row>
    <row r="80" spans="1:3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</row>
    <row r="81" spans="1:3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</row>
    <row r="82" spans="1:3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</row>
    <row r="83" spans="1:3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</row>
    <row r="84" spans="1:3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</row>
    <row r="85" spans="1:3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</row>
    <row r="86" spans="1:3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</row>
    <row r="87" spans="1:3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</row>
    <row r="88" spans="1:3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</row>
    <row r="89" spans="1:3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</row>
    <row r="90" spans="1:3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</row>
    <row r="91" spans="1:3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</row>
    <row r="92" spans="1:3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</row>
    <row r="93" spans="1:3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</row>
    <row r="94" spans="1:3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</row>
    <row r="95" spans="1:3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</row>
    <row r="96" spans="1:3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</row>
    <row r="97" spans="1:3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</row>
    <row r="98" spans="1:3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</row>
    <row r="99" spans="1:3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</row>
    <row r="100" spans="1:3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</row>
    <row r="101" spans="1:3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</row>
    <row r="102" spans="1:3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</row>
    <row r="103" spans="1:3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</row>
    <row r="104" spans="1:3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</row>
    <row r="105" spans="1:3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</row>
    <row r="106" spans="1:3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</row>
    <row r="107" spans="1:3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</row>
    <row r="108" spans="1:3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</row>
    <row r="109" spans="1:3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</row>
    <row r="110" spans="1:3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</row>
    <row r="111" spans="1:3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</row>
    <row r="112" spans="1:3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</row>
    <row r="113" spans="1:3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</row>
    <row r="114" spans="1:3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</row>
    <row r="115" spans="1:3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</row>
    <row r="116" spans="1:3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</row>
    <row r="117" spans="1:3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</row>
    <row r="118" spans="1:3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</row>
    <row r="119" spans="1:3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</row>
    <row r="120" spans="1:3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</row>
    <row r="121" spans="1:3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</row>
    <row r="122" spans="1:3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</row>
    <row r="123" spans="1:3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</row>
    <row r="124" spans="1:3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</row>
    <row r="125" spans="1:3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</row>
    <row r="126" spans="1:3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</row>
    <row r="127" spans="1:3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</row>
    <row r="128" spans="1:3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</row>
    <row r="129" spans="1:3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</row>
    <row r="130" spans="1:3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</row>
    <row r="131" spans="1:3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</row>
    <row r="132" spans="1:3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</row>
    <row r="133" spans="1:3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</row>
    <row r="134" spans="1:3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</row>
    <row r="135" spans="1:3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</row>
    <row r="136" spans="1:3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</row>
    <row r="137" spans="1:3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</row>
    <row r="138" spans="1:3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</row>
    <row r="139" spans="1:3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</row>
    <row r="140" spans="1:3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</row>
    <row r="141" spans="1:3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</row>
    <row r="142" spans="1:3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</row>
    <row r="143" spans="1:3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</row>
    <row r="144" spans="1:3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</row>
    <row r="145" spans="1:3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</row>
    <row r="146" spans="1:3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</row>
    <row r="147" spans="1:3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</row>
    <row r="148" spans="1:3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</row>
    <row r="149" spans="1:3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</row>
    <row r="150" spans="1:3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</row>
    <row r="151" spans="1:3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</row>
    <row r="152" spans="1:3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</row>
    <row r="153" spans="1:3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</row>
    <row r="154" spans="1:3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</row>
    <row r="155" spans="1:3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</row>
    <row r="156" spans="1:3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</row>
    <row r="157" spans="1:3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</row>
    <row r="158" spans="1:3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</row>
    <row r="159" spans="1:3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</row>
    <row r="160" spans="1:3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</row>
    <row r="161" spans="1:3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</row>
    <row r="162" spans="1:3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</row>
    <row r="163" spans="1:3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</row>
    <row r="164" spans="1:3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</row>
    <row r="165" spans="1:3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</row>
    <row r="166" spans="1:3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</row>
    <row r="167" spans="1:3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</row>
    <row r="168" spans="1:3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</row>
    <row r="169" spans="1:3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</row>
    <row r="170" spans="1:3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</row>
    <row r="171" spans="1:3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</row>
    <row r="172" spans="1:3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</row>
    <row r="173" spans="1:3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</row>
    <row r="174" spans="1:3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</row>
    <row r="175" spans="1:3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</row>
    <row r="176" spans="1:3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</row>
    <row r="177" spans="1:3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</row>
    <row r="178" spans="1:3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</row>
    <row r="179" spans="1:3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</row>
    <row r="180" spans="1:3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</row>
    <row r="181" spans="1:3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</row>
    <row r="182" spans="1:3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</row>
    <row r="183" spans="1:3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</row>
    <row r="184" spans="1:3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</row>
    <row r="185" spans="1:3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</row>
    <row r="186" spans="1:3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</row>
    <row r="187" spans="1:3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</row>
    <row r="188" spans="1:3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</row>
    <row r="189" spans="1:3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</row>
    <row r="190" spans="1:3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</row>
    <row r="191" spans="1:3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</row>
    <row r="192" spans="1:3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</row>
    <row r="193" spans="1:3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</row>
    <row r="194" spans="1:3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</row>
    <row r="195" spans="1:3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</row>
    <row r="196" spans="1:3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</row>
    <row r="197" spans="1:3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</row>
    <row r="198" spans="1:3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</row>
    <row r="199" spans="1:3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</row>
    <row r="200" spans="1:3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</row>
    <row r="201" spans="1:3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</row>
    <row r="202" spans="1:3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</row>
    <row r="203" spans="1:3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</row>
    <row r="204" spans="1:3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</row>
    <row r="205" spans="1:3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</row>
    <row r="206" spans="1:3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</row>
    <row r="207" spans="1:3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</row>
    <row r="208" spans="1:3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</row>
    <row r="209" spans="1:3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</row>
    <row r="210" spans="1:3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</row>
    <row r="211" spans="1:3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</row>
    <row r="212" spans="1:3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</row>
    <row r="213" spans="1:3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</row>
    <row r="214" spans="1:3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</row>
    <row r="215" spans="1:3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</row>
    <row r="216" spans="1:3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</row>
    <row r="217" spans="1:3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</row>
    <row r="218" spans="1:3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</row>
    <row r="219" spans="1:3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</row>
    <row r="220" spans="1:3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</row>
    <row r="221" spans="1:3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</row>
    <row r="222" spans="1:3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</row>
    <row r="223" spans="1:3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</row>
    <row r="224" spans="1:3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</row>
    <row r="225" spans="1:3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</row>
    <row r="226" spans="1:3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</row>
    <row r="227" spans="1:3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</row>
    <row r="228" spans="1:3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</row>
    <row r="229" spans="1:3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</row>
    <row r="230" spans="1:3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</row>
    <row r="231" spans="1:3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</row>
    <row r="232" spans="1:3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</row>
    <row r="233" spans="1:3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</row>
    <row r="234" spans="1:3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</row>
    <row r="235" spans="1:3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</row>
    <row r="236" spans="1:3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</row>
    <row r="237" spans="1:3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</row>
    <row r="238" spans="1:3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</row>
    <row r="239" spans="1:3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</row>
    <row r="240" spans="1:3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</row>
    <row r="241" spans="1:3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</row>
    <row r="242" spans="1:3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</row>
    <row r="243" spans="1:3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</row>
    <row r="244" spans="1:3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</row>
    <row r="245" spans="1:3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</row>
    <row r="246" spans="1:3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</row>
    <row r="247" spans="1:3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</row>
    <row r="248" spans="1:3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</row>
    <row r="249" spans="1:3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</row>
    <row r="250" spans="1:3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</row>
    <row r="251" spans="1:3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</row>
    <row r="252" spans="1:3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</row>
    <row r="253" spans="1:3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</row>
    <row r="254" spans="1:3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</row>
    <row r="255" spans="1:3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</row>
    <row r="256" spans="1:3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</row>
    <row r="257" spans="1:3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</row>
    <row r="258" spans="1:3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</row>
    <row r="259" spans="1:3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</row>
    <row r="260" spans="1:3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</row>
    <row r="261" spans="1:3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</row>
    <row r="262" spans="1:3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</row>
    <row r="263" spans="1:3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</row>
    <row r="264" spans="1:3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</row>
    <row r="265" spans="1:3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</row>
    <row r="266" spans="1:3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</row>
    <row r="267" spans="1:3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</row>
    <row r="268" spans="1:3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</row>
    <row r="269" spans="1:3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</row>
    <row r="270" spans="1:3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</row>
    <row r="271" spans="1:3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</row>
    <row r="272" spans="1:3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</row>
    <row r="273" spans="1:3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</row>
    <row r="274" spans="1:3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</row>
    <row r="275" spans="1:3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</row>
    <row r="276" spans="1:3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</row>
    <row r="277" spans="1:3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</row>
    <row r="278" spans="1:3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</row>
    <row r="279" spans="1:3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</row>
    <row r="280" spans="1:3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</row>
    <row r="281" spans="1:3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</row>
    <row r="282" spans="1:3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</row>
    <row r="283" spans="1:3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</row>
    <row r="284" spans="1:3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</row>
    <row r="285" spans="1:3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</row>
    <row r="286" spans="1:3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</row>
    <row r="287" spans="1:3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</row>
    <row r="288" spans="1:3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</row>
    <row r="289" spans="1:3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</row>
    <row r="290" spans="1:3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</row>
    <row r="291" spans="1:3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</row>
    <row r="292" spans="1:3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</row>
    <row r="293" spans="1:3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</row>
    <row r="294" spans="1:3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</row>
    <row r="295" spans="1:3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</row>
    <row r="296" spans="1:3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</row>
    <row r="297" spans="1:3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</row>
    <row r="298" spans="1:3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</row>
    <row r="299" spans="1:3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</row>
    <row r="300" spans="1:3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</row>
    <row r="301" spans="1:3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</row>
    <row r="302" spans="1:3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</row>
    <row r="303" spans="1:3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</row>
    <row r="304" spans="1:3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</row>
    <row r="305" spans="1:3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</row>
    <row r="306" spans="1:3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</row>
    <row r="307" spans="1:3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</row>
    <row r="308" spans="1:3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</row>
    <row r="309" spans="1:3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</row>
    <row r="310" spans="1:3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</row>
    <row r="311" spans="1:3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</row>
    <row r="312" spans="1:3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</row>
    <row r="313" spans="1:3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</row>
    <row r="314" spans="1:3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</row>
    <row r="315" spans="1:3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</row>
    <row r="316" spans="1:3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</row>
    <row r="317" spans="1:3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</row>
    <row r="318" spans="1:3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</row>
    <row r="319" spans="1:3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</row>
    <row r="320" spans="1:3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</row>
    <row r="321" spans="1:3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</row>
    <row r="322" spans="1:3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</row>
    <row r="323" spans="1:3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</row>
    <row r="324" spans="1:3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</row>
    <row r="325" spans="1:3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</row>
    <row r="326" spans="1:3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</row>
    <row r="327" spans="1:3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</row>
    <row r="328" spans="1:3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</row>
    <row r="329" spans="1:3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</row>
    <row r="330" spans="1:3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</row>
    <row r="331" spans="1:3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</row>
    <row r="332" spans="1:3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</row>
    <row r="333" spans="1:3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</row>
    <row r="334" spans="1:3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</row>
    <row r="335" spans="1:3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</row>
    <row r="336" spans="1:3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</row>
    <row r="337" spans="1:3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</row>
    <row r="338" spans="1:3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</row>
    <row r="339" spans="1:3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</row>
    <row r="340" spans="1:3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</row>
    <row r="341" spans="1:3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</row>
    <row r="342" spans="1:3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</row>
    <row r="343" spans="1:3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</row>
    <row r="344" spans="1:3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</row>
    <row r="345" spans="1:3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</row>
    <row r="346" spans="1:3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</row>
    <row r="347" spans="1:3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</row>
    <row r="348" spans="1:3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</row>
    <row r="349" spans="1:3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</row>
    <row r="350" spans="1:3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</row>
    <row r="351" spans="1:3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</row>
    <row r="352" spans="1:3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</row>
    <row r="353" spans="1:3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</row>
    <row r="354" spans="1:3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</row>
    <row r="355" spans="1:3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</row>
    <row r="356" spans="1:3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</row>
    <row r="357" spans="1:3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</row>
    <row r="358" spans="1:3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</row>
    <row r="359" spans="1:3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</row>
    <row r="360" spans="1:3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</row>
    <row r="361" spans="1:3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</row>
    <row r="362" spans="1:3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</row>
    <row r="363" spans="1:3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</row>
    <row r="364" spans="1:3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</row>
    <row r="365" spans="1:3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</row>
    <row r="366" spans="1:3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</row>
    <row r="367" spans="1:3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</row>
    <row r="368" spans="1:3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</row>
    <row r="369" spans="1:3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</row>
    <row r="370" spans="1:3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</row>
    <row r="371" spans="1:3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</row>
    <row r="372" spans="1:3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</row>
    <row r="373" spans="1:3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</row>
    <row r="374" spans="1:3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</row>
    <row r="375" spans="1:3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</row>
    <row r="376" spans="1:3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</row>
    <row r="377" spans="1:3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</row>
    <row r="378" spans="1:3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</row>
    <row r="379" spans="1:3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</row>
    <row r="380" spans="1:3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</row>
    <row r="381" spans="1:3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</row>
    <row r="382" spans="1:3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</row>
    <row r="383" spans="1:3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</row>
    <row r="384" spans="1:3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</row>
    <row r="385" spans="1:3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</row>
    <row r="386" spans="1:3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</row>
    <row r="387" spans="1:3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</row>
    <row r="388" spans="1:3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</row>
    <row r="389" spans="1:3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</row>
    <row r="390" spans="1:3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</row>
    <row r="391" spans="1:3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</row>
    <row r="392" spans="1:3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</row>
    <row r="393" spans="1:3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</row>
    <row r="394" spans="1:3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</row>
    <row r="395" spans="1:3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</row>
    <row r="396" spans="1:3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</row>
    <row r="397" spans="1:3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</row>
    <row r="398" spans="1:3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</row>
    <row r="399" spans="1:3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</row>
    <row r="400" spans="1:3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</row>
    <row r="401" spans="1:3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</row>
    <row r="402" spans="1:3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</row>
    <row r="403" spans="1:3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</row>
    <row r="404" spans="1:3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</row>
    <row r="405" spans="1:3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</row>
    <row r="406" spans="1:3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</row>
    <row r="407" spans="1:3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</row>
    <row r="408" spans="1:3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</row>
    <row r="409" spans="1:3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</row>
    <row r="410" spans="1:3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</row>
    <row r="411" spans="1:3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</row>
    <row r="412" spans="1:3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</row>
    <row r="413" spans="1:3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</row>
    <row r="414" spans="1:3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</row>
    <row r="415" spans="1:3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</row>
    <row r="416" spans="1:3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</row>
    <row r="417" spans="1:3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</row>
    <row r="418" spans="1:3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</row>
    <row r="419" spans="1:3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</row>
    <row r="420" spans="1:3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</row>
    <row r="421" spans="1:3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</row>
    <row r="422" spans="1:3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</row>
    <row r="423" spans="1:3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</row>
    <row r="424" spans="1:3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</row>
    <row r="425" spans="1:3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</row>
    <row r="426" spans="1:3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</row>
    <row r="427" spans="1:3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</row>
    <row r="428" spans="1:3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</row>
    <row r="429" spans="1:3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</row>
    <row r="430" spans="1:3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</row>
    <row r="431" spans="1:3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</row>
    <row r="432" spans="1:3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</row>
    <row r="433" spans="1:3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</row>
    <row r="434" spans="1:3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</row>
    <row r="435" spans="1:3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</row>
    <row r="436" spans="1:3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</row>
    <row r="437" spans="1:3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</row>
    <row r="438" spans="1:3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</row>
    <row r="439" spans="1:3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</row>
    <row r="440" spans="1:3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</row>
    <row r="441" spans="1:3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</row>
    <row r="442" spans="1:3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</row>
    <row r="443" spans="1:3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</row>
    <row r="444" spans="1:3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</row>
    <row r="445" spans="1:3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</row>
    <row r="446" spans="1:3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</row>
    <row r="447" spans="1:3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</row>
    <row r="448" spans="1:3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</row>
    <row r="449" spans="1:3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</row>
    <row r="450" spans="1:3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</row>
    <row r="451" spans="1:3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</row>
    <row r="452" spans="1:3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</row>
    <row r="453" spans="1:3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</row>
    <row r="454" spans="1:3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</row>
    <row r="455" spans="1:3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</row>
    <row r="456" spans="1:3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</row>
    <row r="457" spans="1:3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</row>
    <row r="458" spans="1:3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</row>
    <row r="459" spans="1:3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</row>
    <row r="460" spans="1:3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</row>
    <row r="461" spans="1:3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</row>
    <row r="462" spans="1:3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</row>
    <row r="463" spans="1:3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</row>
    <row r="464" spans="1:3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</row>
    <row r="465" spans="1:3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</row>
    <row r="466" spans="1:3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</row>
    <row r="467" spans="1:3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</row>
    <row r="468" spans="1:3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</row>
    <row r="469" spans="1:3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</row>
    <row r="470" spans="1:3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</row>
    <row r="471" spans="1:3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</row>
    <row r="472" spans="1:3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</row>
    <row r="473" spans="1:3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</row>
    <row r="474" spans="1:3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</row>
    <row r="475" spans="1:3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</row>
    <row r="476" spans="1:3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</row>
    <row r="477" spans="1:3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</row>
    <row r="478" spans="1:3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</row>
    <row r="479" spans="1:3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</row>
    <row r="480" spans="1:3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</row>
    <row r="481" spans="1:3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</row>
    <row r="482" spans="1:3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</row>
    <row r="483" spans="1:3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</row>
    <row r="484" spans="1:3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</row>
    <row r="485" spans="1:3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</row>
    <row r="486" spans="1:3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</row>
    <row r="487" spans="1:3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</row>
    <row r="488" spans="1:3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</row>
    <row r="489" spans="1:3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</row>
    <row r="490" spans="1:3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</row>
    <row r="491" spans="1:3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</row>
    <row r="492" spans="1:3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</row>
    <row r="493" spans="1:3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</row>
    <row r="494" spans="1:3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</row>
    <row r="495" spans="1:3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</row>
    <row r="496" spans="1:3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</row>
    <row r="497" spans="1:3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</row>
    <row r="498" spans="1:3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</row>
    <row r="499" spans="1:3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</row>
    <row r="500" spans="1:3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</row>
    <row r="501" spans="1:3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</row>
    <row r="502" spans="1:3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</row>
    <row r="503" spans="1:3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</row>
    <row r="504" spans="1:3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</row>
    <row r="505" spans="1:3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</row>
    <row r="506" spans="1:3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</row>
    <row r="507" spans="1:3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</row>
    <row r="508" spans="1:3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</row>
    <row r="509" spans="1:3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  <c r="IY509" s="33"/>
      <c r="IZ509" s="33"/>
      <c r="JA509" s="33"/>
      <c r="JB509" s="33"/>
      <c r="JC509" s="33"/>
      <c r="JD509" s="33"/>
      <c r="JE509" s="33"/>
      <c r="JF509" s="33"/>
      <c r="JG509" s="33"/>
      <c r="JH509" s="33"/>
      <c r="JI509" s="33"/>
      <c r="JJ509" s="33"/>
      <c r="JK509" s="33"/>
      <c r="JL509" s="33"/>
      <c r="JM509" s="33"/>
      <c r="JN509" s="33"/>
      <c r="JO509" s="33"/>
      <c r="JP509" s="33"/>
      <c r="JQ509" s="33"/>
      <c r="JR509" s="33"/>
      <c r="JS509" s="33"/>
      <c r="JT509" s="33"/>
      <c r="JU509" s="33"/>
      <c r="JV509" s="33"/>
      <c r="JW509" s="33"/>
      <c r="JX509" s="33"/>
      <c r="JY509" s="33"/>
      <c r="JZ509" s="33"/>
      <c r="KA509" s="33"/>
      <c r="KB509" s="33"/>
      <c r="KC509" s="33"/>
      <c r="KD509" s="33"/>
      <c r="KE509" s="33"/>
      <c r="KF509" s="33"/>
      <c r="KG509" s="33"/>
      <c r="KH509" s="33"/>
      <c r="KI509" s="33"/>
      <c r="KJ509" s="33"/>
      <c r="KK509" s="33"/>
      <c r="KL509" s="33"/>
      <c r="KM509" s="33"/>
      <c r="KN509" s="33"/>
      <c r="KO509" s="33"/>
      <c r="KP509" s="33"/>
      <c r="KQ509" s="33"/>
      <c r="KR509" s="33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33"/>
    </row>
    <row r="510" spans="1:3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</row>
    <row r="511" spans="1:3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</row>
    <row r="512" spans="1:3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</row>
    <row r="513" spans="1:3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</row>
    <row r="514" spans="1:3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</row>
    <row r="515" spans="1:3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</row>
    <row r="516" spans="1:3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</row>
    <row r="517" spans="1:3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</row>
    <row r="518" spans="1:3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</row>
    <row r="519" spans="1:3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</row>
    <row r="520" spans="1:3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</row>
    <row r="521" spans="1:3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</row>
    <row r="522" spans="1:3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</row>
    <row r="523" spans="1:3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</row>
    <row r="524" spans="1:3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</row>
    <row r="525" spans="1:3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</row>
    <row r="526" spans="1:3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</row>
    <row r="527" spans="1:3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</row>
    <row r="528" spans="1:3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</row>
    <row r="529" spans="1:3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</row>
    <row r="530" spans="1:3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</row>
    <row r="531" spans="1:3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</row>
    <row r="532" spans="1:3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</row>
    <row r="533" spans="1:3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</row>
    <row r="534" spans="1:3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</row>
    <row r="535" spans="1:3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</row>
    <row r="536" spans="1:3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</row>
    <row r="537" spans="1:3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</row>
    <row r="538" spans="1:3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</row>
    <row r="539" spans="1:3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</row>
    <row r="540" spans="1:3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</row>
    <row r="541" spans="1:3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</row>
    <row r="542" spans="1:3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  <c r="IY542" s="33"/>
      <c r="IZ542" s="33"/>
      <c r="JA542" s="33"/>
      <c r="JB542" s="33"/>
      <c r="JC542" s="33"/>
      <c r="JD542" s="33"/>
      <c r="JE542" s="33"/>
      <c r="JF542" s="33"/>
      <c r="JG542" s="33"/>
      <c r="JH542" s="33"/>
      <c r="JI542" s="33"/>
      <c r="JJ542" s="33"/>
      <c r="JK542" s="33"/>
      <c r="JL542" s="33"/>
      <c r="JM542" s="33"/>
      <c r="JN542" s="33"/>
      <c r="JO542" s="33"/>
      <c r="JP542" s="33"/>
      <c r="JQ542" s="33"/>
      <c r="JR542" s="33"/>
      <c r="JS542" s="33"/>
      <c r="JT542" s="33"/>
      <c r="JU542" s="33"/>
      <c r="JV542" s="33"/>
      <c r="JW542" s="33"/>
      <c r="JX542" s="33"/>
      <c r="JY542" s="33"/>
      <c r="JZ542" s="33"/>
      <c r="KA542" s="33"/>
      <c r="KB542" s="33"/>
      <c r="KC542" s="33"/>
      <c r="KD542" s="33"/>
      <c r="KE542" s="33"/>
      <c r="KF542" s="33"/>
      <c r="KG542" s="33"/>
      <c r="KH542" s="33"/>
      <c r="KI542" s="33"/>
      <c r="KJ542" s="33"/>
      <c r="KK542" s="33"/>
      <c r="KL542" s="33"/>
      <c r="KM542" s="33"/>
      <c r="KN542" s="33"/>
      <c r="KO542" s="33"/>
      <c r="KP542" s="33"/>
      <c r="KQ542" s="33"/>
      <c r="KR542" s="33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33"/>
    </row>
    <row r="543" spans="1:3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</row>
    <row r="544" spans="1:3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</row>
    <row r="545" spans="1:3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</row>
    <row r="546" spans="1:3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</row>
    <row r="547" spans="1:3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</row>
    <row r="548" spans="1:3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</row>
    <row r="549" spans="1:3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</row>
    <row r="550" spans="1:3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  <c r="IY550" s="33"/>
      <c r="IZ550" s="33"/>
      <c r="JA550" s="33"/>
      <c r="JB550" s="33"/>
      <c r="JC550" s="33"/>
      <c r="JD550" s="33"/>
      <c r="JE550" s="33"/>
      <c r="JF550" s="33"/>
      <c r="JG550" s="33"/>
      <c r="JH550" s="33"/>
      <c r="JI550" s="33"/>
      <c r="JJ550" s="33"/>
      <c r="JK550" s="33"/>
      <c r="JL550" s="33"/>
      <c r="JM550" s="33"/>
      <c r="JN550" s="33"/>
      <c r="JO550" s="33"/>
      <c r="JP550" s="33"/>
      <c r="JQ550" s="33"/>
      <c r="JR550" s="33"/>
      <c r="JS550" s="33"/>
      <c r="JT550" s="33"/>
      <c r="JU550" s="33"/>
      <c r="JV550" s="33"/>
      <c r="JW550" s="33"/>
      <c r="JX550" s="33"/>
      <c r="JY550" s="33"/>
      <c r="JZ550" s="33"/>
      <c r="KA550" s="33"/>
      <c r="KB550" s="33"/>
      <c r="KC550" s="33"/>
      <c r="KD550" s="33"/>
      <c r="KE550" s="33"/>
      <c r="KF550" s="33"/>
      <c r="KG550" s="33"/>
      <c r="KH550" s="33"/>
      <c r="KI550" s="33"/>
      <c r="KJ550" s="33"/>
      <c r="KK550" s="33"/>
      <c r="KL550" s="33"/>
      <c r="KM550" s="33"/>
      <c r="KN550" s="33"/>
      <c r="KO550" s="33"/>
      <c r="KP550" s="33"/>
      <c r="KQ550" s="33"/>
      <c r="KR550" s="33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33"/>
    </row>
    <row r="551" spans="1:3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  <c r="IY551" s="33"/>
      <c r="IZ551" s="33"/>
      <c r="JA551" s="33"/>
      <c r="JB551" s="33"/>
      <c r="JC551" s="33"/>
      <c r="JD551" s="33"/>
      <c r="JE551" s="33"/>
      <c r="JF551" s="33"/>
      <c r="JG551" s="33"/>
      <c r="JH551" s="33"/>
      <c r="JI551" s="33"/>
      <c r="JJ551" s="33"/>
      <c r="JK551" s="33"/>
      <c r="JL551" s="33"/>
      <c r="JM551" s="33"/>
      <c r="JN551" s="33"/>
      <c r="JO551" s="33"/>
      <c r="JP551" s="33"/>
      <c r="JQ551" s="33"/>
      <c r="JR551" s="33"/>
      <c r="JS551" s="33"/>
      <c r="JT551" s="33"/>
      <c r="JU551" s="33"/>
      <c r="JV551" s="33"/>
      <c r="JW551" s="33"/>
      <c r="JX551" s="33"/>
      <c r="JY551" s="33"/>
      <c r="JZ551" s="33"/>
      <c r="KA551" s="33"/>
      <c r="KB551" s="33"/>
      <c r="KC551" s="33"/>
      <c r="KD551" s="33"/>
      <c r="KE551" s="33"/>
      <c r="KF551" s="33"/>
      <c r="KG551" s="33"/>
      <c r="KH551" s="33"/>
      <c r="KI551" s="33"/>
      <c r="KJ551" s="33"/>
      <c r="KK551" s="33"/>
      <c r="KL551" s="33"/>
      <c r="KM551" s="33"/>
      <c r="KN551" s="33"/>
      <c r="KO551" s="33"/>
      <c r="KP551" s="33"/>
      <c r="KQ551" s="33"/>
      <c r="KR551" s="33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33"/>
    </row>
    <row r="552" spans="1:3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</row>
    <row r="553" spans="1:3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</row>
    <row r="554" spans="1:3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</row>
    <row r="555" spans="1:3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</row>
    <row r="556" spans="1:3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</row>
    <row r="557" spans="1:3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</row>
    <row r="558" spans="1:3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</row>
    <row r="559" spans="1:3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</row>
    <row r="560" spans="1:3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</row>
    <row r="561" spans="1:3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  <c r="IY561" s="33"/>
      <c r="IZ561" s="33"/>
      <c r="JA561" s="33"/>
      <c r="JB561" s="33"/>
      <c r="JC561" s="33"/>
      <c r="JD561" s="33"/>
      <c r="JE561" s="33"/>
      <c r="JF561" s="33"/>
      <c r="JG561" s="33"/>
      <c r="JH561" s="33"/>
      <c r="JI561" s="33"/>
      <c r="JJ561" s="33"/>
      <c r="JK561" s="33"/>
      <c r="JL561" s="33"/>
      <c r="JM561" s="33"/>
      <c r="JN561" s="33"/>
      <c r="JO561" s="33"/>
      <c r="JP561" s="33"/>
      <c r="JQ561" s="33"/>
      <c r="JR561" s="33"/>
      <c r="JS561" s="33"/>
      <c r="JT561" s="33"/>
      <c r="JU561" s="33"/>
      <c r="JV561" s="33"/>
      <c r="JW561" s="33"/>
      <c r="JX561" s="33"/>
      <c r="JY561" s="33"/>
      <c r="JZ561" s="33"/>
      <c r="KA561" s="33"/>
      <c r="KB561" s="33"/>
      <c r="KC561" s="33"/>
      <c r="KD561" s="33"/>
      <c r="KE561" s="33"/>
      <c r="KF561" s="33"/>
      <c r="KG561" s="33"/>
      <c r="KH561" s="33"/>
      <c r="KI561" s="33"/>
      <c r="KJ561" s="33"/>
      <c r="KK561" s="33"/>
      <c r="KL561" s="33"/>
      <c r="KM561" s="33"/>
      <c r="KN561" s="33"/>
      <c r="KO561" s="33"/>
      <c r="KP561" s="33"/>
      <c r="KQ561" s="33"/>
      <c r="KR561" s="33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33"/>
    </row>
    <row r="562" spans="1:3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</row>
    <row r="563" spans="1:3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</row>
    <row r="564" spans="1:3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</row>
    <row r="565" spans="1:3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</row>
    <row r="566" spans="1:3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</row>
    <row r="567" spans="1:3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</row>
    <row r="568" spans="1:3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</row>
    <row r="569" spans="1:3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</row>
    <row r="570" spans="1:3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</row>
    <row r="571" spans="1:3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</row>
    <row r="572" spans="1:3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</row>
    <row r="573" spans="1:3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  <c r="IY573" s="33"/>
      <c r="IZ573" s="33"/>
      <c r="JA573" s="33"/>
      <c r="JB573" s="33"/>
      <c r="JC573" s="33"/>
      <c r="JD573" s="33"/>
      <c r="JE573" s="33"/>
      <c r="JF573" s="33"/>
      <c r="JG573" s="33"/>
      <c r="JH573" s="33"/>
      <c r="JI573" s="33"/>
      <c r="JJ573" s="33"/>
      <c r="JK573" s="33"/>
      <c r="JL573" s="33"/>
      <c r="JM573" s="33"/>
      <c r="JN573" s="33"/>
      <c r="JO573" s="33"/>
      <c r="JP573" s="33"/>
      <c r="JQ573" s="33"/>
      <c r="JR573" s="33"/>
      <c r="JS573" s="33"/>
      <c r="JT573" s="33"/>
      <c r="JU573" s="33"/>
      <c r="JV573" s="33"/>
      <c r="JW573" s="33"/>
      <c r="JX573" s="33"/>
      <c r="JY573" s="33"/>
      <c r="JZ573" s="33"/>
      <c r="KA573" s="33"/>
      <c r="KB573" s="33"/>
      <c r="KC573" s="33"/>
      <c r="KD573" s="33"/>
      <c r="KE573" s="33"/>
      <c r="KF573" s="33"/>
      <c r="KG573" s="33"/>
      <c r="KH573" s="33"/>
      <c r="KI573" s="33"/>
      <c r="KJ573" s="33"/>
      <c r="KK573" s="33"/>
      <c r="KL573" s="33"/>
      <c r="KM573" s="33"/>
      <c r="KN573" s="33"/>
      <c r="KO573" s="33"/>
      <c r="KP573" s="33"/>
      <c r="KQ573" s="33"/>
      <c r="KR573" s="33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33"/>
    </row>
    <row r="574" spans="1:3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</row>
    <row r="575" spans="1:3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</row>
    <row r="576" spans="1:3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  <c r="IY576" s="33"/>
      <c r="IZ576" s="33"/>
      <c r="JA576" s="33"/>
      <c r="JB576" s="33"/>
      <c r="JC576" s="33"/>
      <c r="JD576" s="33"/>
      <c r="JE576" s="33"/>
      <c r="JF576" s="33"/>
      <c r="JG576" s="33"/>
      <c r="JH576" s="33"/>
      <c r="JI576" s="33"/>
      <c r="JJ576" s="33"/>
      <c r="JK576" s="33"/>
      <c r="JL576" s="33"/>
      <c r="JM576" s="33"/>
      <c r="JN576" s="33"/>
      <c r="JO576" s="33"/>
      <c r="JP576" s="33"/>
      <c r="JQ576" s="33"/>
      <c r="JR576" s="33"/>
      <c r="JS576" s="33"/>
      <c r="JT576" s="33"/>
      <c r="JU576" s="33"/>
      <c r="JV576" s="33"/>
      <c r="JW576" s="33"/>
      <c r="JX576" s="33"/>
      <c r="JY576" s="33"/>
      <c r="JZ576" s="33"/>
      <c r="KA576" s="33"/>
      <c r="KB576" s="33"/>
      <c r="KC576" s="33"/>
      <c r="KD576" s="33"/>
      <c r="KE576" s="33"/>
      <c r="KF576" s="33"/>
      <c r="KG576" s="33"/>
      <c r="KH576" s="33"/>
      <c r="KI576" s="33"/>
      <c r="KJ576" s="33"/>
      <c r="KK576" s="33"/>
      <c r="KL576" s="33"/>
      <c r="KM576" s="33"/>
      <c r="KN576" s="33"/>
      <c r="KO576" s="33"/>
      <c r="KP576" s="33"/>
      <c r="KQ576" s="33"/>
      <c r="KR576" s="33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33"/>
    </row>
    <row r="577" spans="1:3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  <c r="IY577" s="33"/>
      <c r="IZ577" s="33"/>
      <c r="JA577" s="33"/>
      <c r="JB577" s="33"/>
      <c r="JC577" s="33"/>
      <c r="JD577" s="33"/>
      <c r="JE577" s="33"/>
      <c r="JF577" s="33"/>
      <c r="JG577" s="33"/>
      <c r="JH577" s="33"/>
      <c r="JI577" s="33"/>
      <c r="JJ577" s="33"/>
      <c r="JK577" s="33"/>
      <c r="JL577" s="33"/>
      <c r="JM577" s="33"/>
      <c r="JN577" s="33"/>
      <c r="JO577" s="33"/>
      <c r="JP577" s="33"/>
      <c r="JQ577" s="33"/>
      <c r="JR577" s="33"/>
      <c r="JS577" s="33"/>
      <c r="JT577" s="33"/>
      <c r="JU577" s="33"/>
      <c r="JV577" s="33"/>
      <c r="JW577" s="33"/>
      <c r="JX577" s="33"/>
      <c r="JY577" s="33"/>
      <c r="JZ577" s="33"/>
      <c r="KA577" s="33"/>
      <c r="KB577" s="33"/>
      <c r="KC577" s="33"/>
      <c r="KD577" s="33"/>
      <c r="KE577" s="33"/>
      <c r="KF577" s="33"/>
      <c r="KG577" s="33"/>
      <c r="KH577" s="33"/>
      <c r="KI577" s="33"/>
      <c r="KJ577" s="33"/>
      <c r="KK577" s="33"/>
      <c r="KL577" s="33"/>
      <c r="KM577" s="33"/>
      <c r="KN577" s="33"/>
      <c r="KO577" s="33"/>
      <c r="KP577" s="33"/>
      <c r="KQ577" s="33"/>
      <c r="KR577" s="33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33"/>
    </row>
    <row r="578" spans="1:3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</row>
    <row r="579" spans="1:3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</row>
    <row r="580" spans="1:3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</row>
    <row r="581" spans="1:3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</row>
    <row r="582" spans="1:3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</row>
    <row r="583" spans="1:3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</row>
    <row r="584" spans="1:3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</row>
    <row r="585" spans="1:3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</row>
    <row r="586" spans="1:3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</row>
    <row r="587" spans="1:3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</row>
    <row r="588" spans="1:3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</row>
    <row r="589" spans="1:3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</row>
    <row r="590" spans="1:3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</row>
    <row r="591" spans="1:3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</row>
    <row r="592" spans="1:3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</row>
    <row r="593" spans="1:3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</row>
    <row r="594" spans="1:3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</row>
    <row r="595" spans="1:3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  <c r="IY595" s="33"/>
      <c r="IZ595" s="33"/>
      <c r="JA595" s="33"/>
      <c r="JB595" s="33"/>
      <c r="JC595" s="33"/>
      <c r="JD595" s="33"/>
      <c r="JE595" s="33"/>
      <c r="JF595" s="33"/>
      <c r="JG595" s="33"/>
      <c r="JH595" s="33"/>
      <c r="JI595" s="33"/>
      <c r="JJ595" s="33"/>
      <c r="JK595" s="33"/>
      <c r="JL595" s="33"/>
      <c r="JM595" s="33"/>
      <c r="JN595" s="33"/>
      <c r="JO595" s="33"/>
      <c r="JP595" s="33"/>
      <c r="JQ595" s="33"/>
      <c r="JR595" s="33"/>
      <c r="JS595" s="33"/>
      <c r="JT595" s="33"/>
      <c r="JU595" s="33"/>
      <c r="JV595" s="33"/>
      <c r="JW595" s="33"/>
      <c r="JX595" s="33"/>
      <c r="JY595" s="33"/>
      <c r="JZ595" s="33"/>
      <c r="KA595" s="33"/>
      <c r="KB595" s="33"/>
      <c r="KC595" s="33"/>
      <c r="KD595" s="33"/>
      <c r="KE595" s="33"/>
      <c r="KF595" s="33"/>
      <c r="KG595" s="33"/>
      <c r="KH595" s="33"/>
      <c r="KI595" s="33"/>
      <c r="KJ595" s="33"/>
      <c r="KK595" s="33"/>
      <c r="KL595" s="33"/>
      <c r="KM595" s="33"/>
      <c r="KN595" s="33"/>
      <c r="KO595" s="33"/>
      <c r="KP595" s="33"/>
      <c r="KQ595" s="33"/>
      <c r="KR595" s="33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33"/>
    </row>
    <row r="596" spans="1:3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</row>
    <row r="597" spans="1:3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</row>
    <row r="598" spans="1:3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</row>
    <row r="599" spans="1:3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</row>
    <row r="600" spans="1:3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</row>
    <row r="601" spans="1:3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</row>
    <row r="602" spans="1:3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</row>
    <row r="603" spans="1:3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</row>
    <row r="604" spans="1:3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</row>
    <row r="605" spans="1:3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</row>
    <row r="606" spans="1:3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</row>
    <row r="607" spans="1:3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</row>
    <row r="608" spans="1:3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</row>
    <row r="609" spans="1:3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</row>
    <row r="610" spans="1:3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</row>
    <row r="611" spans="1:3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</row>
    <row r="612" spans="1:3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</row>
    <row r="613" spans="1:3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</row>
    <row r="614" spans="1:3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</row>
    <row r="615" spans="1:3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</row>
    <row r="616" spans="1:3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</row>
    <row r="617" spans="1:3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</row>
    <row r="618" spans="1:3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</row>
    <row r="619" spans="1:3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</row>
    <row r="620" spans="1:3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</row>
    <row r="621" spans="1:3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</row>
    <row r="622" spans="1:3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</row>
    <row r="623" spans="1:3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</row>
    <row r="624" spans="1:3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</row>
    <row r="625" spans="1:3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  <c r="IY625" s="33"/>
      <c r="IZ625" s="33"/>
      <c r="JA625" s="33"/>
      <c r="JB625" s="33"/>
      <c r="JC625" s="33"/>
      <c r="JD625" s="33"/>
      <c r="JE625" s="33"/>
      <c r="JF625" s="33"/>
      <c r="JG625" s="33"/>
      <c r="JH625" s="33"/>
      <c r="JI625" s="33"/>
      <c r="JJ625" s="33"/>
      <c r="JK625" s="33"/>
      <c r="JL625" s="33"/>
      <c r="JM625" s="33"/>
      <c r="JN625" s="33"/>
      <c r="JO625" s="33"/>
      <c r="JP625" s="33"/>
      <c r="JQ625" s="33"/>
      <c r="JR625" s="33"/>
      <c r="JS625" s="33"/>
      <c r="JT625" s="33"/>
      <c r="JU625" s="33"/>
      <c r="JV625" s="33"/>
      <c r="JW625" s="33"/>
      <c r="JX625" s="33"/>
      <c r="JY625" s="33"/>
      <c r="JZ625" s="33"/>
      <c r="KA625" s="33"/>
      <c r="KB625" s="33"/>
      <c r="KC625" s="33"/>
      <c r="KD625" s="33"/>
      <c r="KE625" s="33"/>
      <c r="KF625" s="33"/>
      <c r="KG625" s="33"/>
      <c r="KH625" s="33"/>
      <c r="KI625" s="33"/>
      <c r="KJ625" s="33"/>
      <c r="KK625" s="33"/>
      <c r="KL625" s="33"/>
      <c r="KM625" s="33"/>
      <c r="KN625" s="33"/>
      <c r="KO625" s="33"/>
      <c r="KP625" s="33"/>
      <c r="KQ625" s="33"/>
      <c r="KR625" s="33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33"/>
    </row>
    <row r="626" spans="1:3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</row>
    <row r="627" spans="1:3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</row>
    <row r="628" spans="1:3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</row>
    <row r="629" spans="1:3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</row>
    <row r="630" spans="1:3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</row>
    <row r="631" spans="1:3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</row>
    <row r="632" spans="1:3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</row>
    <row r="633" spans="1:3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</row>
    <row r="634" spans="1:3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</row>
    <row r="635" spans="1:3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</row>
    <row r="636" spans="1:3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</row>
    <row r="637" spans="1:3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</row>
    <row r="638" spans="1:3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</row>
    <row r="639" spans="1:3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</row>
    <row r="640" spans="1:3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</row>
    <row r="641" spans="1:3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</row>
    <row r="642" spans="1:3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</row>
    <row r="643" spans="1:3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</row>
    <row r="644" spans="1:3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</row>
    <row r="645" spans="1:3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</row>
    <row r="646" spans="1:3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</row>
    <row r="647" spans="1:3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</row>
    <row r="648" spans="1:3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</row>
    <row r="649" spans="1:3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</row>
    <row r="650" spans="1:3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</row>
    <row r="651" spans="1:3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</row>
    <row r="652" spans="1:3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</row>
    <row r="653" spans="1:3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</row>
    <row r="654" spans="1:3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</row>
    <row r="655" spans="1:3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</row>
    <row r="656" spans="1:3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</row>
    <row r="657" spans="1:3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</row>
    <row r="658" spans="1:3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</row>
    <row r="659" spans="1:3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</row>
    <row r="660" spans="1:3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</row>
    <row r="661" spans="1:3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</row>
    <row r="662" spans="1:3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</row>
    <row r="663" spans="1:3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</row>
    <row r="664" spans="1:3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</row>
    <row r="665" spans="1:3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</row>
    <row r="666" spans="1:3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</row>
    <row r="667" spans="1:3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</row>
    <row r="668" spans="1:3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</row>
    <row r="669" spans="1:3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</row>
    <row r="670" spans="1:3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</row>
    <row r="671" spans="1:3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</row>
    <row r="672" spans="1:3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</row>
    <row r="673" spans="1:3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</row>
    <row r="674" spans="1:3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</row>
    <row r="675" spans="1:3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</row>
    <row r="676" spans="1:3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</row>
    <row r="677" spans="1:3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</row>
    <row r="678" spans="1:3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</row>
    <row r="679" spans="1:3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</row>
    <row r="680" spans="1:3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</row>
    <row r="681" spans="1:3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</row>
    <row r="682" spans="1:3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</row>
    <row r="683" spans="1:3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</row>
    <row r="684" spans="1:3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</row>
    <row r="685" spans="1:3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</row>
    <row r="686" spans="1:3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</row>
    <row r="687" spans="1:3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</row>
    <row r="688" spans="1:3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</row>
    <row r="689" spans="1:3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</row>
    <row r="690" spans="1:3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</row>
    <row r="691" spans="1:3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</row>
    <row r="692" spans="1:3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</row>
    <row r="693" spans="1:3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</row>
    <row r="694" spans="1:3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</row>
    <row r="695" spans="1:3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</row>
    <row r="696" spans="1:3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</row>
    <row r="697" spans="1:3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</row>
    <row r="698" spans="1:3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</row>
    <row r="699" spans="1:3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</row>
    <row r="700" spans="1:3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</row>
    <row r="701" spans="1:3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</row>
    <row r="702" spans="1:3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</row>
    <row r="703" spans="1:3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</row>
    <row r="704" spans="1:3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</row>
    <row r="705" spans="1:3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</row>
    <row r="706" spans="1:3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</row>
    <row r="707" spans="1:3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</row>
    <row r="708" spans="1:3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</row>
    <row r="709" spans="1:3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</row>
    <row r="710" spans="1:3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</row>
    <row r="711" spans="1:3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</row>
    <row r="712" spans="1:3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  <c r="IY712" s="33"/>
      <c r="IZ712" s="33"/>
      <c r="JA712" s="33"/>
      <c r="JB712" s="33"/>
      <c r="JC712" s="33"/>
      <c r="JD712" s="33"/>
      <c r="JE712" s="33"/>
      <c r="JF712" s="33"/>
      <c r="JG712" s="33"/>
      <c r="JH712" s="33"/>
      <c r="JI712" s="33"/>
      <c r="JJ712" s="33"/>
      <c r="JK712" s="33"/>
      <c r="JL712" s="33"/>
      <c r="JM712" s="33"/>
      <c r="JN712" s="33"/>
      <c r="JO712" s="33"/>
      <c r="JP712" s="33"/>
      <c r="JQ712" s="33"/>
      <c r="JR712" s="33"/>
      <c r="JS712" s="33"/>
      <c r="JT712" s="33"/>
      <c r="JU712" s="33"/>
      <c r="JV712" s="33"/>
      <c r="JW712" s="33"/>
      <c r="JX712" s="33"/>
      <c r="JY712" s="33"/>
      <c r="JZ712" s="33"/>
      <c r="KA712" s="33"/>
      <c r="KB712" s="33"/>
      <c r="KC712" s="33"/>
      <c r="KD712" s="33"/>
      <c r="KE712" s="33"/>
      <c r="KF712" s="33"/>
      <c r="KG712" s="33"/>
      <c r="KH712" s="33"/>
      <c r="KI712" s="33"/>
      <c r="KJ712" s="33"/>
      <c r="KK712" s="33"/>
      <c r="KL712" s="33"/>
      <c r="KM712" s="33"/>
      <c r="KN712" s="33"/>
      <c r="KO712" s="33"/>
      <c r="KP712" s="33"/>
      <c r="KQ712" s="33"/>
      <c r="KR712" s="33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33"/>
    </row>
    <row r="713" spans="1:3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</row>
    <row r="714" spans="1:3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</row>
    <row r="715" spans="1:3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</row>
    <row r="716" spans="1:3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</row>
    <row r="717" spans="1:3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</row>
    <row r="718" spans="1:3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</row>
    <row r="719" spans="1:3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</row>
    <row r="720" spans="1:3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</row>
    <row r="721" spans="1:3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</row>
    <row r="722" spans="1:3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</row>
    <row r="723" spans="1:3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</row>
    <row r="724" spans="1:3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</row>
    <row r="725" spans="1:3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</row>
    <row r="726" spans="1:3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</row>
    <row r="727" spans="1:3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</row>
    <row r="728" spans="1:3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</row>
    <row r="729" spans="1:3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  <c r="GX729" s="33"/>
      <c r="GY729" s="33"/>
      <c r="GZ729" s="33"/>
      <c r="HA729" s="33"/>
      <c r="HB729" s="33"/>
      <c r="HC729" s="33"/>
      <c r="HD729" s="33"/>
      <c r="HE729" s="33"/>
      <c r="HF729" s="33"/>
      <c r="HG729" s="33"/>
      <c r="HH729" s="33"/>
      <c r="HI729" s="33"/>
      <c r="HJ729" s="33"/>
      <c r="HK729" s="33"/>
      <c r="HL729" s="33"/>
      <c r="HM729" s="33"/>
      <c r="HN729" s="33"/>
      <c r="HO729" s="33"/>
      <c r="HP729" s="33"/>
      <c r="HQ729" s="33"/>
      <c r="HR729" s="33"/>
      <c r="HS729" s="33"/>
      <c r="HT729" s="33"/>
      <c r="HU729" s="33"/>
      <c r="HV729" s="33"/>
      <c r="HW729" s="33"/>
      <c r="HX729" s="33"/>
      <c r="HY729" s="33"/>
      <c r="HZ729" s="33"/>
      <c r="IA729" s="33"/>
      <c r="IB729" s="33"/>
      <c r="IC729" s="33"/>
      <c r="ID729" s="33"/>
      <c r="IE729" s="33"/>
      <c r="IF729" s="33"/>
      <c r="IG729" s="33"/>
      <c r="IH729" s="33"/>
      <c r="II729" s="33"/>
      <c r="IJ729" s="33"/>
      <c r="IK729" s="33"/>
      <c r="IL729" s="33"/>
      <c r="IM729" s="33"/>
      <c r="IN729" s="33"/>
      <c r="IO729" s="33"/>
      <c r="IP729" s="33"/>
      <c r="IQ729" s="33"/>
      <c r="IR729" s="33"/>
      <c r="IS729" s="33"/>
      <c r="IT729" s="33"/>
      <c r="IU729" s="33"/>
      <c r="IV729" s="33"/>
      <c r="IW729" s="33"/>
      <c r="IX729" s="33"/>
      <c r="IY729" s="33"/>
      <c r="IZ729" s="33"/>
      <c r="JA729" s="33"/>
      <c r="JB729" s="33"/>
      <c r="JC729" s="33"/>
      <c r="JD729" s="33"/>
      <c r="JE729" s="33"/>
      <c r="JF729" s="33"/>
      <c r="JG729" s="33"/>
      <c r="JH729" s="33"/>
      <c r="JI729" s="33"/>
      <c r="JJ729" s="33"/>
      <c r="JK729" s="33"/>
      <c r="JL729" s="33"/>
      <c r="JM729" s="33"/>
      <c r="JN729" s="33"/>
      <c r="JO729" s="33"/>
      <c r="JP729" s="33"/>
      <c r="JQ729" s="33"/>
      <c r="JR729" s="33"/>
      <c r="JS729" s="33"/>
      <c r="JT729" s="33"/>
      <c r="JU729" s="33"/>
      <c r="JV729" s="33"/>
      <c r="JW729" s="33"/>
      <c r="JX729" s="33"/>
      <c r="JY729" s="33"/>
      <c r="JZ729" s="33"/>
      <c r="KA729" s="33"/>
      <c r="KB729" s="33"/>
      <c r="KC729" s="33"/>
      <c r="KD729" s="33"/>
      <c r="KE729" s="33"/>
      <c r="KF729" s="33"/>
      <c r="KG729" s="33"/>
      <c r="KH729" s="33"/>
      <c r="KI729" s="33"/>
      <c r="KJ729" s="33"/>
      <c r="KK729" s="33"/>
      <c r="KL729" s="33"/>
      <c r="KM729" s="33"/>
      <c r="KN729" s="33"/>
      <c r="KO729" s="33"/>
      <c r="KP729" s="33"/>
      <c r="KQ729" s="33"/>
      <c r="KR729" s="33"/>
      <c r="KS729" s="33"/>
      <c r="KT729" s="33"/>
      <c r="KU729" s="33"/>
      <c r="KV729" s="33"/>
      <c r="KW729" s="33"/>
      <c r="KX729" s="33"/>
      <c r="KY729" s="33"/>
      <c r="KZ729" s="33"/>
      <c r="LA729" s="33"/>
      <c r="LB729" s="33"/>
      <c r="LC729" s="33"/>
    </row>
    <row r="730" spans="1:3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 s="33"/>
      <c r="FV730" s="33"/>
      <c r="FW730" s="33"/>
      <c r="FX730" s="33"/>
      <c r="FY730" s="33"/>
      <c r="FZ730" s="33"/>
      <c r="GA730" s="33"/>
      <c r="GB730" s="33"/>
      <c r="GC730" s="33"/>
      <c r="GD730" s="33"/>
      <c r="GE730" s="33"/>
      <c r="GF730" s="33"/>
      <c r="GG730" s="33"/>
      <c r="GH730" s="33"/>
      <c r="GI730" s="33"/>
      <c r="GJ730" s="33"/>
      <c r="GK730" s="33"/>
      <c r="GL730" s="33"/>
      <c r="GM730" s="33"/>
      <c r="GN730" s="33"/>
      <c r="GO730" s="33"/>
      <c r="GP730" s="33"/>
      <c r="GQ730" s="33"/>
      <c r="GR730" s="33"/>
      <c r="GS730" s="33"/>
      <c r="GT730" s="33"/>
      <c r="GU730" s="33"/>
      <c r="GV730" s="33"/>
      <c r="GW730" s="33"/>
      <c r="GX730" s="33"/>
      <c r="GY730" s="33"/>
      <c r="GZ730" s="33"/>
      <c r="HA730" s="33"/>
      <c r="HB730" s="33"/>
      <c r="HC730" s="33"/>
      <c r="HD730" s="33"/>
      <c r="HE730" s="33"/>
      <c r="HF730" s="33"/>
      <c r="HG730" s="33"/>
      <c r="HH730" s="33"/>
      <c r="HI730" s="33"/>
      <c r="HJ730" s="33"/>
      <c r="HK730" s="33"/>
      <c r="HL730" s="33"/>
      <c r="HM730" s="33"/>
      <c r="HN730" s="33"/>
      <c r="HO730" s="33"/>
      <c r="HP730" s="33"/>
      <c r="HQ730" s="33"/>
      <c r="HR730" s="33"/>
      <c r="HS730" s="33"/>
      <c r="HT730" s="33"/>
      <c r="HU730" s="33"/>
      <c r="HV730" s="33"/>
      <c r="HW730" s="33"/>
      <c r="HX730" s="33"/>
      <c r="HY730" s="33"/>
      <c r="HZ730" s="33"/>
      <c r="IA730" s="33"/>
      <c r="IB730" s="33"/>
      <c r="IC730" s="33"/>
      <c r="ID730" s="33"/>
      <c r="IE730" s="33"/>
      <c r="IF730" s="33"/>
      <c r="IG730" s="33"/>
      <c r="IH730" s="33"/>
      <c r="II730" s="33"/>
      <c r="IJ730" s="33"/>
      <c r="IK730" s="33"/>
      <c r="IL730" s="33"/>
      <c r="IM730" s="33"/>
      <c r="IN730" s="33"/>
      <c r="IO730" s="33"/>
      <c r="IP730" s="33"/>
      <c r="IQ730" s="33"/>
      <c r="IR730" s="33"/>
      <c r="IS730" s="33"/>
      <c r="IT730" s="33"/>
      <c r="IU730" s="33"/>
      <c r="IV730" s="33"/>
      <c r="IW730" s="33"/>
      <c r="IX730" s="33"/>
      <c r="IY730" s="33"/>
      <c r="IZ730" s="33"/>
      <c r="JA730" s="33"/>
      <c r="JB730" s="33"/>
      <c r="JC730" s="33"/>
      <c r="JD730" s="33"/>
      <c r="JE730" s="33"/>
      <c r="JF730" s="33"/>
      <c r="JG730" s="33"/>
      <c r="JH730" s="33"/>
      <c r="JI730" s="33"/>
      <c r="JJ730" s="33"/>
      <c r="JK730" s="33"/>
      <c r="JL730" s="33"/>
      <c r="JM730" s="33"/>
      <c r="JN730" s="33"/>
      <c r="JO730" s="33"/>
      <c r="JP730" s="33"/>
      <c r="JQ730" s="33"/>
      <c r="JR730" s="33"/>
      <c r="JS730" s="33"/>
      <c r="JT730" s="33"/>
      <c r="JU730" s="33"/>
      <c r="JV730" s="33"/>
      <c r="JW730" s="33"/>
      <c r="JX730" s="33"/>
      <c r="JY730" s="33"/>
      <c r="JZ730" s="33"/>
      <c r="KA730" s="33"/>
      <c r="KB730" s="33"/>
      <c r="KC730" s="33"/>
      <c r="KD730" s="33"/>
      <c r="KE730" s="33"/>
      <c r="KF730" s="33"/>
      <c r="KG730" s="33"/>
      <c r="KH730" s="33"/>
      <c r="KI730" s="33"/>
      <c r="KJ730" s="33"/>
      <c r="KK730" s="33"/>
      <c r="KL730" s="33"/>
      <c r="KM730" s="33"/>
      <c r="KN730" s="33"/>
      <c r="KO730" s="33"/>
      <c r="KP730" s="33"/>
      <c r="KQ730" s="33"/>
      <c r="KR730" s="33"/>
      <c r="KS730" s="33"/>
      <c r="KT730" s="33"/>
      <c r="KU730" s="33"/>
      <c r="KV730" s="33"/>
      <c r="KW730" s="33"/>
      <c r="KX730" s="33"/>
      <c r="KY730" s="33"/>
      <c r="KZ730" s="33"/>
      <c r="LA730" s="33"/>
      <c r="LB730" s="33"/>
      <c r="LC730" s="33"/>
    </row>
    <row r="731" spans="1:3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 s="33"/>
      <c r="FV731" s="33"/>
      <c r="FW731" s="33"/>
      <c r="FX731" s="33"/>
      <c r="FY731" s="33"/>
      <c r="FZ731" s="33"/>
      <c r="GA731" s="33"/>
      <c r="GB731" s="33"/>
      <c r="GC731" s="33"/>
      <c r="GD731" s="33"/>
      <c r="GE731" s="33"/>
      <c r="GF731" s="33"/>
      <c r="GG731" s="33"/>
      <c r="GH731" s="33"/>
      <c r="GI731" s="33"/>
      <c r="GJ731" s="33"/>
      <c r="GK731" s="33"/>
      <c r="GL731" s="33"/>
      <c r="GM731" s="33"/>
      <c r="GN731" s="33"/>
      <c r="GO731" s="33"/>
      <c r="GP731" s="33"/>
      <c r="GQ731" s="33"/>
      <c r="GR731" s="33"/>
      <c r="GS731" s="33"/>
      <c r="GT731" s="33"/>
      <c r="GU731" s="33"/>
      <c r="GV731" s="33"/>
      <c r="GW731" s="33"/>
      <c r="GX731" s="33"/>
      <c r="GY731" s="33"/>
      <c r="GZ731" s="33"/>
      <c r="HA731" s="33"/>
      <c r="HB731" s="33"/>
      <c r="HC731" s="33"/>
      <c r="HD731" s="33"/>
      <c r="HE731" s="33"/>
      <c r="HF731" s="33"/>
      <c r="HG731" s="33"/>
      <c r="HH731" s="33"/>
      <c r="HI731" s="33"/>
      <c r="HJ731" s="33"/>
      <c r="HK731" s="33"/>
      <c r="HL731" s="33"/>
      <c r="HM731" s="33"/>
      <c r="HN731" s="33"/>
      <c r="HO731" s="33"/>
      <c r="HP731" s="33"/>
      <c r="HQ731" s="33"/>
      <c r="HR731" s="33"/>
      <c r="HS731" s="33"/>
      <c r="HT731" s="33"/>
      <c r="HU731" s="33"/>
      <c r="HV731" s="33"/>
      <c r="HW731" s="33"/>
      <c r="HX731" s="33"/>
      <c r="HY731" s="33"/>
      <c r="HZ731" s="33"/>
      <c r="IA731" s="33"/>
      <c r="IB731" s="33"/>
      <c r="IC731" s="33"/>
      <c r="ID731" s="33"/>
      <c r="IE731" s="33"/>
      <c r="IF731" s="33"/>
      <c r="IG731" s="33"/>
      <c r="IH731" s="33"/>
      <c r="II731" s="33"/>
      <c r="IJ731" s="33"/>
      <c r="IK731" s="33"/>
      <c r="IL731" s="33"/>
      <c r="IM731" s="33"/>
      <c r="IN731" s="33"/>
      <c r="IO731" s="33"/>
      <c r="IP731" s="33"/>
      <c r="IQ731" s="33"/>
      <c r="IR731" s="33"/>
      <c r="IS731" s="33"/>
      <c r="IT731" s="33"/>
      <c r="IU731" s="33"/>
      <c r="IV731" s="33"/>
      <c r="IW731" s="33"/>
      <c r="IX731" s="33"/>
      <c r="IY731" s="33"/>
      <c r="IZ731" s="33"/>
      <c r="JA731" s="33"/>
      <c r="JB731" s="33"/>
      <c r="JC731" s="33"/>
      <c r="JD731" s="33"/>
      <c r="JE731" s="33"/>
      <c r="JF731" s="33"/>
      <c r="JG731" s="33"/>
      <c r="JH731" s="33"/>
      <c r="JI731" s="33"/>
      <c r="JJ731" s="33"/>
      <c r="JK731" s="33"/>
      <c r="JL731" s="33"/>
      <c r="JM731" s="33"/>
      <c r="JN731" s="33"/>
      <c r="JO731" s="33"/>
      <c r="JP731" s="33"/>
      <c r="JQ731" s="33"/>
      <c r="JR731" s="33"/>
      <c r="JS731" s="33"/>
      <c r="JT731" s="33"/>
      <c r="JU731" s="33"/>
      <c r="JV731" s="33"/>
      <c r="JW731" s="33"/>
      <c r="JX731" s="33"/>
      <c r="JY731" s="33"/>
      <c r="JZ731" s="33"/>
      <c r="KA731" s="33"/>
      <c r="KB731" s="33"/>
      <c r="KC731" s="33"/>
      <c r="KD731" s="33"/>
      <c r="KE731" s="33"/>
      <c r="KF731" s="33"/>
      <c r="KG731" s="33"/>
      <c r="KH731" s="33"/>
      <c r="KI731" s="33"/>
      <c r="KJ731" s="33"/>
      <c r="KK731" s="33"/>
      <c r="KL731" s="33"/>
      <c r="KM731" s="33"/>
      <c r="KN731" s="33"/>
      <c r="KO731" s="33"/>
      <c r="KP731" s="33"/>
      <c r="KQ731" s="33"/>
      <c r="KR731" s="33"/>
      <c r="KS731" s="33"/>
      <c r="KT731" s="33"/>
      <c r="KU731" s="33"/>
      <c r="KV731" s="33"/>
      <c r="KW731" s="33"/>
      <c r="KX731" s="33"/>
      <c r="KY731" s="33"/>
      <c r="KZ731" s="33"/>
      <c r="LA731" s="33"/>
      <c r="LB731" s="33"/>
      <c r="LC731" s="33"/>
    </row>
    <row r="732" spans="1:3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  <c r="GX732" s="33"/>
      <c r="GY732" s="33"/>
      <c r="GZ732" s="33"/>
      <c r="HA732" s="33"/>
      <c r="HB732" s="33"/>
      <c r="HC732" s="33"/>
      <c r="HD732" s="33"/>
      <c r="HE732" s="33"/>
      <c r="HF732" s="33"/>
      <c r="HG732" s="33"/>
      <c r="HH732" s="33"/>
      <c r="HI732" s="33"/>
      <c r="HJ732" s="33"/>
      <c r="HK732" s="33"/>
      <c r="HL732" s="33"/>
      <c r="HM732" s="33"/>
      <c r="HN732" s="33"/>
      <c r="HO732" s="33"/>
      <c r="HP732" s="33"/>
      <c r="HQ732" s="33"/>
      <c r="HR732" s="33"/>
      <c r="HS732" s="33"/>
      <c r="HT732" s="33"/>
      <c r="HU732" s="33"/>
      <c r="HV732" s="33"/>
      <c r="HW732" s="33"/>
      <c r="HX732" s="33"/>
      <c r="HY732" s="33"/>
      <c r="HZ732" s="33"/>
      <c r="IA732" s="33"/>
      <c r="IB732" s="33"/>
      <c r="IC732" s="33"/>
      <c r="ID732" s="33"/>
      <c r="IE732" s="33"/>
      <c r="IF732" s="33"/>
      <c r="IG732" s="33"/>
      <c r="IH732" s="33"/>
      <c r="II732" s="33"/>
      <c r="IJ732" s="33"/>
      <c r="IK732" s="33"/>
      <c r="IL732" s="33"/>
      <c r="IM732" s="33"/>
      <c r="IN732" s="33"/>
      <c r="IO732" s="33"/>
      <c r="IP732" s="33"/>
      <c r="IQ732" s="33"/>
      <c r="IR732" s="33"/>
      <c r="IS732" s="33"/>
      <c r="IT732" s="33"/>
      <c r="IU732" s="33"/>
      <c r="IV732" s="33"/>
      <c r="IW732" s="33"/>
      <c r="IX732" s="33"/>
      <c r="IY732" s="33"/>
      <c r="IZ732" s="33"/>
      <c r="JA732" s="33"/>
      <c r="JB732" s="33"/>
      <c r="JC732" s="33"/>
      <c r="JD732" s="33"/>
      <c r="JE732" s="33"/>
      <c r="JF732" s="33"/>
      <c r="JG732" s="33"/>
      <c r="JH732" s="33"/>
      <c r="JI732" s="33"/>
      <c r="JJ732" s="33"/>
      <c r="JK732" s="33"/>
      <c r="JL732" s="33"/>
      <c r="JM732" s="33"/>
      <c r="JN732" s="33"/>
      <c r="JO732" s="33"/>
      <c r="JP732" s="33"/>
      <c r="JQ732" s="33"/>
      <c r="JR732" s="33"/>
      <c r="JS732" s="33"/>
      <c r="JT732" s="33"/>
      <c r="JU732" s="33"/>
      <c r="JV732" s="33"/>
      <c r="JW732" s="33"/>
      <c r="JX732" s="33"/>
      <c r="JY732" s="33"/>
      <c r="JZ732" s="33"/>
      <c r="KA732" s="33"/>
      <c r="KB732" s="33"/>
      <c r="KC732" s="33"/>
      <c r="KD732" s="33"/>
      <c r="KE732" s="33"/>
      <c r="KF732" s="33"/>
      <c r="KG732" s="33"/>
      <c r="KH732" s="33"/>
      <c r="KI732" s="33"/>
      <c r="KJ732" s="33"/>
      <c r="KK732" s="33"/>
      <c r="KL732" s="33"/>
      <c r="KM732" s="33"/>
      <c r="KN732" s="33"/>
      <c r="KO732" s="33"/>
      <c r="KP732" s="33"/>
      <c r="KQ732" s="33"/>
      <c r="KR732" s="33"/>
      <c r="KS732" s="33"/>
      <c r="KT732" s="33"/>
      <c r="KU732" s="33"/>
      <c r="KV732" s="33"/>
      <c r="KW732" s="33"/>
      <c r="KX732" s="33"/>
      <c r="KY732" s="33"/>
      <c r="KZ732" s="33"/>
      <c r="LA732" s="33"/>
      <c r="LB732" s="33"/>
      <c r="LC732" s="33"/>
    </row>
    <row r="733" spans="1:3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 s="33"/>
      <c r="FV733" s="33"/>
      <c r="FW733" s="33"/>
      <c r="FX733" s="33"/>
      <c r="FY733" s="33"/>
      <c r="FZ733" s="33"/>
      <c r="GA733" s="33"/>
      <c r="GB733" s="33"/>
      <c r="GC733" s="33"/>
      <c r="GD733" s="33"/>
      <c r="GE733" s="33"/>
      <c r="GF733" s="33"/>
      <c r="GG733" s="33"/>
      <c r="GH733" s="33"/>
      <c r="GI733" s="33"/>
      <c r="GJ733" s="33"/>
      <c r="GK733" s="33"/>
      <c r="GL733" s="33"/>
      <c r="GM733" s="33"/>
      <c r="GN733" s="33"/>
      <c r="GO733" s="33"/>
      <c r="GP733" s="33"/>
      <c r="GQ733" s="33"/>
      <c r="GR733" s="33"/>
      <c r="GS733" s="33"/>
      <c r="GT733" s="33"/>
      <c r="GU733" s="33"/>
      <c r="GV733" s="33"/>
      <c r="GW733" s="33"/>
      <c r="GX733" s="33"/>
      <c r="GY733" s="33"/>
      <c r="GZ733" s="33"/>
      <c r="HA733" s="33"/>
      <c r="HB733" s="33"/>
      <c r="HC733" s="33"/>
      <c r="HD733" s="33"/>
      <c r="HE733" s="33"/>
      <c r="HF733" s="33"/>
      <c r="HG733" s="33"/>
      <c r="HH733" s="33"/>
      <c r="HI733" s="33"/>
      <c r="HJ733" s="33"/>
      <c r="HK733" s="33"/>
      <c r="HL733" s="33"/>
      <c r="HM733" s="33"/>
      <c r="HN733" s="33"/>
      <c r="HO733" s="33"/>
      <c r="HP733" s="33"/>
      <c r="HQ733" s="33"/>
      <c r="HR733" s="33"/>
      <c r="HS733" s="33"/>
      <c r="HT733" s="33"/>
      <c r="HU733" s="33"/>
      <c r="HV733" s="33"/>
      <c r="HW733" s="33"/>
      <c r="HX733" s="33"/>
      <c r="HY733" s="33"/>
      <c r="HZ733" s="33"/>
      <c r="IA733" s="33"/>
      <c r="IB733" s="33"/>
      <c r="IC733" s="33"/>
      <c r="ID733" s="33"/>
      <c r="IE733" s="33"/>
      <c r="IF733" s="33"/>
      <c r="IG733" s="33"/>
      <c r="IH733" s="33"/>
      <c r="II733" s="33"/>
      <c r="IJ733" s="33"/>
      <c r="IK733" s="33"/>
      <c r="IL733" s="33"/>
      <c r="IM733" s="33"/>
      <c r="IN733" s="33"/>
      <c r="IO733" s="33"/>
      <c r="IP733" s="33"/>
      <c r="IQ733" s="33"/>
      <c r="IR733" s="33"/>
      <c r="IS733" s="33"/>
      <c r="IT733" s="33"/>
      <c r="IU733" s="33"/>
      <c r="IV733" s="33"/>
      <c r="IW733" s="33"/>
      <c r="IX733" s="33"/>
      <c r="IY733" s="33"/>
      <c r="IZ733" s="33"/>
      <c r="JA733" s="33"/>
      <c r="JB733" s="33"/>
      <c r="JC733" s="33"/>
      <c r="JD733" s="33"/>
      <c r="JE733" s="33"/>
      <c r="JF733" s="33"/>
      <c r="JG733" s="33"/>
      <c r="JH733" s="33"/>
      <c r="JI733" s="33"/>
      <c r="JJ733" s="33"/>
      <c r="JK733" s="33"/>
      <c r="JL733" s="33"/>
      <c r="JM733" s="33"/>
      <c r="JN733" s="33"/>
      <c r="JO733" s="33"/>
      <c r="JP733" s="33"/>
      <c r="JQ733" s="33"/>
      <c r="JR733" s="33"/>
      <c r="JS733" s="33"/>
      <c r="JT733" s="33"/>
      <c r="JU733" s="33"/>
      <c r="JV733" s="33"/>
      <c r="JW733" s="33"/>
      <c r="JX733" s="33"/>
      <c r="JY733" s="33"/>
      <c r="JZ733" s="33"/>
      <c r="KA733" s="33"/>
      <c r="KB733" s="33"/>
      <c r="KC733" s="33"/>
      <c r="KD733" s="33"/>
      <c r="KE733" s="33"/>
      <c r="KF733" s="33"/>
      <c r="KG733" s="33"/>
      <c r="KH733" s="33"/>
      <c r="KI733" s="33"/>
      <c r="KJ733" s="33"/>
      <c r="KK733" s="33"/>
      <c r="KL733" s="33"/>
      <c r="KM733" s="33"/>
      <c r="KN733" s="33"/>
      <c r="KO733" s="33"/>
      <c r="KP733" s="33"/>
      <c r="KQ733" s="33"/>
      <c r="KR733" s="33"/>
      <c r="KS733" s="33"/>
      <c r="KT733" s="33"/>
      <c r="KU733" s="33"/>
      <c r="KV733" s="33"/>
      <c r="KW733" s="33"/>
      <c r="KX733" s="33"/>
      <c r="KY733" s="33"/>
      <c r="KZ733" s="33"/>
      <c r="LA733" s="33"/>
      <c r="LB733" s="33"/>
      <c r="LC733" s="33"/>
    </row>
    <row r="734" spans="1:3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 s="33"/>
      <c r="FV734" s="33"/>
      <c r="FW734" s="33"/>
      <c r="FX734" s="33"/>
      <c r="FY734" s="33"/>
      <c r="FZ734" s="33"/>
      <c r="GA734" s="33"/>
      <c r="GB734" s="33"/>
      <c r="GC734" s="33"/>
      <c r="GD734" s="33"/>
      <c r="GE734" s="33"/>
      <c r="GF734" s="33"/>
      <c r="GG734" s="33"/>
      <c r="GH734" s="33"/>
      <c r="GI734" s="33"/>
      <c r="GJ734" s="33"/>
      <c r="GK734" s="33"/>
      <c r="GL734" s="33"/>
      <c r="GM734" s="33"/>
      <c r="GN734" s="33"/>
      <c r="GO734" s="33"/>
      <c r="GP734" s="33"/>
      <c r="GQ734" s="33"/>
      <c r="GR734" s="33"/>
      <c r="GS734" s="33"/>
      <c r="GT734" s="33"/>
      <c r="GU734" s="33"/>
      <c r="GV734" s="33"/>
      <c r="GW734" s="33"/>
      <c r="GX734" s="33"/>
      <c r="GY734" s="33"/>
      <c r="GZ734" s="33"/>
      <c r="HA734" s="33"/>
      <c r="HB734" s="33"/>
      <c r="HC734" s="33"/>
      <c r="HD734" s="33"/>
      <c r="HE734" s="33"/>
      <c r="HF734" s="33"/>
      <c r="HG734" s="33"/>
      <c r="HH734" s="33"/>
      <c r="HI734" s="33"/>
      <c r="HJ734" s="33"/>
      <c r="HK734" s="33"/>
      <c r="HL734" s="33"/>
      <c r="HM734" s="33"/>
      <c r="HN734" s="33"/>
      <c r="HO734" s="33"/>
      <c r="HP734" s="33"/>
      <c r="HQ734" s="33"/>
      <c r="HR734" s="33"/>
      <c r="HS734" s="33"/>
      <c r="HT734" s="33"/>
      <c r="HU734" s="33"/>
      <c r="HV734" s="33"/>
      <c r="HW734" s="33"/>
      <c r="HX734" s="33"/>
      <c r="HY734" s="33"/>
      <c r="HZ734" s="33"/>
      <c r="IA734" s="33"/>
      <c r="IB734" s="33"/>
      <c r="IC734" s="33"/>
      <c r="ID734" s="33"/>
      <c r="IE734" s="33"/>
      <c r="IF734" s="33"/>
      <c r="IG734" s="33"/>
      <c r="IH734" s="33"/>
      <c r="II734" s="33"/>
      <c r="IJ734" s="33"/>
      <c r="IK734" s="33"/>
      <c r="IL734" s="33"/>
      <c r="IM734" s="33"/>
      <c r="IN734" s="33"/>
      <c r="IO734" s="33"/>
      <c r="IP734" s="33"/>
      <c r="IQ734" s="33"/>
      <c r="IR734" s="33"/>
      <c r="IS734" s="33"/>
      <c r="IT734" s="33"/>
      <c r="IU734" s="33"/>
      <c r="IV734" s="33"/>
      <c r="IW734" s="33"/>
      <c r="IX734" s="33"/>
      <c r="IY734" s="33"/>
      <c r="IZ734" s="33"/>
      <c r="JA734" s="33"/>
      <c r="JB734" s="33"/>
      <c r="JC734" s="33"/>
      <c r="JD734" s="33"/>
      <c r="JE734" s="33"/>
      <c r="JF734" s="33"/>
      <c r="JG734" s="33"/>
      <c r="JH734" s="33"/>
      <c r="JI734" s="33"/>
      <c r="JJ734" s="33"/>
      <c r="JK734" s="33"/>
      <c r="JL734" s="33"/>
      <c r="JM734" s="33"/>
      <c r="JN734" s="33"/>
      <c r="JO734" s="33"/>
      <c r="JP734" s="33"/>
      <c r="JQ734" s="33"/>
      <c r="JR734" s="33"/>
      <c r="JS734" s="33"/>
      <c r="JT734" s="33"/>
      <c r="JU734" s="33"/>
      <c r="JV734" s="33"/>
      <c r="JW734" s="33"/>
      <c r="JX734" s="33"/>
      <c r="JY734" s="33"/>
      <c r="JZ734" s="33"/>
      <c r="KA734" s="33"/>
      <c r="KB734" s="33"/>
      <c r="KC734" s="33"/>
      <c r="KD734" s="33"/>
      <c r="KE734" s="33"/>
      <c r="KF734" s="33"/>
      <c r="KG734" s="33"/>
      <c r="KH734" s="33"/>
      <c r="KI734" s="33"/>
      <c r="KJ734" s="33"/>
      <c r="KK734" s="33"/>
      <c r="KL734" s="33"/>
      <c r="KM734" s="33"/>
      <c r="KN734" s="33"/>
      <c r="KO734" s="33"/>
      <c r="KP734" s="33"/>
      <c r="KQ734" s="33"/>
      <c r="KR734" s="33"/>
      <c r="KS734" s="33"/>
      <c r="KT734" s="33"/>
      <c r="KU734" s="33"/>
      <c r="KV734" s="33"/>
      <c r="KW734" s="33"/>
      <c r="KX734" s="33"/>
      <c r="KY734" s="33"/>
      <c r="KZ734" s="33"/>
      <c r="LA734" s="33"/>
      <c r="LB734" s="33"/>
      <c r="LC734" s="33"/>
    </row>
    <row r="735" spans="1:3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 s="33"/>
      <c r="FV735" s="33"/>
      <c r="FW735" s="33"/>
      <c r="FX735" s="33"/>
      <c r="FY735" s="33"/>
      <c r="FZ735" s="33"/>
      <c r="GA735" s="33"/>
      <c r="GB735" s="33"/>
      <c r="GC735" s="33"/>
      <c r="GD735" s="33"/>
      <c r="GE735" s="33"/>
      <c r="GF735" s="33"/>
      <c r="GG735" s="33"/>
      <c r="GH735" s="33"/>
      <c r="GI735" s="33"/>
      <c r="GJ735" s="33"/>
      <c r="GK735" s="33"/>
      <c r="GL735" s="33"/>
      <c r="GM735" s="33"/>
      <c r="GN735" s="33"/>
      <c r="GO735" s="33"/>
      <c r="GP735" s="33"/>
      <c r="GQ735" s="33"/>
      <c r="GR735" s="33"/>
      <c r="GS735" s="33"/>
      <c r="GT735" s="33"/>
      <c r="GU735" s="33"/>
      <c r="GV735" s="33"/>
      <c r="GW735" s="33"/>
      <c r="GX735" s="33"/>
      <c r="GY735" s="33"/>
      <c r="GZ735" s="33"/>
      <c r="HA735" s="33"/>
      <c r="HB735" s="33"/>
      <c r="HC735" s="33"/>
      <c r="HD735" s="33"/>
      <c r="HE735" s="33"/>
      <c r="HF735" s="33"/>
      <c r="HG735" s="33"/>
      <c r="HH735" s="33"/>
      <c r="HI735" s="33"/>
      <c r="HJ735" s="33"/>
      <c r="HK735" s="33"/>
      <c r="HL735" s="33"/>
      <c r="HM735" s="33"/>
      <c r="HN735" s="33"/>
      <c r="HO735" s="33"/>
      <c r="HP735" s="33"/>
      <c r="HQ735" s="33"/>
      <c r="HR735" s="33"/>
      <c r="HS735" s="33"/>
      <c r="HT735" s="33"/>
      <c r="HU735" s="33"/>
      <c r="HV735" s="33"/>
      <c r="HW735" s="33"/>
      <c r="HX735" s="33"/>
      <c r="HY735" s="33"/>
      <c r="HZ735" s="33"/>
      <c r="IA735" s="33"/>
      <c r="IB735" s="33"/>
      <c r="IC735" s="33"/>
      <c r="ID735" s="33"/>
      <c r="IE735" s="33"/>
      <c r="IF735" s="33"/>
      <c r="IG735" s="33"/>
      <c r="IH735" s="33"/>
      <c r="II735" s="33"/>
      <c r="IJ735" s="33"/>
      <c r="IK735" s="33"/>
      <c r="IL735" s="33"/>
      <c r="IM735" s="33"/>
      <c r="IN735" s="33"/>
      <c r="IO735" s="33"/>
      <c r="IP735" s="33"/>
      <c r="IQ735" s="33"/>
      <c r="IR735" s="33"/>
      <c r="IS735" s="33"/>
      <c r="IT735" s="33"/>
      <c r="IU735" s="33"/>
      <c r="IV735" s="33"/>
      <c r="IW735" s="33"/>
      <c r="IX735" s="33"/>
      <c r="IY735" s="33"/>
      <c r="IZ735" s="33"/>
      <c r="JA735" s="33"/>
      <c r="JB735" s="33"/>
      <c r="JC735" s="33"/>
      <c r="JD735" s="33"/>
      <c r="JE735" s="33"/>
      <c r="JF735" s="33"/>
      <c r="JG735" s="33"/>
      <c r="JH735" s="33"/>
      <c r="JI735" s="33"/>
      <c r="JJ735" s="33"/>
      <c r="JK735" s="33"/>
      <c r="JL735" s="33"/>
      <c r="JM735" s="33"/>
      <c r="JN735" s="33"/>
      <c r="JO735" s="33"/>
      <c r="JP735" s="33"/>
      <c r="JQ735" s="33"/>
      <c r="JR735" s="33"/>
      <c r="JS735" s="33"/>
      <c r="JT735" s="33"/>
      <c r="JU735" s="33"/>
      <c r="JV735" s="33"/>
      <c r="JW735" s="33"/>
      <c r="JX735" s="33"/>
      <c r="JY735" s="33"/>
      <c r="JZ735" s="33"/>
      <c r="KA735" s="33"/>
      <c r="KB735" s="33"/>
      <c r="KC735" s="33"/>
      <c r="KD735" s="33"/>
      <c r="KE735" s="33"/>
      <c r="KF735" s="33"/>
      <c r="KG735" s="33"/>
      <c r="KH735" s="33"/>
      <c r="KI735" s="33"/>
      <c r="KJ735" s="33"/>
      <c r="KK735" s="33"/>
      <c r="KL735" s="33"/>
      <c r="KM735" s="33"/>
      <c r="KN735" s="33"/>
      <c r="KO735" s="33"/>
      <c r="KP735" s="33"/>
      <c r="KQ735" s="33"/>
      <c r="KR735" s="33"/>
      <c r="KS735" s="33"/>
      <c r="KT735" s="33"/>
      <c r="KU735" s="33"/>
      <c r="KV735" s="33"/>
      <c r="KW735" s="33"/>
      <c r="KX735" s="33"/>
      <c r="KY735" s="33"/>
      <c r="KZ735" s="33"/>
      <c r="LA735" s="33"/>
      <c r="LB735" s="33"/>
      <c r="LC735" s="33"/>
    </row>
    <row r="736" spans="1:3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 s="33"/>
      <c r="FV736" s="33"/>
      <c r="FW736" s="33"/>
      <c r="FX736" s="33"/>
      <c r="FY736" s="33"/>
      <c r="FZ736" s="33"/>
      <c r="GA736" s="33"/>
      <c r="GB736" s="33"/>
      <c r="GC736" s="33"/>
      <c r="GD736" s="33"/>
      <c r="GE736" s="33"/>
      <c r="GF736" s="33"/>
      <c r="GG736" s="33"/>
      <c r="GH736" s="33"/>
      <c r="GI736" s="33"/>
      <c r="GJ736" s="33"/>
      <c r="GK736" s="33"/>
      <c r="GL736" s="33"/>
      <c r="GM736" s="33"/>
      <c r="GN736" s="33"/>
      <c r="GO736" s="33"/>
      <c r="GP736" s="33"/>
      <c r="GQ736" s="33"/>
      <c r="GR736" s="33"/>
      <c r="GS736" s="33"/>
      <c r="GT736" s="33"/>
      <c r="GU736" s="33"/>
      <c r="GV736" s="33"/>
      <c r="GW736" s="33"/>
      <c r="GX736" s="33"/>
      <c r="GY736" s="33"/>
      <c r="GZ736" s="33"/>
      <c r="HA736" s="33"/>
      <c r="HB736" s="33"/>
      <c r="HC736" s="33"/>
      <c r="HD736" s="33"/>
      <c r="HE736" s="33"/>
      <c r="HF736" s="33"/>
      <c r="HG736" s="33"/>
      <c r="HH736" s="33"/>
      <c r="HI736" s="33"/>
      <c r="HJ736" s="33"/>
      <c r="HK736" s="33"/>
      <c r="HL736" s="33"/>
      <c r="HM736" s="33"/>
      <c r="HN736" s="33"/>
      <c r="HO736" s="33"/>
      <c r="HP736" s="33"/>
      <c r="HQ736" s="33"/>
      <c r="HR736" s="33"/>
      <c r="HS736" s="33"/>
      <c r="HT736" s="33"/>
      <c r="HU736" s="33"/>
      <c r="HV736" s="33"/>
      <c r="HW736" s="33"/>
      <c r="HX736" s="33"/>
      <c r="HY736" s="33"/>
      <c r="HZ736" s="33"/>
      <c r="IA736" s="33"/>
      <c r="IB736" s="33"/>
      <c r="IC736" s="33"/>
      <c r="ID736" s="33"/>
      <c r="IE736" s="33"/>
      <c r="IF736" s="33"/>
      <c r="IG736" s="33"/>
      <c r="IH736" s="33"/>
      <c r="II736" s="33"/>
      <c r="IJ736" s="33"/>
      <c r="IK736" s="33"/>
      <c r="IL736" s="33"/>
      <c r="IM736" s="33"/>
      <c r="IN736" s="33"/>
      <c r="IO736" s="33"/>
      <c r="IP736" s="33"/>
      <c r="IQ736" s="33"/>
      <c r="IR736" s="33"/>
      <c r="IS736" s="33"/>
      <c r="IT736" s="33"/>
      <c r="IU736" s="33"/>
      <c r="IV736" s="33"/>
      <c r="IW736" s="33"/>
      <c r="IX736" s="33"/>
      <c r="IY736" s="33"/>
      <c r="IZ736" s="33"/>
      <c r="JA736" s="33"/>
      <c r="JB736" s="33"/>
      <c r="JC736" s="33"/>
      <c r="JD736" s="33"/>
      <c r="JE736" s="33"/>
      <c r="JF736" s="33"/>
      <c r="JG736" s="33"/>
      <c r="JH736" s="33"/>
      <c r="JI736" s="33"/>
      <c r="JJ736" s="33"/>
      <c r="JK736" s="33"/>
      <c r="JL736" s="33"/>
      <c r="JM736" s="33"/>
      <c r="JN736" s="33"/>
      <c r="JO736" s="33"/>
      <c r="JP736" s="33"/>
      <c r="JQ736" s="33"/>
      <c r="JR736" s="33"/>
      <c r="JS736" s="33"/>
      <c r="JT736" s="33"/>
      <c r="JU736" s="33"/>
      <c r="JV736" s="33"/>
      <c r="JW736" s="33"/>
      <c r="JX736" s="33"/>
      <c r="JY736" s="33"/>
      <c r="JZ736" s="33"/>
      <c r="KA736" s="33"/>
      <c r="KB736" s="33"/>
      <c r="KC736" s="33"/>
      <c r="KD736" s="33"/>
      <c r="KE736" s="33"/>
      <c r="KF736" s="33"/>
      <c r="KG736" s="33"/>
      <c r="KH736" s="33"/>
      <c r="KI736" s="33"/>
      <c r="KJ736" s="33"/>
      <c r="KK736" s="33"/>
      <c r="KL736" s="33"/>
      <c r="KM736" s="33"/>
      <c r="KN736" s="33"/>
      <c r="KO736" s="33"/>
      <c r="KP736" s="33"/>
      <c r="KQ736" s="33"/>
      <c r="KR736" s="33"/>
      <c r="KS736" s="33"/>
      <c r="KT736" s="33"/>
      <c r="KU736" s="33"/>
      <c r="KV736" s="33"/>
      <c r="KW736" s="33"/>
      <c r="KX736" s="33"/>
      <c r="KY736" s="33"/>
      <c r="KZ736" s="33"/>
      <c r="LA736" s="33"/>
      <c r="LB736" s="33"/>
      <c r="LC736" s="33"/>
    </row>
    <row r="737" spans="1:3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  <c r="IY737" s="33"/>
      <c r="IZ737" s="33"/>
      <c r="JA737" s="33"/>
      <c r="JB737" s="33"/>
      <c r="JC737" s="33"/>
      <c r="JD737" s="33"/>
      <c r="JE737" s="33"/>
      <c r="JF737" s="33"/>
      <c r="JG737" s="33"/>
      <c r="JH737" s="33"/>
      <c r="JI737" s="33"/>
      <c r="JJ737" s="33"/>
      <c r="JK737" s="33"/>
      <c r="JL737" s="33"/>
      <c r="JM737" s="33"/>
      <c r="JN737" s="33"/>
      <c r="JO737" s="33"/>
      <c r="JP737" s="33"/>
      <c r="JQ737" s="33"/>
      <c r="JR737" s="33"/>
      <c r="JS737" s="33"/>
      <c r="JT737" s="33"/>
      <c r="JU737" s="33"/>
      <c r="JV737" s="33"/>
      <c r="JW737" s="33"/>
      <c r="JX737" s="33"/>
      <c r="JY737" s="33"/>
      <c r="JZ737" s="33"/>
      <c r="KA737" s="33"/>
      <c r="KB737" s="33"/>
      <c r="KC737" s="33"/>
      <c r="KD737" s="33"/>
      <c r="KE737" s="33"/>
      <c r="KF737" s="33"/>
      <c r="KG737" s="33"/>
      <c r="KH737" s="33"/>
      <c r="KI737" s="33"/>
      <c r="KJ737" s="33"/>
      <c r="KK737" s="33"/>
      <c r="KL737" s="33"/>
      <c r="KM737" s="33"/>
      <c r="KN737" s="33"/>
      <c r="KO737" s="33"/>
      <c r="KP737" s="33"/>
      <c r="KQ737" s="33"/>
      <c r="KR737" s="33"/>
      <c r="KS737" s="33"/>
      <c r="KT737" s="33"/>
      <c r="KU737" s="33"/>
      <c r="KV737" s="33"/>
      <c r="KW737" s="33"/>
      <c r="KX737" s="33"/>
      <c r="KY737" s="33"/>
      <c r="KZ737" s="33"/>
      <c r="LA737" s="33"/>
      <c r="LB737" s="33"/>
      <c r="LC737" s="33"/>
    </row>
    <row r="738" spans="1:3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 s="33"/>
      <c r="FV738" s="33"/>
      <c r="FW738" s="33"/>
      <c r="FX738" s="33"/>
      <c r="FY738" s="33"/>
      <c r="FZ738" s="33"/>
      <c r="GA738" s="33"/>
      <c r="GB738" s="33"/>
      <c r="GC738" s="33"/>
      <c r="GD738" s="33"/>
      <c r="GE738" s="33"/>
      <c r="GF738" s="33"/>
      <c r="GG738" s="33"/>
      <c r="GH738" s="33"/>
      <c r="GI738" s="33"/>
      <c r="GJ738" s="33"/>
      <c r="GK738" s="33"/>
      <c r="GL738" s="33"/>
      <c r="GM738" s="33"/>
      <c r="GN738" s="33"/>
      <c r="GO738" s="33"/>
      <c r="GP738" s="33"/>
      <c r="GQ738" s="33"/>
      <c r="GR738" s="33"/>
      <c r="GS738" s="33"/>
      <c r="GT738" s="33"/>
      <c r="GU738" s="33"/>
      <c r="GV738" s="33"/>
      <c r="GW738" s="33"/>
      <c r="GX738" s="33"/>
      <c r="GY738" s="33"/>
      <c r="GZ738" s="33"/>
      <c r="HA738" s="33"/>
      <c r="HB738" s="33"/>
      <c r="HC738" s="33"/>
      <c r="HD738" s="33"/>
      <c r="HE738" s="33"/>
      <c r="HF738" s="33"/>
      <c r="HG738" s="33"/>
      <c r="HH738" s="33"/>
      <c r="HI738" s="33"/>
      <c r="HJ738" s="33"/>
      <c r="HK738" s="33"/>
      <c r="HL738" s="33"/>
      <c r="HM738" s="33"/>
      <c r="HN738" s="33"/>
      <c r="HO738" s="33"/>
      <c r="HP738" s="33"/>
      <c r="HQ738" s="33"/>
      <c r="HR738" s="33"/>
      <c r="HS738" s="33"/>
      <c r="HT738" s="33"/>
      <c r="HU738" s="33"/>
      <c r="HV738" s="33"/>
      <c r="HW738" s="33"/>
      <c r="HX738" s="33"/>
      <c r="HY738" s="33"/>
      <c r="HZ738" s="33"/>
      <c r="IA738" s="33"/>
      <c r="IB738" s="33"/>
      <c r="IC738" s="33"/>
      <c r="ID738" s="33"/>
      <c r="IE738" s="33"/>
      <c r="IF738" s="33"/>
      <c r="IG738" s="33"/>
      <c r="IH738" s="33"/>
      <c r="II738" s="33"/>
      <c r="IJ738" s="33"/>
      <c r="IK738" s="33"/>
      <c r="IL738" s="33"/>
      <c r="IM738" s="33"/>
      <c r="IN738" s="33"/>
      <c r="IO738" s="33"/>
      <c r="IP738" s="33"/>
      <c r="IQ738" s="33"/>
      <c r="IR738" s="33"/>
      <c r="IS738" s="33"/>
      <c r="IT738" s="33"/>
      <c r="IU738" s="33"/>
      <c r="IV738" s="33"/>
      <c r="IW738" s="33"/>
      <c r="IX738" s="33"/>
      <c r="IY738" s="33"/>
      <c r="IZ738" s="33"/>
      <c r="JA738" s="33"/>
      <c r="JB738" s="33"/>
      <c r="JC738" s="33"/>
      <c r="JD738" s="33"/>
      <c r="JE738" s="33"/>
      <c r="JF738" s="33"/>
      <c r="JG738" s="33"/>
      <c r="JH738" s="33"/>
      <c r="JI738" s="33"/>
      <c r="JJ738" s="33"/>
      <c r="JK738" s="33"/>
      <c r="JL738" s="33"/>
      <c r="JM738" s="33"/>
      <c r="JN738" s="33"/>
      <c r="JO738" s="33"/>
      <c r="JP738" s="33"/>
      <c r="JQ738" s="33"/>
      <c r="JR738" s="33"/>
      <c r="JS738" s="33"/>
      <c r="JT738" s="33"/>
      <c r="JU738" s="33"/>
      <c r="JV738" s="33"/>
      <c r="JW738" s="33"/>
      <c r="JX738" s="33"/>
      <c r="JY738" s="33"/>
      <c r="JZ738" s="33"/>
      <c r="KA738" s="33"/>
      <c r="KB738" s="33"/>
      <c r="KC738" s="33"/>
      <c r="KD738" s="33"/>
      <c r="KE738" s="33"/>
      <c r="KF738" s="33"/>
      <c r="KG738" s="33"/>
      <c r="KH738" s="33"/>
      <c r="KI738" s="33"/>
      <c r="KJ738" s="33"/>
      <c r="KK738" s="33"/>
      <c r="KL738" s="33"/>
      <c r="KM738" s="33"/>
      <c r="KN738" s="33"/>
      <c r="KO738" s="33"/>
      <c r="KP738" s="33"/>
      <c r="KQ738" s="33"/>
      <c r="KR738" s="33"/>
      <c r="KS738" s="33"/>
      <c r="KT738" s="33"/>
      <c r="KU738" s="33"/>
      <c r="KV738" s="33"/>
      <c r="KW738" s="33"/>
      <c r="KX738" s="33"/>
      <c r="KY738" s="33"/>
      <c r="KZ738" s="33"/>
      <c r="LA738" s="33"/>
      <c r="LB738" s="33"/>
      <c r="LC738" s="33"/>
    </row>
    <row r="739" spans="1:3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 s="33"/>
      <c r="FV739" s="33"/>
      <c r="FW739" s="33"/>
      <c r="FX739" s="33"/>
      <c r="FY739" s="33"/>
      <c r="FZ739" s="33"/>
      <c r="GA739" s="33"/>
      <c r="GB739" s="33"/>
      <c r="GC739" s="33"/>
      <c r="GD739" s="33"/>
      <c r="GE739" s="33"/>
      <c r="GF739" s="33"/>
      <c r="GG739" s="33"/>
      <c r="GH739" s="33"/>
      <c r="GI739" s="33"/>
      <c r="GJ739" s="33"/>
      <c r="GK739" s="33"/>
      <c r="GL739" s="33"/>
      <c r="GM739" s="33"/>
      <c r="GN739" s="33"/>
      <c r="GO739" s="33"/>
      <c r="GP739" s="33"/>
      <c r="GQ739" s="33"/>
      <c r="GR739" s="33"/>
      <c r="GS739" s="33"/>
      <c r="GT739" s="33"/>
      <c r="GU739" s="33"/>
      <c r="GV739" s="33"/>
      <c r="GW739" s="33"/>
      <c r="GX739" s="33"/>
      <c r="GY739" s="33"/>
      <c r="GZ739" s="33"/>
      <c r="HA739" s="33"/>
      <c r="HB739" s="33"/>
      <c r="HC739" s="33"/>
      <c r="HD739" s="33"/>
      <c r="HE739" s="33"/>
      <c r="HF739" s="33"/>
      <c r="HG739" s="33"/>
      <c r="HH739" s="33"/>
      <c r="HI739" s="33"/>
      <c r="HJ739" s="33"/>
      <c r="HK739" s="33"/>
      <c r="HL739" s="33"/>
      <c r="HM739" s="33"/>
      <c r="HN739" s="33"/>
      <c r="HO739" s="33"/>
      <c r="HP739" s="33"/>
      <c r="HQ739" s="33"/>
      <c r="HR739" s="33"/>
      <c r="HS739" s="33"/>
      <c r="HT739" s="33"/>
      <c r="HU739" s="33"/>
      <c r="HV739" s="33"/>
      <c r="HW739" s="33"/>
      <c r="HX739" s="33"/>
      <c r="HY739" s="33"/>
      <c r="HZ739" s="33"/>
      <c r="IA739" s="33"/>
      <c r="IB739" s="33"/>
      <c r="IC739" s="33"/>
      <c r="ID739" s="33"/>
      <c r="IE739" s="33"/>
      <c r="IF739" s="33"/>
      <c r="IG739" s="33"/>
      <c r="IH739" s="33"/>
      <c r="II739" s="33"/>
      <c r="IJ739" s="33"/>
      <c r="IK739" s="33"/>
      <c r="IL739" s="33"/>
      <c r="IM739" s="33"/>
      <c r="IN739" s="33"/>
      <c r="IO739" s="33"/>
      <c r="IP739" s="33"/>
      <c r="IQ739" s="33"/>
      <c r="IR739" s="33"/>
      <c r="IS739" s="33"/>
      <c r="IT739" s="33"/>
      <c r="IU739" s="33"/>
      <c r="IV739" s="33"/>
      <c r="IW739" s="33"/>
      <c r="IX739" s="33"/>
      <c r="IY739" s="33"/>
      <c r="IZ739" s="33"/>
      <c r="JA739" s="33"/>
      <c r="JB739" s="33"/>
      <c r="JC739" s="33"/>
      <c r="JD739" s="33"/>
      <c r="JE739" s="33"/>
      <c r="JF739" s="33"/>
      <c r="JG739" s="33"/>
      <c r="JH739" s="33"/>
      <c r="JI739" s="33"/>
      <c r="JJ739" s="33"/>
      <c r="JK739" s="33"/>
      <c r="JL739" s="33"/>
      <c r="JM739" s="33"/>
      <c r="JN739" s="33"/>
      <c r="JO739" s="33"/>
      <c r="JP739" s="33"/>
      <c r="JQ739" s="33"/>
      <c r="JR739" s="33"/>
      <c r="JS739" s="33"/>
      <c r="JT739" s="33"/>
      <c r="JU739" s="33"/>
      <c r="JV739" s="33"/>
      <c r="JW739" s="33"/>
      <c r="JX739" s="33"/>
      <c r="JY739" s="33"/>
      <c r="JZ739" s="33"/>
      <c r="KA739" s="33"/>
      <c r="KB739" s="33"/>
      <c r="KC739" s="33"/>
      <c r="KD739" s="33"/>
      <c r="KE739" s="33"/>
      <c r="KF739" s="33"/>
      <c r="KG739" s="33"/>
      <c r="KH739" s="33"/>
      <c r="KI739" s="33"/>
      <c r="KJ739" s="33"/>
      <c r="KK739" s="33"/>
      <c r="KL739" s="33"/>
      <c r="KM739" s="33"/>
      <c r="KN739" s="33"/>
      <c r="KO739" s="33"/>
      <c r="KP739" s="33"/>
      <c r="KQ739" s="33"/>
      <c r="KR739" s="33"/>
      <c r="KS739" s="33"/>
      <c r="KT739" s="33"/>
      <c r="KU739" s="33"/>
      <c r="KV739" s="33"/>
      <c r="KW739" s="33"/>
      <c r="KX739" s="33"/>
      <c r="KY739" s="33"/>
      <c r="KZ739" s="33"/>
      <c r="LA739" s="33"/>
      <c r="LB739" s="33"/>
      <c r="LC739" s="33"/>
    </row>
    <row r="740" spans="1:3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 s="33"/>
      <c r="FV740" s="33"/>
      <c r="FW740" s="33"/>
      <c r="FX740" s="33"/>
      <c r="FY740" s="33"/>
      <c r="FZ740" s="33"/>
      <c r="GA740" s="33"/>
      <c r="GB740" s="33"/>
      <c r="GC740" s="33"/>
      <c r="GD740" s="33"/>
      <c r="GE740" s="33"/>
      <c r="GF740" s="33"/>
      <c r="GG740" s="33"/>
      <c r="GH740" s="33"/>
      <c r="GI740" s="33"/>
      <c r="GJ740" s="33"/>
      <c r="GK740" s="33"/>
      <c r="GL740" s="33"/>
      <c r="GM740" s="33"/>
      <c r="GN740" s="33"/>
      <c r="GO740" s="33"/>
      <c r="GP740" s="33"/>
      <c r="GQ740" s="33"/>
      <c r="GR740" s="33"/>
      <c r="GS740" s="33"/>
      <c r="GT740" s="33"/>
      <c r="GU740" s="33"/>
      <c r="GV740" s="33"/>
      <c r="GW740" s="33"/>
      <c r="GX740" s="33"/>
      <c r="GY740" s="33"/>
      <c r="GZ740" s="33"/>
      <c r="HA740" s="33"/>
      <c r="HB740" s="33"/>
      <c r="HC740" s="33"/>
      <c r="HD740" s="33"/>
      <c r="HE740" s="33"/>
      <c r="HF740" s="33"/>
      <c r="HG740" s="33"/>
      <c r="HH740" s="33"/>
      <c r="HI740" s="33"/>
      <c r="HJ740" s="33"/>
      <c r="HK740" s="33"/>
      <c r="HL740" s="33"/>
      <c r="HM740" s="33"/>
      <c r="HN740" s="33"/>
      <c r="HO740" s="33"/>
      <c r="HP740" s="33"/>
      <c r="HQ740" s="33"/>
      <c r="HR740" s="33"/>
      <c r="HS740" s="33"/>
      <c r="HT740" s="33"/>
      <c r="HU740" s="33"/>
      <c r="HV740" s="33"/>
      <c r="HW740" s="33"/>
      <c r="HX740" s="33"/>
      <c r="HY740" s="33"/>
      <c r="HZ740" s="33"/>
      <c r="IA740" s="33"/>
      <c r="IB740" s="33"/>
      <c r="IC740" s="33"/>
      <c r="ID740" s="33"/>
      <c r="IE740" s="33"/>
      <c r="IF740" s="33"/>
      <c r="IG740" s="33"/>
      <c r="IH740" s="33"/>
      <c r="II740" s="33"/>
      <c r="IJ740" s="33"/>
      <c r="IK740" s="33"/>
      <c r="IL740" s="33"/>
      <c r="IM740" s="33"/>
      <c r="IN740" s="33"/>
      <c r="IO740" s="33"/>
      <c r="IP740" s="33"/>
      <c r="IQ740" s="33"/>
      <c r="IR740" s="33"/>
      <c r="IS740" s="33"/>
      <c r="IT740" s="33"/>
      <c r="IU740" s="33"/>
      <c r="IV740" s="33"/>
      <c r="IW740" s="33"/>
      <c r="IX740" s="33"/>
      <c r="IY740" s="33"/>
      <c r="IZ740" s="33"/>
      <c r="JA740" s="33"/>
      <c r="JB740" s="33"/>
      <c r="JC740" s="33"/>
      <c r="JD740" s="33"/>
      <c r="JE740" s="33"/>
      <c r="JF740" s="33"/>
      <c r="JG740" s="33"/>
      <c r="JH740" s="33"/>
      <c r="JI740" s="33"/>
      <c r="JJ740" s="33"/>
      <c r="JK740" s="33"/>
      <c r="JL740" s="33"/>
      <c r="JM740" s="33"/>
      <c r="JN740" s="33"/>
      <c r="JO740" s="33"/>
      <c r="JP740" s="33"/>
      <c r="JQ740" s="33"/>
      <c r="JR740" s="33"/>
      <c r="JS740" s="33"/>
      <c r="JT740" s="33"/>
      <c r="JU740" s="33"/>
      <c r="JV740" s="33"/>
      <c r="JW740" s="33"/>
      <c r="JX740" s="33"/>
      <c r="JY740" s="33"/>
      <c r="JZ740" s="33"/>
      <c r="KA740" s="33"/>
      <c r="KB740" s="33"/>
      <c r="KC740" s="33"/>
      <c r="KD740" s="33"/>
      <c r="KE740" s="33"/>
      <c r="KF740" s="33"/>
      <c r="KG740" s="33"/>
      <c r="KH740" s="33"/>
      <c r="KI740" s="33"/>
      <c r="KJ740" s="33"/>
      <c r="KK740" s="33"/>
      <c r="KL740" s="33"/>
      <c r="KM740" s="33"/>
      <c r="KN740" s="33"/>
      <c r="KO740" s="33"/>
      <c r="KP740" s="33"/>
      <c r="KQ740" s="33"/>
      <c r="KR740" s="33"/>
      <c r="KS740" s="33"/>
      <c r="KT740" s="33"/>
      <c r="KU740" s="33"/>
      <c r="KV740" s="33"/>
      <c r="KW740" s="33"/>
      <c r="KX740" s="33"/>
      <c r="KY740" s="33"/>
      <c r="KZ740" s="33"/>
      <c r="LA740" s="33"/>
      <c r="LB740" s="33"/>
      <c r="LC740" s="33"/>
    </row>
    <row r="741" spans="1:3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 s="33"/>
      <c r="FV741" s="33"/>
      <c r="FW741" s="33"/>
      <c r="FX741" s="33"/>
      <c r="FY741" s="33"/>
      <c r="FZ741" s="33"/>
      <c r="GA741" s="33"/>
      <c r="GB741" s="33"/>
      <c r="GC741" s="33"/>
      <c r="GD741" s="33"/>
      <c r="GE741" s="33"/>
      <c r="GF741" s="33"/>
      <c r="GG741" s="33"/>
      <c r="GH741" s="33"/>
      <c r="GI741" s="33"/>
      <c r="GJ741" s="33"/>
      <c r="GK741" s="33"/>
      <c r="GL741" s="33"/>
      <c r="GM741" s="33"/>
      <c r="GN741" s="33"/>
      <c r="GO741" s="33"/>
      <c r="GP741" s="33"/>
      <c r="GQ741" s="33"/>
      <c r="GR741" s="33"/>
      <c r="GS741" s="33"/>
      <c r="GT741" s="33"/>
      <c r="GU741" s="33"/>
      <c r="GV741" s="33"/>
      <c r="GW741" s="33"/>
      <c r="GX741" s="33"/>
      <c r="GY741" s="33"/>
      <c r="GZ741" s="33"/>
      <c r="HA741" s="33"/>
      <c r="HB741" s="33"/>
      <c r="HC741" s="33"/>
      <c r="HD741" s="33"/>
      <c r="HE741" s="33"/>
      <c r="HF741" s="33"/>
      <c r="HG741" s="33"/>
      <c r="HH741" s="33"/>
      <c r="HI741" s="33"/>
      <c r="HJ741" s="33"/>
      <c r="HK741" s="33"/>
      <c r="HL741" s="33"/>
      <c r="HM741" s="33"/>
      <c r="HN741" s="33"/>
      <c r="HO741" s="33"/>
      <c r="HP741" s="33"/>
      <c r="HQ741" s="33"/>
      <c r="HR741" s="33"/>
      <c r="HS741" s="33"/>
      <c r="HT741" s="33"/>
      <c r="HU741" s="33"/>
      <c r="HV741" s="33"/>
      <c r="HW741" s="33"/>
      <c r="HX741" s="33"/>
      <c r="HY741" s="33"/>
      <c r="HZ741" s="33"/>
      <c r="IA741" s="33"/>
      <c r="IB741" s="33"/>
      <c r="IC741" s="33"/>
      <c r="ID741" s="33"/>
      <c r="IE741" s="33"/>
      <c r="IF741" s="33"/>
      <c r="IG741" s="33"/>
      <c r="IH741" s="33"/>
      <c r="II741" s="33"/>
      <c r="IJ741" s="33"/>
      <c r="IK741" s="33"/>
      <c r="IL741" s="33"/>
      <c r="IM741" s="33"/>
      <c r="IN741" s="33"/>
      <c r="IO741" s="33"/>
      <c r="IP741" s="33"/>
      <c r="IQ741" s="33"/>
      <c r="IR741" s="33"/>
      <c r="IS741" s="33"/>
      <c r="IT741" s="33"/>
      <c r="IU741" s="33"/>
      <c r="IV741" s="33"/>
      <c r="IW741" s="33"/>
      <c r="IX741" s="33"/>
      <c r="IY741" s="33"/>
      <c r="IZ741" s="33"/>
      <c r="JA741" s="33"/>
      <c r="JB741" s="33"/>
      <c r="JC741" s="33"/>
      <c r="JD741" s="33"/>
      <c r="JE741" s="33"/>
      <c r="JF741" s="33"/>
      <c r="JG741" s="33"/>
      <c r="JH741" s="33"/>
      <c r="JI741" s="33"/>
      <c r="JJ741" s="33"/>
      <c r="JK741" s="33"/>
      <c r="JL741" s="33"/>
      <c r="JM741" s="33"/>
      <c r="JN741" s="33"/>
      <c r="JO741" s="33"/>
      <c r="JP741" s="33"/>
      <c r="JQ741" s="33"/>
      <c r="JR741" s="33"/>
      <c r="JS741" s="33"/>
      <c r="JT741" s="33"/>
      <c r="JU741" s="33"/>
      <c r="JV741" s="33"/>
      <c r="JW741" s="33"/>
      <c r="JX741" s="33"/>
      <c r="JY741" s="33"/>
      <c r="JZ741" s="33"/>
      <c r="KA741" s="33"/>
      <c r="KB741" s="33"/>
      <c r="KC741" s="33"/>
      <c r="KD741" s="33"/>
      <c r="KE741" s="33"/>
      <c r="KF741" s="33"/>
      <c r="KG741" s="33"/>
      <c r="KH741" s="33"/>
      <c r="KI741" s="33"/>
      <c r="KJ741" s="33"/>
      <c r="KK741" s="33"/>
      <c r="KL741" s="33"/>
      <c r="KM741" s="33"/>
      <c r="KN741" s="33"/>
      <c r="KO741" s="33"/>
      <c r="KP741" s="33"/>
      <c r="KQ741" s="33"/>
      <c r="KR741" s="33"/>
      <c r="KS741" s="33"/>
      <c r="KT741" s="33"/>
      <c r="KU741" s="33"/>
      <c r="KV741" s="33"/>
      <c r="KW741" s="33"/>
      <c r="KX741" s="33"/>
      <c r="KY741" s="33"/>
      <c r="KZ741" s="33"/>
      <c r="LA741" s="33"/>
      <c r="LB741" s="33"/>
      <c r="LC741" s="33"/>
    </row>
    <row r="742" spans="1:3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  <c r="GH742" s="33"/>
      <c r="GI742" s="33"/>
      <c r="GJ742" s="33"/>
      <c r="GK742" s="33"/>
      <c r="GL742" s="33"/>
      <c r="GM742" s="33"/>
      <c r="GN742" s="33"/>
      <c r="GO742" s="33"/>
      <c r="GP742" s="33"/>
      <c r="GQ742" s="33"/>
      <c r="GR742" s="33"/>
      <c r="GS742" s="33"/>
      <c r="GT742" s="33"/>
      <c r="GU742" s="33"/>
      <c r="GV742" s="33"/>
      <c r="GW742" s="33"/>
      <c r="GX742" s="33"/>
      <c r="GY742" s="33"/>
      <c r="GZ742" s="33"/>
      <c r="HA742" s="33"/>
      <c r="HB742" s="33"/>
      <c r="HC742" s="33"/>
      <c r="HD742" s="33"/>
      <c r="HE742" s="33"/>
      <c r="HF742" s="33"/>
      <c r="HG742" s="33"/>
      <c r="HH742" s="33"/>
      <c r="HI742" s="33"/>
      <c r="HJ742" s="33"/>
      <c r="HK742" s="33"/>
      <c r="HL742" s="33"/>
      <c r="HM742" s="33"/>
      <c r="HN742" s="33"/>
      <c r="HO742" s="33"/>
      <c r="HP742" s="33"/>
      <c r="HQ742" s="33"/>
      <c r="HR742" s="33"/>
      <c r="HS742" s="33"/>
      <c r="HT742" s="33"/>
      <c r="HU742" s="33"/>
      <c r="HV742" s="33"/>
      <c r="HW742" s="33"/>
      <c r="HX742" s="33"/>
      <c r="HY742" s="33"/>
      <c r="HZ742" s="33"/>
      <c r="IA742" s="33"/>
      <c r="IB742" s="33"/>
      <c r="IC742" s="33"/>
      <c r="ID742" s="33"/>
      <c r="IE742" s="33"/>
      <c r="IF742" s="33"/>
      <c r="IG742" s="33"/>
      <c r="IH742" s="33"/>
      <c r="II742" s="33"/>
      <c r="IJ742" s="33"/>
      <c r="IK742" s="33"/>
      <c r="IL742" s="33"/>
      <c r="IM742" s="33"/>
      <c r="IN742" s="33"/>
      <c r="IO742" s="33"/>
      <c r="IP742" s="33"/>
      <c r="IQ742" s="33"/>
      <c r="IR742" s="33"/>
      <c r="IS742" s="33"/>
      <c r="IT742" s="33"/>
      <c r="IU742" s="33"/>
      <c r="IV742" s="33"/>
      <c r="IW742" s="33"/>
      <c r="IX742" s="33"/>
      <c r="IY742" s="33"/>
      <c r="IZ742" s="33"/>
      <c r="JA742" s="33"/>
      <c r="JB742" s="33"/>
      <c r="JC742" s="33"/>
      <c r="JD742" s="33"/>
      <c r="JE742" s="33"/>
      <c r="JF742" s="33"/>
      <c r="JG742" s="33"/>
      <c r="JH742" s="33"/>
      <c r="JI742" s="33"/>
      <c r="JJ742" s="33"/>
      <c r="JK742" s="33"/>
      <c r="JL742" s="33"/>
      <c r="JM742" s="33"/>
      <c r="JN742" s="33"/>
      <c r="JO742" s="33"/>
      <c r="JP742" s="33"/>
      <c r="JQ742" s="33"/>
      <c r="JR742" s="33"/>
      <c r="JS742" s="33"/>
      <c r="JT742" s="33"/>
      <c r="JU742" s="33"/>
      <c r="JV742" s="33"/>
      <c r="JW742" s="33"/>
      <c r="JX742" s="33"/>
      <c r="JY742" s="33"/>
      <c r="JZ742" s="33"/>
      <c r="KA742" s="33"/>
      <c r="KB742" s="33"/>
      <c r="KC742" s="33"/>
      <c r="KD742" s="33"/>
      <c r="KE742" s="33"/>
      <c r="KF742" s="33"/>
      <c r="KG742" s="33"/>
      <c r="KH742" s="33"/>
      <c r="KI742" s="33"/>
      <c r="KJ742" s="33"/>
      <c r="KK742" s="33"/>
      <c r="KL742" s="33"/>
      <c r="KM742" s="33"/>
      <c r="KN742" s="33"/>
      <c r="KO742" s="33"/>
      <c r="KP742" s="33"/>
      <c r="KQ742" s="33"/>
      <c r="KR742" s="33"/>
      <c r="KS742" s="33"/>
      <c r="KT742" s="33"/>
      <c r="KU742" s="33"/>
      <c r="KV742" s="33"/>
      <c r="KW742" s="33"/>
      <c r="KX742" s="33"/>
      <c r="KY742" s="33"/>
      <c r="KZ742" s="33"/>
      <c r="LA742" s="33"/>
      <c r="LB742" s="33"/>
      <c r="LC742" s="33"/>
    </row>
    <row r="743" spans="1:3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  <c r="GH743" s="33"/>
      <c r="GI743" s="33"/>
      <c r="GJ743" s="33"/>
      <c r="GK743" s="33"/>
      <c r="GL743" s="33"/>
      <c r="GM743" s="33"/>
      <c r="GN743" s="33"/>
      <c r="GO743" s="33"/>
      <c r="GP743" s="33"/>
      <c r="GQ743" s="33"/>
      <c r="GR743" s="33"/>
      <c r="GS743" s="33"/>
      <c r="GT743" s="33"/>
      <c r="GU743" s="33"/>
      <c r="GV743" s="33"/>
      <c r="GW743" s="33"/>
      <c r="GX743" s="33"/>
      <c r="GY743" s="33"/>
      <c r="GZ743" s="33"/>
      <c r="HA743" s="33"/>
      <c r="HB743" s="33"/>
      <c r="HC743" s="33"/>
      <c r="HD743" s="33"/>
      <c r="HE743" s="33"/>
      <c r="HF743" s="33"/>
      <c r="HG743" s="33"/>
      <c r="HH743" s="33"/>
      <c r="HI743" s="33"/>
      <c r="HJ743" s="33"/>
      <c r="HK743" s="33"/>
      <c r="HL743" s="33"/>
      <c r="HM743" s="33"/>
      <c r="HN743" s="33"/>
      <c r="HO743" s="33"/>
      <c r="HP743" s="33"/>
      <c r="HQ743" s="33"/>
      <c r="HR743" s="33"/>
      <c r="HS743" s="33"/>
      <c r="HT743" s="33"/>
      <c r="HU743" s="33"/>
      <c r="HV743" s="33"/>
      <c r="HW743" s="33"/>
      <c r="HX743" s="33"/>
      <c r="HY743" s="33"/>
      <c r="HZ743" s="33"/>
      <c r="IA743" s="33"/>
      <c r="IB743" s="33"/>
      <c r="IC743" s="33"/>
      <c r="ID743" s="33"/>
      <c r="IE743" s="33"/>
      <c r="IF743" s="33"/>
      <c r="IG743" s="33"/>
      <c r="IH743" s="33"/>
      <c r="II743" s="33"/>
      <c r="IJ743" s="33"/>
      <c r="IK743" s="33"/>
      <c r="IL743" s="33"/>
      <c r="IM743" s="33"/>
      <c r="IN743" s="33"/>
      <c r="IO743" s="33"/>
      <c r="IP743" s="33"/>
      <c r="IQ743" s="33"/>
      <c r="IR743" s="33"/>
      <c r="IS743" s="33"/>
      <c r="IT743" s="33"/>
      <c r="IU743" s="33"/>
      <c r="IV743" s="33"/>
      <c r="IW743" s="33"/>
      <c r="IX743" s="33"/>
      <c r="IY743" s="33"/>
      <c r="IZ743" s="33"/>
      <c r="JA743" s="33"/>
      <c r="JB743" s="33"/>
      <c r="JC743" s="33"/>
      <c r="JD743" s="33"/>
      <c r="JE743" s="33"/>
      <c r="JF743" s="33"/>
      <c r="JG743" s="33"/>
      <c r="JH743" s="33"/>
      <c r="JI743" s="33"/>
      <c r="JJ743" s="33"/>
      <c r="JK743" s="33"/>
      <c r="JL743" s="33"/>
      <c r="JM743" s="33"/>
      <c r="JN743" s="33"/>
      <c r="JO743" s="33"/>
      <c r="JP743" s="33"/>
      <c r="JQ743" s="33"/>
      <c r="JR743" s="33"/>
      <c r="JS743" s="33"/>
      <c r="JT743" s="33"/>
      <c r="JU743" s="33"/>
      <c r="JV743" s="33"/>
      <c r="JW743" s="33"/>
      <c r="JX743" s="33"/>
      <c r="JY743" s="33"/>
      <c r="JZ743" s="33"/>
      <c r="KA743" s="33"/>
      <c r="KB743" s="33"/>
      <c r="KC743" s="33"/>
      <c r="KD743" s="33"/>
      <c r="KE743" s="33"/>
      <c r="KF743" s="33"/>
      <c r="KG743" s="33"/>
      <c r="KH743" s="33"/>
      <c r="KI743" s="33"/>
      <c r="KJ743" s="33"/>
      <c r="KK743" s="33"/>
      <c r="KL743" s="33"/>
      <c r="KM743" s="33"/>
      <c r="KN743" s="33"/>
      <c r="KO743" s="33"/>
      <c r="KP743" s="33"/>
      <c r="KQ743" s="33"/>
      <c r="KR743" s="33"/>
      <c r="KS743" s="33"/>
      <c r="KT743" s="33"/>
      <c r="KU743" s="33"/>
      <c r="KV743" s="33"/>
      <c r="KW743" s="33"/>
      <c r="KX743" s="33"/>
      <c r="KY743" s="33"/>
      <c r="KZ743" s="33"/>
      <c r="LA743" s="33"/>
      <c r="LB743" s="33"/>
      <c r="LC743" s="33"/>
    </row>
    <row r="744" spans="1:3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33"/>
      <c r="GY744" s="33"/>
      <c r="GZ744" s="33"/>
      <c r="HA744" s="33"/>
      <c r="HB744" s="33"/>
      <c r="HC744" s="33"/>
      <c r="HD744" s="33"/>
      <c r="HE744" s="33"/>
      <c r="HF744" s="33"/>
      <c r="HG744" s="33"/>
      <c r="HH744" s="33"/>
      <c r="HI744" s="33"/>
      <c r="HJ744" s="33"/>
      <c r="HK744" s="33"/>
      <c r="HL744" s="33"/>
      <c r="HM744" s="33"/>
      <c r="HN744" s="33"/>
      <c r="HO744" s="33"/>
      <c r="HP744" s="33"/>
      <c r="HQ744" s="33"/>
      <c r="HR744" s="33"/>
      <c r="HS744" s="33"/>
      <c r="HT744" s="33"/>
      <c r="HU744" s="33"/>
      <c r="HV744" s="33"/>
      <c r="HW744" s="33"/>
      <c r="HX744" s="33"/>
      <c r="HY744" s="33"/>
      <c r="HZ744" s="33"/>
      <c r="IA744" s="33"/>
      <c r="IB744" s="33"/>
      <c r="IC744" s="33"/>
      <c r="ID744" s="33"/>
      <c r="IE744" s="33"/>
      <c r="IF744" s="33"/>
      <c r="IG744" s="33"/>
      <c r="IH744" s="33"/>
      <c r="II744" s="33"/>
      <c r="IJ744" s="33"/>
      <c r="IK744" s="33"/>
      <c r="IL744" s="33"/>
      <c r="IM744" s="33"/>
      <c r="IN744" s="33"/>
      <c r="IO744" s="33"/>
      <c r="IP744" s="33"/>
      <c r="IQ744" s="33"/>
      <c r="IR744" s="33"/>
      <c r="IS744" s="33"/>
      <c r="IT744" s="33"/>
      <c r="IU744" s="33"/>
      <c r="IV744" s="33"/>
      <c r="IW744" s="33"/>
      <c r="IX744" s="33"/>
      <c r="IY744" s="33"/>
      <c r="IZ744" s="33"/>
      <c r="JA744" s="33"/>
      <c r="JB744" s="33"/>
      <c r="JC744" s="33"/>
      <c r="JD744" s="33"/>
      <c r="JE744" s="33"/>
      <c r="JF744" s="33"/>
      <c r="JG744" s="33"/>
      <c r="JH744" s="33"/>
      <c r="JI744" s="33"/>
      <c r="JJ744" s="33"/>
      <c r="JK744" s="33"/>
      <c r="JL744" s="33"/>
      <c r="JM744" s="33"/>
      <c r="JN744" s="33"/>
      <c r="JO744" s="33"/>
      <c r="JP744" s="33"/>
      <c r="JQ744" s="33"/>
      <c r="JR744" s="33"/>
      <c r="JS744" s="33"/>
      <c r="JT744" s="33"/>
      <c r="JU744" s="33"/>
      <c r="JV744" s="33"/>
      <c r="JW744" s="33"/>
      <c r="JX744" s="33"/>
      <c r="JY744" s="33"/>
      <c r="JZ744" s="33"/>
      <c r="KA744" s="33"/>
      <c r="KB744" s="33"/>
      <c r="KC744" s="33"/>
      <c r="KD744" s="33"/>
      <c r="KE744" s="33"/>
      <c r="KF744" s="33"/>
      <c r="KG744" s="33"/>
      <c r="KH744" s="33"/>
      <c r="KI744" s="33"/>
      <c r="KJ744" s="33"/>
      <c r="KK744" s="33"/>
      <c r="KL744" s="33"/>
      <c r="KM744" s="33"/>
      <c r="KN744" s="33"/>
      <c r="KO744" s="33"/>
      <c r="KP744" s="33"/>
      <c r="KQ744" s="33"/>
      <c r="KR744" s="33"/>
      <c r="KS744" s="33"/>
      <c r="KT744" s="33"/>
      <c r="KU744" s="33"/>
      <c r="KV744" s="33"/>
      <c r="KW744" s="33"/>
      <c r="KX744" s="33"/>
      <c r="KY744" s="33"/>
      <c r="KZ744" s="33"/>
      <c r="LA744" s="33"/>
      <c r="LB744" s="33"/>
      <c r="LC744" s="33"/>
    </row>
    <row r="745" spans="1:3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 s="33"/>
      <c r="FV745" s="33"/>
      <c r="FW745" s="33"/>
      <c r="FX745" s="33"/>
      <c r="FY745" s="33"/>
      <c r="FZ745" s="33"/>
      <c r="GA745" s="33"/>
      <c r="GB745" s="33"/>
      <c r="GC745" s="33"/>
      <c r="GD745" s="33"/>
      <c r="GE745" s="33"/>
      <c r="GF745" s="33"/>
      <c r="GG745" s="33"/>
      <c r="GH745" s="33"/>
      <c r="GI745" s="33"/>
      <c r="GJ745" s="33"/>
      <c r="GK745" s="33"/>
      <c r="GL745" s="33"/>
      <c r="GM745" s="33"/>
      <c r="GN745" s="33"/>
      <c r="GO745" s="33"/>
      <c r="GP745" s="33"/>
      <c r="GQ745" s="33"/>
      <c r="GR745" s="33"/>
      <c r="GS745" s="33"/>
      <c r="GT745" s="33"/>
      <c r="GU745" s="33"/>
      <c r="GV745" s="33"/>
      <c r="GW745" s="33"/>
      <c r="GX745" s="33"/>
      <c r="GY745" s="33"/>
      <c r="GZ745" s="33"/>
      <c r="HA745" s="33"/>
      <c r="HB745" s="33"/>
      <c r="HC745" s="33"/>
      <c r="HD745" s="33"/>
      <c r="HE745" s="33"/>
      <c r="HF745" s="33"/>
      <c r="HG745" s="33"/>
      <c r="HH745" s="33"/>
      <c r="HI745" s="33"/>
      <c r="HJ745" s="33"/>
      <c r="HK745" s="33"/>
      <c r="HL745" s="33"/>
      <c r="HM745" s="33"/>
      <c r="HN745" s="33"/>
      <c r="HO745" s="33"/>
      <c r="HP745" s="33"/>
      <c r="HQ745" s="33"/>
      <c r="HR745" s="33"/>
      <c r="HS745" s="33"/>
      <c r="HT745" s="33"/>
      <c r="HU745" s="33"/>
      <c r="HV745" s="33"/>
      <c r="HW745" s="33"/>
      <c r="HX745" s="33"/>
      <c r="HY745" s="33"/>
      <c r="HZ745" s="33"/>
      <c r="IA745" s="33"/>
      <c r="IB745" s="33"/>
      <c r="IC745" s="33"/>
      <c r="ID745" s="33"/>
      <c r="IE745" s="33"/>
      <c r="IF745" s="33"/>
      <c r="IG745" s="33"/>
      <c r="IH745" s="33"/>
      <c r="II745" s="33"/>
      <c r="IJ745" s="33"/>
      <c r="IK745" s="33"/>
      <c r="IL745" s="33"/>
      <c r="IM745" s="33"/>
      <c r="IN745" s="33"/>
      <c r="IO745" s="33"/>
      <c r="IP745" s="33"/>
      <c r="IQ745" s="33"/>
      <c r="IR745" s="33"/>
      <c r="IS745" s="33"/>
      <c r="IT745" s="33"/>
      <c r="IU745" s="33"/>
      <c r="IV745" s="33"/>
      <c r="IW745" s="33"/>
      <c r="IX745" s="33"/>
      <c r="IY745" s="33"/>
      <c r="IZ745" s="33"/>
      <c r="JA745" s="33"/>
      <c r="JB745" s="33"/>
      <c r="JC745" s="33"/>
      <c r="JD745" s="33"/>
      <c r="JE745" s="33"/>
      <c r="JF745" s="33"/>
      <c r="JG745" s="33"/>
      <c r="JH745" s="33"/>
      <c r="JI745" s="33"/>
      <c r="JJ745" s="33"/>
      <c r="JK745" s="33"/>
      <c r="JL745" s="33"/>
      <c r="JM745" s="33"/>
      <c r="JN745" s="33"/>
      <c r="JO745" s="33"/>
      <c r="JP745" s="33"/>
      <c r="JQ745" s="33"/>
      <c r="JR745" s="33"/>
      <c r="JS745" s="33"/>
      <c r="JT745" s="33"/>
      <c r="JU745" s="33"/>
      <c r="JV745" s="33"/>
      <c r="JW745" s="33"/>
      <c r="JX745" s="33"/>
      <c r="JY745" s="33"/>
      <c r="JZ745" s="33"/>
      <c r="KA745" s="33"/>
      <c r="KB745" s="33"/>
      <c r="KC745" s="33"/>
      <c r="KD745" s="33"/>
      <c r="KE745" s="33"/>
      <c r="KF745" s="33"/>
      <c r="KG745" s="33"/>
      <c r="KH745" s="33"/>
      <c r="KI745" s="33"/>
      <c r="KJ745" s="33"/>
      <c r="KK745" s="33"/>
      <c r="KL745" s="33"/>
      <c r="KM745" s="33"/>
      <c r="KN745" s="33"/>
      <c r="KO745" s="33"/>
      <c r="KP745" s="33"/>
      <c r="KQ745" s="33"/>
      <c r="KR745" s="33"/>
      <c r="KS745" s="33"/>
      <c r="KT745" s="33"/>
      <c r="KU745" s="33"/>
      <c r="KV745" s="33"/>
      <c r="KW745" s="33"/>
      <c r="KX745" s="33"/>
      <c r="KY745" s="33"/>
      <c r="KZ745" s="33"/>
      <c r="LA745" s="33"/>
      <c r="LB745" s="33"/>
      <c r="LC745" s="33"/>
    </row>
    <row r="746" spans="1:3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 s="33"/>
      <c r="FV746" s="33"/>
      <c r="FW746" s="33"/>
      <c r="FX746" s="33"/>
      <c r="FY746" s="33"/>
      <c r="FZ746" s="33"/>
      <c r="GA746" s="33"/>
      <c r="GB746" s="33"/>
      <c r="GC746" s="33"/>
      <c r="GD746" s="33"/>
      <c r="GE746" s="33"/>
      <c r="GF746" s="33"/>
      <c r="GG746" s="33"/>
      <c r="GH746" s="33"/>
      <c r="GI746" s="33"/>
      <c r="GJ746" s="33"/>
      <c r="GK746" s="33"/>
      <c r="GL746" s="33"/>
      <c r="GM746" s="33"/>
      <c r="GN746" s="33"/>
      <c r="GO746" s="33"/>
      <c r="GP746" s="33"/>
      <c r="GQ746" s="33"/>
      <c r="GR746" s="33"/>
      <c r="GS746" s="33"/>
      <c r="GT746" s="33"/>
      <c r="GU746" s="33"/>
      <c r="GV746" s="33"/>
      <c r="GW746" s="33"/>
      <c r="GX746" s="33"/>
      <c r="GY746" s="33"/>
      <c r="GZ746" s="33"/>
      <c r="HA746" s="33"/>
      <c r="HB746" s="33"/>
      <c r="HC746" s="33"/>
      <c r="HD746" s="33"/>
      <c r="HE746" s="33"/>
      <c r="HF746" s="33"/>
      <c r="HG746" s="33"/>
      <c r="HH746" s="33"/>
      <c r="HI746" s="33"/>
      <c r="HJ746" s="33"/>
      <c r="HK746" s="33"/>
      <c r="HL746" s="33"/>
      <c r="HM746" s="33"/>
      <c r="HN746" s="33"/>
      <c r="HO746" s="33"/>
      <c r="HP746" s="33"/>
      <c r="HQ746" s="33"/>
      <c r="HR746" s="33"/>
      <c r="HS746" s="33"/>
      <c r="HT746" s="33"/>
      <c r="HU746" s="33"/>
      <c r="HV746" s="33"/>
      <c r="HW746" s="33"/>
      <c r="HX746" s="33"/>
      <c r="HY746" s="33"/>
      <c r="HZ746" s="33"/>
      <c r="IA746" s="33"/>
      <c r="IB746" s="33"/>
      <c r="IC746" s="33"/>
      <c r="ID746" s="33"/>
      <c r="IE746" s="33"/>
      <c r="IF746" s="33"/>
      <c r="IG746" s="33"/>
      <c r="IH746" s="33"/>
      <c r="II746" s="33"/>
      <c r="IJ746" s="33"/>
      <c r="IK746" s="33"/>
      <c r="IL746" s="33"/>
      <c r="IM746" s="33"/>
      <c r="IN746" s="33"/>
      <c r="IO746" s="33"/>
      <c r="IP746" s="33"/>
      <c r="IQ746" s="33"/>
      <c r="IR746" s="33"/>
      <c r="IS746" s="33"/>
      <c r="IT746" s="33"/>
      <c r="IU746" s="33"/>
      <c r="IV746" s="33"/>
      <c r="IW746" s="33"/>
      <c r="IX746" s="33"/>
      <c r="IY746" s="33"/>
      <c r="IZ746" s="33"/>
      <c r="JA746" s="33"/>
      <c r="JB746" s="33"/>
      <c r="JC746" s="33"/>
      <c r="JD746" s="33"/>
      <c r="JE746" s="33"/>
      <c r="JF746" s="33"/>
      <c r="JG746" s="33"/>
      <c r="JH746" s="33"/>
      <c r="JI746" s="33"/>
      <c r="JJ746" s="33"/>
      <c r="JK746" s="33"/>
      <c r="JL746" s="33"/>
      <c r="JM746" s="33"/>
      <c r="JN746" s="33"/>
      <c r="JO746" s="33"/>
      <c r="JP746" s="33"/>
      <c r="JQ746" s="33"/>
      <c r="JR746" s="33"/>
      <c r="JS746" s="33"/>
      <c r="JT746" s="33"/>
      <c r="JU746" s="33"/>
      <c r="JV746" s="33"/>
      <c r="JW746" s="33"/>
      <c r="JX746" s="33"/>
      <c r="JY746" s="33"/>
      <c r="JZ746" s="33"/>
      <c r="KA746" s="33"/>
      <c r="KB746" s="33"/>
      <c r="KC746" s="33"/>
      <c r="KD746" s="33"/>
      <c r="KE746" s="33"/>
      <c r="KF746" s="33"/>
      <c r="KG746" s="33"/>
      <c r="KH746" s="33"/>
      <c r="KI746" s="33"/>
      <c r="KJ746" s="33"/>
      <c r="KK746" s="33"/>
      <c r="KL746" s="33"/>
      <c r="KM746" s="33"/>
      <c r="KN746" s="33"/>
      <c r="KO746" s="33"/>
      <c r="KP746" s="33"/>
      <c r="KQ746" s="33"/>
      <c r="KR746" s="33"/>
      <c r="KS746" s="33"/>
      <c r="KT746" s="33"/>
      <c r="KU746" s="33"/>
      <c r="KV746" s="33"/>
      <c r="KW746" s="33"/>
      <c r="KX746" s="33"/>
      <c r="KY746" s="33"/>
      <c r="KZ746" s="33"/>
      <c r="LA746" s="33"/>
      <c r="LB746" s="33"/>
      <c r="LC746" s="33"/>
    </row>
    <row r="747" spans="1:3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 s="33"/>
      <c r="FV747" s="33"/>
      <c r="FW747" s="33"/>
      <c r="FX747" s="33"/>
      <c r="FY747" s="33"/>
      <c r="FZ747" s="33"/>
      <c r="GA747" s="33"/>
      <c r="GB747" s="33"/>
      <c r="GC747" s="33"/>
      <c r="GD747" s="33"/>
      <c r="GE747" s="33"/>
      <c r="GF747" s="33"/>
      <c r="GG747" s="33"/>
      <c r="GH747" s="33"/>
      <c r="GI747" s="33"/>
      <c r="GJ747" s="33"/>
      <c r="GK747" s="33"/>
      <c r="GL747" s="33"/>
      <c r="GM747" s="33"/>
      <c r="GN747" s="33"/>
      <c r="GO747" s="33"/>
      <c r="GP747" s="33"/>
      <c r="GQ747" s="33"/>
      <c r="GR747" s="33"/>
      <c r="GS747" s="33"/>
      <c r="GT747" s="33"/>
      <c r="GU747" s="33"/>
      <c r="GV747" s="33"/>
      <c r="GW747" s="33"/>
      <c r="GX747" s="33"/>
      <c r="GY747" s="33"/>
      <c r="GZ747" s="33"/>
      <c r="HA747" s="33"/>
      <c r="HB747" s="33"/>
      <c r="HC747" s="33"/>
      <c r="HD747" s="33"/>
      <c r="HE747" s="33"/>
      <c r="HF747" s="33"/>
      <c r="HG747" s="33"/>
      <c r="HH747" s="33"/>
      <c r="HI747" s="33"/>
      <c r="HJ747" s="33"/>
      <c r="HK747" s="33"/>
      <c r="HL747" s="33"/>
      <c r="HM747" s="33"/>
      <c r="HN747" s="33"/>
      <c r="HO747" s="33"/>
      <c r="HP747" s="33"/>
      <c r="HQ747" s="33"/>
      <c r="HR747" s="33"/>
      <c r="HS747" s="33"/>
      <c r="HT747" s="33"/>
      <c r="HU747" s="33"/>
      <c r="HV747" s="33"/>
      <c r="HW747" s="33"/>
      <c r="HX747" s="33"/>
      <c r="HY747" s="33"/>
      <c r="HZ747" s="33"/>
      <c r="IA747" s="33"/>
      <c r="IB747" s="33"/>
      <c r="IC747" s="33"/>
      <c r="ID747" s="33"/>
      <c r="IE747" s="33"/>
      <c r="IF747" s="33"/>
      <c r="IG747" s="33"/>
      <c r="IH747" s="33"/>
      <c r="II747" s="33"/>
      <c r="IJ747" s="33"/>
      <c r="IK747" s="33"/>
      <c r="IL747" s="33"/>
      <c r="IM747" s="33"/>
      <c r="IN747" s="33"/>
      <c r="IO747" s="33"/>
      <c r="IP747" s="33"/>
      <c r="IQ747" s="33"/>
      <c r="IR747" s="33"/>
      <c r="IS747" s="33"/>
      <c r="IT747" s="33"/>
      <c r="IU747" s="33"/>
      <c r="IV747" s="33"/>
      <c r="IW747" s="33"/>
      <c r="IX747" s="33"/>
      <c r="IY747" s="33"/>
      <c r="IZ747" s="33"/>
      <c r="JA747" s="33"/>
      <c r="JB747" s="33"/>
      <c r="JC747" s="33"/>
      <c r="JD747" s="33"/>
      <c r="JE747" s="33"/>
      <c r="JF747" s="33"/>
      <c r="JG747" s="33"/>
      <c r="JH747" s="33"/>
      <c r="JI747" s="33"/>
      <c r="JJ747" s="33"/>
      <c r="JK747" s="33"/>
      <c r="JL747" s="33"/>
      <c r="JM747" s="33"/>
      <c r="JN747" s="33"/>
      <c r="JO747" s="33"/>
      <c r="JP747" s="33"/>
      <c r="JQ747" s="33"/>
      <c r="JR747" s="33"/>
      <c r="JS747" s="33"/>
      <c r="JT747" s="33"/>
      <c r="JU747" s="33"/>
      <c r="JV747" s="33"/>
      <c r="JW747" s="33"/>
      <c r="JX747" s="33"/>
      <c r="JY747" s="33"/>
      <c r="JZ747" s="33"/>
      <c r="KA747" s="33"/>
      <c r="KB747" s="33"/>
      <c r="KC747" s="33"/>
      <c r="KD747" s="33"/>
      <c r="KE747" s="33"/>
      <c r="KF747" s="33"/>
      <c r="KG747" s="33"/>
      <c r="KH747" s="33"/>
      <c r="KI747" s="33"/>
      <c r="KJ747" s="33"/>
      <c r="KK747" s="33"/>
      <c r="KL747" s="33"/>
      <c r="KM747" s="33"/>
      <c r="KN747" s="33"/>
      <c r="KO747" s="33"/>
      <c r="KP747" s="33"/>
      <c r="KQ747" s="33"/>
      <c r="KR747" s="33"/>
      <c r="KS747" s="33"/>
      <c r="KT747" s="33"/>
      <c r="KU747" s="33"/>
      <c r="KV747" s="33"/>
      <c r="KW747" s="33"/>
      <c r="KX747" s="33"/>
      <c r="KY747" s="33"/>
      <c r="KZ747" s="33"/>
      <c r="LA747" s="33"/>
      <c r="LB747" s="33"/>
      <c r="LC747" s="33"/>
    </row>
    <row r="748" spans="1:3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 s="33"/>
      <c r="FV748" s="33"/>
      <c r="FW748" s="33"/>
      <c r="FX748" s="33"/>
      <c r="FY748" s="33"/>
      <c r="FZ748" s="33"/>
      <c r="GA748" s="33"/>
      <c r="GB748" s="33"/>
      <c r="GC748" s="33"/>
      <c r="GD748" s="33"/>
      <c r="GE748" s="33"/>
      <c r="GF748" s="33"/>
      <c r="GG748" s="33"/>
      <c r="GH748" s="33"/>
      <c r="GI748" s="33"/>
      <c r="GJ748" s="33"/>
      <c r="GK748" s="33"/>
      <c r="GL748" s="33"/>
      <c r="GM748" s="33"/>
      <c r="GN748" s="33"/>
      <c r="GO748" s="33"/>
      <c r="GP748" s="33"/>
      <c r="GQ748" s="33"/>
      <c r="GR748" s="33"/>
      <c r="GS748" s="33"/>
      <c r="GT748" s="33"/>
      <c r="GU748" s="33"/>
      <c r="GV748" s="33"/>
      <c r="GW748" s="33"/>
      <c r="GX748" s="33"/>
      <c r="GY748" s="33"/>
      <c r="GZ748" s="33"/>
      <c r="HA748" s="33"/>
      <c r="HB748" s="33"/>
      <c r="HC748" s="33"/>
      <c r="HD748" s="33"/>
      <c r="HE748" s="33"/>
      <c r="HF748" s="33"/>
      <c r="HG748" s="33"/>
      <c r="HH748" s="33"/>
      <c r="HI748" s="33"/>
      <c r="HJ748" s="33"/>
      <c r="HK748" s="33"/>
      <c r="HL748" s="33"/>
      <c r="HM748" s="33"/>
      <c r="HN748" s="33"/>
      <c r="HO748" s="33"/>
      <c r="HP748" s="33"/>
      <c r="HQ748" s="33"/>
      <c r="HR748" s="33"/>
      <c r="HS748" s="33"/>
      <c r="HT748" s="33"/>
      <c r="HU748" s="33"/>
      <c r="HV748" s="33"/>
      <c r="HW748" s="33"/>
      <c r="HX748" s="33"/>
      <c r="HY748" s="33"/>
      <c r="HZ748" s="33"/>
      <c r="IA748" s="33"/>
      <c r="IB748" s="33"/>
      <c r="IC748" s="33"/>
      <c r="ID748" s="33"/>
      <c r="IE748" s="33"/>
      <c r="IF748" s="33"/>
      <c r="IG748" s="33"/>
      <c r="IH748" s="33"/>
      <c r="II748" s="33"/>
      <c r="IJ748" s="33"/>
      <c r="IK748" s="33"/>
      <c r="IL748" s="33"/>
      <c r="IM748" s="33"/>
      <c r="IN748" s="33"/>
      <c r="IO748" s="33"/>
      <c r="IP748" s="33"/>
      <c r="IQ748" s="33"/>
      <c r="IR748" s="33"/>
      <c r="IS748" s="33"/>
      <c r="IT748" s="33"/>
      <c r="IU748" s="33"/>
      <c r="IV748" s="33"/>
      <c r="IW748" s="33"/>
      <c r="IX748" s="33"/>
      <c r="IY748" s="33"/>
      <c r="IZ748" s="33"/>
      <c r="JA748" s="33"/>
      <c r="JB748" s="33"/>
      <c r="JC748" s="33"/>
      <c r="JD748" s="33"/>
      <c r="JE748" s="33"/>
      <c r="JF748" s="33"/>
      <c r="JG748" s="33"/>
      <c r="JH748" s="33"/>
      <c r="JI748" s="33"/>
      <c r="JJ748" s="33"/>
      <c r="JK748" s="33"/>
      <c r="JL748" s="33"/>
      <c r="JM748" s="33"/>
      <c r="JN748" s="33"/>
      <c r="JO748" s="33"/>
      <c r="JP748" s="33"/>
      <c r="JQ748" s="33"/>
      <c r="JR748" s="33"/>
      <c r="JS748" s="33"/>
      <c r="JT748" s="33"/>
      <c r="JU748" s="33"/>
      <c r="JV748" s="33"/>
      <c r="JW748" s="33"/>
      <c r="JX748" s="33"/>
      <c r="JY748" s="33"/>
      <c r="JZ748" s="33"/>
      <c r="KA748" s="33"/>
      <c r="KB748" s="33"/>
      <c r="KC748" s="33"/>
      <c r="KD748" s="33"/>
      <c r="KE748" s="33"/>
      <c r="KF748" s="33"/>
      <c r="KG748" s="33"/>
      <c r="KH748" s="33"/>
      <c r="KI748" s="33"/>
      <c r="KJ748" s="33"/>
      <c r="KK748" s="33"/>
      <c r="KL748" s="33"/>
      <c r="KM748" s="33"/>
      <c r="KN748" s="33"/>
      <c r="KO748" s="33"/>
      <c r="KP748" s="33"/>
      <c r="KQ748" s="33"/>
      <c r="KR748" s="33"/>
      <c r="KS748" s="33"/>
      <c r="KT748" s="33"/>
      <c r="KU748" s="33"/>
      <c r="KV748" s="33"/>
      <c r="KW748" s="33"/>
      <c r="KX748" s="33"/>
      <c r="KY748" s="33"/>
      <c r="KZ748" s="33"/>
      <c r="LA748" s="33"/>
      <c r="LB748" s="33"/>
      <c r="LC748" s="33"/>
    </row>
    <row r="749" spans="1:3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 s="33"/>
      <c r="FV749" s="33"/>
      <c r="FW749" s="33"/>
      <c r="FX749" s="33"/>
      <c r="FY749" s="33"/>
      <c r="FZ749" s="33"/>
      <c r="GA749" s="33"/>
      <c r="GB749" s="33"/>
      <c r="GC749" s="33"/>
      <c r="GD749" s="33"/>
      <c r="GE749" s="33"/>
      <c r="GF749" s="33"/>
      <c r="GG749" s="33"/>
      <c r="GH749" s="33"/>
      <c r="GI749" s="33"/>
      <c r="GJ749" s="33"/>
      <c r="GK749" s="33"/>
      <c r="GL749" s="33"/>
      <c r="GM749" s="33"/>
      <c r="GN749" s="33"/>
      <c r="GO749" s="33"/>
      <c r="GP749" s="33"/>
      <c r="GQ749" s="33"/>
      <c r="GR749" s="33"/>
      <c r="GS749" s="33"/>
      <c r="GT749" s="33"/>
      <c r="GU749" s="33"/>
      <c r="GV749" s="33"/>
      <c r="GW749" s="33"/>
      <c r="GX749" s="33"/>
      <c r="GY749" s="33"/>
      <c r="GZ749" s="33"/>
      <c r="HA749" s="33"/>
      <c r="HB749" s="33"/>
      <c r="HC749" s="33"/>
      <c r="HD749" s="33"/>
      <c r="HE749" s="33"/>
      <c r="HF749" s="33"/>
      <c r="HG749" s="33"/>
      <c r="HH749" s="33"/>
      <c r="HI749" s="33"/>
      <c r="HJ749" s="33"/>
      <c r="HK749" s="33"/>
      <c r="HL749" s="33"/>
      <c r="HM749" s="33"/>
      <c r="HN749" s="33"/>
      <c r="HO749" s="33"/>
      <c r="HP749" s="33"/>
      <c r="HQ749" s="33"/>
      <c r="HR749" s="33"/>
      <c r="HS749" s="33"/>
      <c r="HT749" s="33"/>
      <c r="HU749" s="33"/>
      <c r="HV749" s="33"/>
      <c r="HW749" s="33"/>
      <c r="HX749" s="33"/>
      <c r="HY749" s="33"/>
      <c r="HZ749" s="33"/>
      <c r="IA749" s="33"/>
      <c r="IB749" s="33"/>
      <c r="IC749" s="33"/>
      <c r="ID749" s="33"/>
      <c r="IE749" s="33"/>
      <c r="IF749" s="33"/>
      <c r="IG749" s="33"/>
      <c r="IH749" s="33"/>
      <c r="II749" s="33"/>
      <c r="IJ749" s="33"/>
      <c r="IK749" s="33"/>
      <c r="IL749" s="33"/>
      <c r="IM749" s="33"/>
      <c r="IN749" s="33"/>
      <c r="IO749" s="33"/>
      <c r="IP749" s="33"/>
      <c r="IQ749" s="33"/>
      <c r="IR749" s="33"/>
      <c r="IS749" s="33"/>
      <c r="IT749" s="33"/>
      <c r="IU749" s="33"/>
      <c r="IV749" s="33"/>
      <c r="IW749" s="33"/>
      <c r="IX749" s="33"/>
      <c r="IY749" s="33"/>
      <c r="IZ749" s="33"/>
      <c r="JA749" s="33"/>
      <c r="JB749" s="33"/>
      <c r="JC749" s="33"/>
      <c r="JD749" s="33"/>
      <c r="JE749" s="33"/>
      <c r="JF749" s="33"/>
      <c r="JG749" s="33"/>
      <c r="JH749" s="33"/>
      <c r="JI749" s="33"/>
      <c r="JJ749" s="33"/>
      <c r="JK749" s="33"/>
      <c r="JL749" s="33"/>
      <c r="JM749" s="33"/>
      <c r="JN749" s="33"/>
      <c r="JO749" s="33"/>
      <c r="JP749" s="33"/>
      <c r="JQ749" s="33"/>
      <c r="JR749" s="33"/>
      <c r="JS749" s="33"/>
      <c r="JT749" s="33"/>
      <c r="JU749" s="33"/>
      <c r="JV749" s="33"/>
      <c r="JW749" s="33"/>
      <c r="JX749" s="33"/>
      <c r="JY749" s="33"/>
      <c r="JZ749" s="33"/>
      <c r="KA749" s="33"/>
      <c r="KB749" s="33"/>
      <c r="KC749" s="33"/>
      <c r="KD749" s="33"/>
      <c r="KE749" s="33"/>
      <c r="KF749" s="33"/>
      <c r="KG749" s="33"/>
      <c r="KH749" s="33"/>
      <c r="KI749" s="33"/>
      <c r="KJ749" s="33"/>
      <c r="KK749" s="33"/>
      <c r="KL749" s="33"/>
      <c r="KM749" s="33"/>
      <c r="KN749" s="33"/>
      <c r="KO749" s="33"/>
      <c r="KP749" s="33"/>
      <c r="KQ749" s="33"/>
      <c r="KR749" s="33"/>
      <c r="KS749" s="33"/>
      <c r="KT749" s="33"/>
      <c r="KU749" s="33"/>
      <c r="KV749" s="33"/>
      <c r="KW749" s="33"/>
      <c r="KX749" s="33"/>
      <c r="KY749" s="33"/>
      <c r="KZ749" s="33"/>
      <c r="LA749" s="33"/>
      <c r="LB749" s="33"/>
      <c r="LC749" s="33"/>
    </row>
    <row r="750" spans="1:3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 s="33"/>
      <c r="FV750" s="33"/>
      <c r="FW750" s="33"/>
      <c r="FX750" s="33"/>
      <c r="FY750" s="33"/>
      <c r="FZ750" s="33"/>
      <c r="GA750" s="33"/>
      <c r="GB750" s="33"/>
      <c r="GC750" s="33"/>
      <c r="GD750" s="33"/>
      <c r="GE750" s="33"/>
      <c r="GF750" s="33"/>
      <c r="GG750" s="33"/>
      <c r="GH750" s="33"/>
      <c r="GI750" s="33"/>
      <c r="GJ750" s="33"/>
      <c r="GK750" s="33"/>
      <c r="GL750" s="33"/>
      <c r="GM750" s="33"/>
      <c r="GN750" s="33"/>
      <c r="GO750" s="33"/>
      <c r="GP750" s="33"/>
      <c r="GQ750" s="33"/>
      <c r="GR750" s="33"/>
      <c r="GS750" s="33"/>
      <c r="GT750" s="33"/>
      <c r="GU750" s="33"/>
      <c r="GV750" s="33"/>
      <c r="GW750" s="33"/>
      <c r="GX750" s="33"/>
      <c r="GY750" s="33"/>
      <c r="GZ750" s="33"/>
      <c r="HA750" s="33"/>
      <c r="HB750" s="33"/>
      <c r="HC750" s="33"/>
      <c r="HD750" s="33"/>
      <c r="HE750" s="33"/>
      <c r="HF750" s="33"/>
      <c r="HG750" s="33"/>
      <c r="HH750" s="33"/>
      <c r="HI750" s="33"/>
      <c r="HJ750" s="33"/>
      <c r="HK750" s="33"/>
      <c r="HL750" s="33"/>
      <c r="HM750" s="33"/>
      <c r="HN750" s="33"/>
      <c r="HO750" s="33"/>
      <c r="HP750" s="33"/>
      <c r="HQ750" s="33"/>
      <c r="HR750" s="33"/>
      <c r="HS750" s="33"/>
      <c r="HT750" s="33"/>
      <c r="HU750" s="33"/>
      <c r="HV750" s="33"/>
      <c r="HW750" s="33"/>
      <c r="HX750" s="33"/>
      <c r="HY750" s="33"/>
      <c r="HZ750" s="33"/>
      <c r="IA750" s="33"/>
      <c r="IB750" s="33"/>
      <c r="IC750" s="33"/>
      <c r="ID750" s="33"/>
      <c r="IE750" s="33"/>
      <c r="IF750" s="33"/>
      <c r="IG750" s="33"/>
      <c r="IH750" s="33"/>
      <c r="II750" s="33"/>
      <c r="IJ750" s="33"/>
      <c r="IK750" s="33"/>
      <c r="IL750" s="33"/>
      <c r="IM750" s="33"/>
      <c r="IN750" s="33"/>
      <c r="IO750" s="33"/>
      <c r="IP750" s="33"/>
      <c r="IQ750" s="33"/>
      <c r="IR750" s="33"/>
      <c r="IS750" s="33"/>
      <c r="IT750" s="33"/>
      <c r="IU750" s="33"/>
      <c r="IV750" s="33"/>
      <c r="IW750" s="33"/>
      <c r="IX750" s="33"/>
      <c r="IY750" s="33"/>
      <c r="IZ750" s="33"/>
      <c r="JA750" s="33"/>
      <c r="JB750" s="33"/>
      <c r="JC750" s="33"/>
      <c r="JD750" s="33"/>
      <c r="JE750" s="33"/>
      <c r="JF750" s="33"/>
      <c r="JG750" s="33"/>
      <c r="JH750" s="33"/>
      <c r="JI750" s="33"/>
      <c r="JJ750" s="33"/>
      <c r="JK750" s="33"/>
      <c r="JL750" s="33"/>
      <c r="JM750" s="33"/>
      <c r="JN750" s="33"/>
      <c r="JO750" s="33"/>
      <c r="JP750" s="33"/>
      <c r="JQ750" s="33"/>
      <c r="JR750" s="33"/>
      <c r="JS750" s="33"/>
      <c r="JT750" s="33"/>
      <c r="JU750" s="33"/>
      <c r="JV750" s="33"/>
      <c r="JW750" s="33"/>
      <c r="JX750" s="33"/>
      <c r="JY750" s="33"/>
      <c r="JZ750" s="33"/>
      <c r="KA750" s="33"/>
      <c r="KB750" s="33"/>
      <c r="KC750" s="33"/>
      <c r="KD750" s="33"/>
      <c r="KE750" s="33"/>
      <c r="KF750" s="33"/>
      <c r="KG750" s="33"/>
      <c r="KH750" s="33"/>
      <c r="KI750" s="33"/>
      <c r="KJ750" s="33"/>
      <c r="KK750" s="33"/>
      <c r="KL750" s="33"/>
      <c r="KM750" s="33"/>
      <c r="KN750" s="33"/>
      <c r="KO750" s="33"/>
      <c r="KP750" s="33"/>
      <c r="KQ750" s="33"/>
      <c r="KR750" s="33"/>
      <c r="KS750" s="33"/>
      <c r="KT750" s="33"/>
      <c r="KU750" s="33"/>
      <c r="KV750" s="33"/>
      <c r="KW750" s="33"/>
      <c r="KX750" s="33"/>
      <c r="KY750" s="33"/>
      <c r="KZ750" s="33"/>
      <c r="LA750" s="33"/>
      <c r="LB750" s="33"/>
      <c r="LC750" s="33"/>
    </row>
    <row r="751" spans="1:3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 s="33"/>
      <c r="FV751" s="33"/>
      <c r="FW751" s="33"/>
      <c r="FX751" s="33"/>
      <c r="FY751" s="33"/>
      <c r="FZ751" s="33"/>
      <c r="GA751" s="33"/>
      <c r="GB751" s="33"/>
      <c r="GC751" s="33"/>
      <c r="GD751" s="33"/>
      <c r="GE751" s="33"/>
      <c r="GF751" s="33"/>
      <c r="GG751" s="33"/>
      <c r="GH751" s="33"/>
      <c r="GI751" s="33"/>
      <c r="GJ751" s="33"/>
      <c r="GK751" s="33"/>
      <c r="GL751" s="33"/>
      <c r="GM751" s="33"/>
      <c r="GN751" s="33"/>
      <c r="GO751" s="33"/>
      <c r="GP751" s="33"/>
      <c r="GQ751" s="33"/>
      <c r="GR751" s="33"/>
      <c r="GS751" s="33"/>
      <c r="GT751" s="33"/>
      <c r="GU751" s="33"/>
      <c r="GV751" s="33"/>
      <c r="GW751" s="33"/>
      <c r="GX751" s="33"/>
      <c r="GY751" s="33"/>
      <c r="GZ751" s="33"/>
      <c r="HA751" s="33"/>
      <c r="HB751" s="33"/>
      <c r="HC751" s="33"/>
      <c r="HD751" s="33"/>
      <c r="HE751" s="33"/>
      <c r="HF751" s="33"/>
      <c r="HG751" s="33"/>
      <c r="HH751" s="33"/>
      <c r="HI751" s="33"/>
      <c r="HJ751" s="33"/>
      <c r="HK751" s="33"/>
      <c r="HL751" s="33"/>
      <c r="HM751" s="33"/>
      <c r="HN751" s="33"/>
      <c r="HO751" s="33"/>
      <c r="HP751" s="33"/>
      <c r="HQ751" s="33"/>
      <c r="HR751" s="33"/>
      <c r="HS751" s="33"/>
      <c r="HT751" s="33"/>
      <c r="HU751" s="33"/>
      <c r="HV751" s="33"/>
      <c r="HW751" s="33"/>
      <c r="HX751" s="33"/>
      <c r="HY751" s="33"/>
      <c r="HZ751" s="33"/>
      <c r="IA751" s="33"/>
      <c r="IB751" s="33"/>
      <c r="IC751" s="33"/>
      <c r="ID751" s="33"/>
      <c r="IE751" s="33"/>
      <c r="IF751" s="33"/>
      <c r="IG751" s="33"/>
      <c r="IH751" s="33"/>
      <c r="II751" s="33"/>
      <c r="IJ751" s="33"/>
      <c r="IK751" s="33"/>
      <c r="IL751" s="33"/>
      <c r="IM751" s="33"/>
      <c r="IN751" s="33"/>
      <c r="IO751" s="33"/>
      <c r="IP751" s="33"/>
      <c r="IQ751" s="33"/>
      <c r="IR751" s="33"/>
      <c r="IS751" s="33"/>
      <c r="IT751" s="33"/>
      <c r="IU751" s="33"/>
      <c r="IV751" s="33"/>
      <c r="IW751" s="33"/>
      <c r="IX751" s="33"/>
      <c r="IY751" s="33"/>
      <c r="IZ751" s="33"/>
      <c r="JA751" s="33"/>
      <c r="JB751" s="33"/>
      <c r="JC751" s="33"/>
      <c r="JD751" s="33"/>
      <c r="JE751" s="33"/>
      <c r="JF751" s="33"/>
      <c r="JG751" s="33"/>
      <c r="JH751" s="33"/>
      <c r="JI751" s="33"/>
      <c r="JJ751" s="33"/>
      <c r="JK751" s="33"/>
      <c r="JL751" s="33"/>
      <c r="JM751" s="33"/>
      <c r="JN751" s="33"/>
      <c r="JO751" s="33"/>
      <c r="JP751" s="33"/>
      <c r="JQ751" s="33"/>
      <c r="JR751" s="33"/>
      <c r="JS751" s="33"/>
      <c r="JT751" s="33"/>
      <c r="JU751" s="33"/>
      <c r="JV751" s="33"/>
      <c r="JW751" s="33"/>
      <c r="JX751" s="33"/>
      <c r="JY751" s="33"/>
      <c r="JZ751" s="33"/>
      <c r="KA751" s="33"/>
      <c r="KB751" s="33"/>
      <c r="KC751" s="33"/>
      <c r="KD751" s="33"/>
      <c r="KE751" s="33"/>
      <c r="KF751" s="33"/>
      <c r="KG751" s="33"/>
      <c r="KH751" s="33"/>
      <c r="KI751" s="33"/>
      <c r="KJ751" s="33"/>
      <c r="KK751" s="33"/>
      <c r="KL751" s="33"/>
      <c r="KM751" s="33"/>
      <c r="KN751" s="33"/>
      <c r="KO751" s="33"/>
      <c r="KP751" s="33"/>
      <c r="KQ751" s="33"/>
      <c r="KR751" s="33"/>
      <c r="KS751" s="33"/>
      <c r="KT751" s="33"/>
      <c r="KU751" s="33"/>
      <c r="KV751" s="33"/>
      <c r="KW751" s="33"/>
      <c r="KX751" s="33"/>
      <c r="KY751" s="33"/>
      <c r="KZ751" s="33"/>
      <c r="LA751" s="33"/>
      <c r="LB751" s="33"/>
      <c r="LC751" s="33"/>
    </row>
    <row r="752" spans="1:3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 s="33"/>
      <c r="FV752" s="33"/>
      <c r="FW752" s="33"/>
      <c r="FX752" s="33"/>
      <c r="FY752" s="33"/>
      <c r="FZ752" s="33"/>
      <c r="GA752" s="33"/>
      <c r="GB752" s="33"/>
      <c r="GC752" s="33"/>
      <c r="GD752" s="33"/>
      <c r="GE752" s="33"/>
      <c r="GF752" s="33"/>
      <c r="GG752" s="33"/>
      <c r="GH752" s="33"/>
      <c r="GI752" s="33"/>
      <c r="GJ752" s="33"/>
      <c r="GK752" s="33"/>
      <c r="GL752" s="33"/>
      <c r="GM752" s="33"/>
      <c r="GN752" s="33"/>
      <c r="GO752" s="33"/>
      <c r="GP752" s="33"/>
      <c r="GQ752" s="33"/>
      <c r="GR752" s="33"/>
      <c r="GS752" s="33"/>
      <c r="GT752" s="33"/>
      <c r="GU752" s="33"/>
      <c r="GV752" s="33"/>
      <c r="GW752" s="33"/>
      <c r="GX752" s="33"/>
      <c r="GY752" s="33"/>
      <c r="GZ752" s="33"/>
      <c r="HA752" s="33"/>
      <c r="HB752" s="33"/>
      <c r="HC752" s="33"/>
      <c r="HD752" s="33"/>
      <c r="HE752" s="33"/>
      <c r="HF752" s="33"/>
      <c r="HG752" s="33"/>
      <c r="HH752" s="33"/>
      <c r="HI752" s="33"/>
      <c r="HJ752" s="33"/>
      <c r="HK752" s="33"/>
      <c r="HL752" s="33"/>
      <c r="HM752" s="33"/>
      <c r="HN752" s="33"/>
      <c r="HO752" s="33"/>
      <c r="HP752" s="33"/>
      <c r="HQ752" s="33"/>
      <c r="HR752" s="33"/>
      <c r="HS752" s="33"/>
      <c r="HT752" s="33"/>
      <c r="HU752" s="33"/>
      <c r="HV752" s="33"/>
      <c r="HW752" s="33"/>
      <c r="HX752" s="33"/>
      <c r="HY752" s="33"/>
      <c r="HZ752" s="33"/>
      <c r="IA752" s="33"/>
      <c r="IB752" s="33"/>
      <c r="IC752" s="33"/>
      <c r="ID752" s="33"/>
      <c r="IE752" s="33"/>
      <c r="IF752" s="33"/>
      <c r="IG752" s="33"/>
      <c r="IH752" s="33"/>
      <c r="II752" s="33"/>
      <c r="IJ752" s="33"/>
      <c r="IK752" s="33"/>
      <c r="IL752" s="33"/>
      <c r="IM752" s="33"/>
      <c r="IN752" s="33"/>
      <c r="IO752" s="33"/>
      <c r="IP752" s="33"/>
      <c r="IQ752" s="33"/>
      <c r="IR752" s="33"/>
      <c r="IS752" s="33"/>
      <c r="IT752" s="33"/>
      <c r="IU752" s="33"/>
      <c r="IV752" s="33"/>
      <c r="IW752" s="33"/>
      <c r="IX752" s="33"/>
      <c r="IY752" s="33"/>
      <c r="IZ752" s="33"/>
      <c r="JA752" s="33"/>
      <c r="JB752" s="33"/>
      <c r="JC752" s="33"/>
      <c r="JD752" s="33"/>
      <c r="JE752" s="33"/>
      <c r="JF752" s="33"/>
      <c r="JG752" s="33"/>
      <c r="JH752" s="33"/>
      <c r="JI752" s="33"/>
      <c r="JJ752" s="33"/>
      <c r="JK752" s="33"/>
      <c r="JL752" s="33"/>
      <c r="JM752" s="33"/>
      <c r="JN752" s="33"/>
      <c r="JO752" s="33"/>
      <c r="JP752" s="33"/>
      <c r="JQ752" s="33"/>
      <c r="JR752" s="33"/>
      <c r="JS752" s="33"/>
      <c r="JT752" s="33"/>
      <c r="JU752" s="33"/>
      <c r="JV752" s="33"/>
      <c r="JW752" s="33"/>
      <c r="JX752" s="33"/>
      <c r="JY752" s="33"/>
      <c r="JZ752" s="33"/>
      <c r="KA752" s="33"/>
      <c r="KB752" s="33"/>
      <c r="KC752" s="33"/>
      <c r="KD752" s="33"/>
      <c r="KE752" s="33"/>
      <c r="KF752" s="33"/>
      <c r="KG752" s="33"/>
      <c r="KH752" s="33"/>
      <c r="KI752" s="33"/>
      <c r="KJ752" s="33"/>
      <c r="KK752" s="33"/>
      <c r="KL752" s="33"/>
      <c r="KM752" s="33"/>
      <c r="KN752" s="33"/>
      <c r="KO752" s="33"/>
      <c r="KP752" s="33"/>
      <c r="KQ752" s="33"/>
      <c r="KR752" s="33"/>
      <c r="KS752" s="33"/>
      <c r="KT752" s="33"/>
      <c r="KU752" s="33"/>
      <c r="KV752" s="33"/>
      <c r="KW752" s="33"/>
      <c r="KX752" s="33"/>
      <c r="KY752" s="33"/>
      <c r="KZ752" s="33"/>
      <c r="LA752" s="33"/>
      <c r="LB752" s="33"/>
      <c r="LC752" s="33"/>
    </row>
    <row r="753" spans="1:3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 s="33"/>
      <c r="FV753" s="33"/>
      <c r="FW753" s="33"/>
      <c r="FX753" s="33"/>
      <c r="FY753" s="33"/>
      <c r="FZ753" s="33"/>
      <c r="GA753" s="33"/>
      <c r="GB753" s="33"/>
      <c r="GC753" s="33"/>
      <c r="GD753" s="33"/>
      <c r="GE753" s="33"/>
      <c r="GF753" s="33"/>
      <c r="GG753" s="33"/>
      <c r="GH753" s="33"/>
      <c r="GI753" s="33"/>
      <c r="GJ753" s="33"/>
      <c r="GK753" s="33"/>
      <c r="GL753" s="33"/>
      <c r="GM753" s="33"/>
      <c r="GN753" s="33"/>
      <c r="GO753" s="33"/>
      <c r="GP753" s="33"/>
      <c r="GQ753" s="33"/>
      <c r="GR753" s="33"/>
      <c r="GS753" s="33"/>
      <c r="GT753" s="33"/>
      <c r="GU753" s="33"/>
      <c r="GV753" s="33"/>
      <c r="GW753" s="33"/>
      <c r="GX753" s="33"/>
      <c r="GY753" s="33"/>
      <c r="GZ753" s="33"/>
      <c r="HA753" s="33"/>
      <c r="HB753" s="33"/>
      <c r="HC753" s="33"/>
      <c r="HD753" s="33"/>
      <c r="HE753" s="33"/>
      <c r="HF753" s="33"/>
      <c r="HG753" s="33"/>
      <c r="HH753" s="33"/>
      <c r="HI753" s="33"/>
      <c r="HJ753" s="33"/>
      <c r="HK753" s="33"/>
      <c r="HL753" s="33"/>
      <c r="HM753" s="33"/>
      <c r="HN753" s="33"/>
      <c r="HO753" s="33"/>
      <c r="HP753" s="33"/>
      <c r="HQ753" s="33"/>
      <c r="HR753" s="33"/>
      <c r="HS753" s="33"/>
      <c r="HT753" s="33"/>
      <c r="HU753" s="33"/>
      <c r="HV753" s="33"/>
      <c r="HW753" s="33"/>
      <c r="HX753" s="33"/>
      <c r="HY753" s="33"/>
      <c r="HZ753" s="33"/>
      <c r="IA753" s="33"/>
      <c r="IB753" s="33"/>
      <c r="IC753" s="33"/>
      <c r="ID753" s="33"/>
      <c r="IE753" s="33"/>
      <c r="IF753" s="33"/>
      <c r="IG753" s="33"/>
      <c r="IH753" s="33"/>
      <c r="II753" s="33"/>
      <c r="IJ753" s="33"/>
      <c r="IK753" s="33"/>
      <c r="IL753" s="33"/>
      <c r="IM753" s="33"/>
      <c r="IN753" s="33"/>
      <c r="IO753" s="33"/>
      <c r="IP753" s="33"/>
      <c r="IQ753" s="33"/>
      <c r="IR753" s="33"/>
      <c r="IS753" s="33"/>
      <c r="IT753" s="33"/>
      <c r="IU753" s="33"/>
      <c r="IV753" s="33"/>
      <c r="IW753" s="33"/>
      <c r="IX753" s="33"/>
      <c r="IY753" s="33"/>
      <c r="IZ753" s="33"/>
      <c r="JA753" s="33"/>
      <c r="JB753" s="33"/>
      <c r="JC753" s="33"/>
      <c r="JD753" s="33"/>
      <c r="JE753" s="33"/>
      <c r="JF753" s="33"/>
      <c r="JG753" s="33"/>
      <c r="JH753" s="33"/>
      <c r="JI753" s="33"/>
      <c r="JJ753" s="33"/>
      <c r="JK753" s="33"/>
      <c r="JL753" s="33"/>
      <c r="JM753" s="33"/>
      <c r="JN753" s="33"/>
      <c r="JO753" s="33"/>
      <c r="JP753" s="33"/>
      <c r="JQ753" s="33"/>
      <c r="JR753" s="33"/>
      <c r="JS753" s="33"/>
      <c r="JT753" s="33"/>
      <c r="JU753" s="33"/>
      <c r="JV753" s="33"/>
      <c r="JW753" s="33"/>
      <c r="JX753" s="33"/>
      <c r="JY753" s="33"/>
      <c r="JZ753" s="33"/>
      <c r="KA753" s="33"/>
      <c r="KB753" s="33"/>
      <c r="KC753" s="33"/>
      <c r="KD753" s="33"/>
      <c r="KE753" s="33"/>
      <c r="KF753" s="33"/>
      <c r="KG753" s="33"/>
      <c r="KH753" s="33"/>
      <c r="KI753" s="33"/>
      <c r="KJ753" s="33"/>
      <c r="KK753" s="33"/>
      <c r="KL753" s="33"/>
      <c r="KM753" s="33"/>
      <c r="KN753" s="33"/>
      <c r="KO753" s="33"/>
      <c r="KP753" s="33"/>
      <c r="KQ753" s="33"/>
      <c r="KR753" s="33"/>
      <c r="KS753" s="33"/>
      <c r="KT753" s="33"/>
      <c r="KU753" s="33"/>
      <c r="KV753" s="33"/>
      <c r="KW753" s="33"/>
      <c r="KX753" s="33"/>
      <c r="KY753" s="33"/>
      <c r="KZ753" s="33"/>
      <c r="LA753" s="33"/>
      <c r="LB753" s="33"/>
      <c r="LC753" s="33"/>
    </row>
    <row r="754" spans="1:3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  <c r="IY754" s="33"/>
      <c r="IZ754" s="33"/>
      <c r="JA754" s="33"/>
      <c r="JB754" s="33"/>
      <c r="JC754" s="33"/>
      <c r="JD754" s="33"/>
      <c r="JE754" s="33"/>
      <c r="JF754" s="33"/>
      <c r="JG754" s="33"/>
      <c r="JH754" s="33"/>
      <c r="JI754" s="33"/>
      <c r="JJ754" s="33"/>
      <c r="JK754" s="33"/>
      <c r="JL754" s="33"/>
      <c r="JM754" s="33"/>
      <c r="JN754" s="33"/>
      <c r="JO754" s="33"/>
      <c r="JP754" s="33"/>
      <c r="JQ754" s="33"/>
      <c r="JR754" s="33"/>
      <c r="JS754" s="33"/>
      <c r="JT754" s="33"/>
      <c r="JU754" s="33"/>
      <c r="JV754" s="33"/>
      <c r="JW754" s="33"/>
      <c r="JX754" s="33"/>
      <c r="JY754" s="33"/>
      <c r="JZ754" s="33"/>
      <c r="KA754" s="33"/>
      <c r="KB754" s="33"/>
      <c r="KC754" s="33"/>
      <c r="KD754" s="33"/>
      <c r="KE754" s="33"/>
      <c r="KF754" s="33"/>
      <c r="KG754" s="33"/>
      <c r="KH754" s="33"/>
      <c r="KI754" s="33"/>
      <c r="KJ754" s="33"/>
      <c r="KK754" s="33"/>
      <c r="KL754" s="33"/>
      <c r="KM754" s="33"/>
      <c r="KN754" s="33"/>
      <c r="KO754" s="33"/>
      <c r="KP754" s="33"/>
      <c r="KQ754" s="33"/>
      <c r="KR754" s="33"/>
      <c r="KS754" s="33"/>
      <c r="KT754" s="33"/>
      <c r="KU754" s="33"/>
      <c r="KV754" s="33"/>
      <c r="KW754" s="33"/>
      <c r="KX754" s="33"/>
      <c r="KY754" s="33"/>
      <c r="KZ754" s="33"/>
      <c r="LA754" s="33"/>
      <c r="LB754" s="33"/>
      <c r="LC754" s="33"/>
    </row>
    <row r="755" spans="1:3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 s="33"/>
      <c r="FV755" s="33"/>
      <c r="FW755" s="33"/>
      <c r="FX755" s="33"/>
      <c r="FY755" s="33"/>
      <c r="FZ755" s="33"/>
      <c r="GA755" s="33"/>
      <c r="GB755" s="33"/>
      <c r="GC755" s="33"/>
      <c r="GD755" s="33"/>
      <c r="GE755" s="33"/>
      <c r="GF755" s="33"/>
      <c r="GG755" s="33"/>
      <c r="GH755" s="33"/>
      <c r="GI755" s="33"/>
      <c r="GJ755" s="33"/>
      <c r="GK755" s="33"/>
      <c r="GL755" s="33"/>
      <c r="GM755" s="33"/>
      <c r="GN755" s="33"/>
      <c r="GO755" s="33"/>
      <c r="GP755" s="33"/>
      <c r="GQ755" s="33"/>
      <c r="GR755" s="33"/>
      <c r="GS755" s="33"/>
      <c r="GT755" s="33"/>
      <c r="GU755" s="33"/>
      <c r="GV755" s="33"/>
      <c r="GW755" s="33"/>
      <c r="GX755" s="33"/>
      <c r="GY755" s="33"/>
      <c r="GZ755" s="33"/>
      <c r="HA755" s="33"/>
      <c r="HB755" s="33"/>
      <c r="HC755" s="33"/>
      <c r="HD755" s="33"/>
      <c r="HE755" s="33"/>
      <c r="HF755" s="33"/>
      <c r="HG755" s="33"/>
      <c r="HH755" s="33"/>
      <c r="HI755" s="33"/>
      <c r="HJ755" s="33"/>
      <c r="HK755" s="33"/>
      <c r="HL755" s="33"/>
      <c r="HM755" s="33"/>
      <c r="HN755" s="33"/>
      <c r="HO755" s="33"/>
      <c r="HP755" s="33"/>
      <c r="HQ755" s="33"/>
      <c r="HR755" s="33"/>
      <c r="HS755" s="33"/>
      <c r="HT755" s="33"/>
      <c r="HU755" s="33"/>
      <c r="HV755" s="33"/>
      <c r="HW755" s="33"/>
      <c r="HX755" s="33"/>
      <c r="HY755" s="33"/>
      <c r="HZ755" s="33"/>
      <c r="IA755" s="33"/>
      <c r="IB755" s="33"/>
      <c r="IC755" s="33"/>
      <c r="ID755" s="33"/>
      <c r="IE755" s="33"/>
      <c r="IF755" s="33"/>
      <c r="IG755" s="33"/>
      <c r="IH755" s="33"/>
      <c r="II755" s="33"/>
      <c r="IJ755" s="33"/>
      <c r="IK755" s="33"/>
      <c r="IL755" s="33"/>
      <c r="IM755" s="33"/>
      <c r="IN755" s="33"/>
      <c r="IO755" s="33"/>
      <c r="IP755" s="33"/>
      <c r="IQ755" s="33"/>
      <c r="IR755" s="33"/>
      <c r="IS755" s="33"/>
      <c r="IT755" s="33"/>
      <c r="IU755" s="33"/>
      <c r="IV755" s="33"/>
      <c r="IW755" s="33"/>
      <c r="IX755" s="33"/>
      <c r="IY755" s="33"/>
      <c r="IZ755" s="33"/>
      <c r="JA755" s="33"/>
      <c r="JB755" s="33"/>
      <c r="JC755" s="33"/>
      <c r="JD755" s="33"/>
      <c r="JE755" s="33"/>
      <c r="JF755" s="33"/>
      <c r="JG755" s="33"/>
      <c r="JH755" s="33"/>
      <c r="JI755" s="33"/>
      <c r="JJ755" s="33"/>
      <c r="JK755" s="33"/>
      <c r="JL755" s="33"/>
      <c r="JM755" s="33"/>
      <c r="JN755" s="33"/>
      <c r="JO755" s="33"/>
      <c r="JP755" s="33"/>
      <c r="JQ755" s="33"/>
      <c r="JR755" s="33"/>
      <c r="JS755" s="33"/>
      <c r="JT755" s="33"/>
      <c r="JU755" s="33"/>
      <c r="JV755" s="33"/>
      <c r="JW755" s="33"/>
      <c r="JX755" s="33"/>
      <c r="JY755" s="33"/>
      <c r="JZ755" s="33"/>
      <c r="KA755" s="33"/>
      <c r="KB755" s="33"/>
      <c r="KC755" s="33"/>
      <c r="KD755" s="33"/>
      <c r="KE755" s="33"/>
      <c r="KF755" s="33"/>
      <c r="KG755" s="33"/>
      <c r="KH755" s="33"/>
      <c r="KI755" s="33"/>
      <c r="KJ755" s="33"/>
      <c r="KK755" s="33"/>
      <c r="KL755" s="33"/>
      <c r="KM755" s="33"/>
      <c r="KN755" s="33"/>
      <c r="KO755" s="33"/>
      <c r="KP755" s="33"/>
      <c r="KQ755" s="33"/>
      <c r="KR755" s="33"/>
      <c r="KS755" s="33"/>
      <c r="KT755" s="33"/>
      <c r="KU755" s="33"/>
      <c r="KV755" s="33"/>
      <c r="KW755" s="33"/>
      <c r="KX755" s="33"/>
      <c r="KY755" s="33"/>
      <c r="KZ755" s="33"/>
      <c r="LA755" s="33"/>
      <c r="LB755" s="33"/>
      <c r="LC755" s="33"/>
    </row>
    <row r="756" spans="1:3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 s="33"/>
      <c r="FV756" s="33"/>
      <c r="FW756" s="33"/>
      <c r="FX756" s="33"/>
      <c r="FY756" s="33"/>
      <c r="FZ756" s="33"/>
      <c r="GA756" s="33"/>
      <c r="GB756" s="33"/>
      <c r="GC756" s="33"/>
      <c r="GD756" s="33"/>
      <c r="GE756" s="33"/>
      <c r="GF756" s="33"/>
      <c r="GG756" s="33"/>
      <c r="GH756" s="33"/>
      <c r="GI756" s="33"/>
      <c r="GJ756" s="33"/>
      <c r="GK756" s="33"/>
      <c r="GL756" s="33"/>
      <c r="GM756" s="33"/>
      <c r="GN756" s="33"/>
      <c r="GO756" s="33"/>
      <c r="GP756" s="33"/>
      <c r="GQ756" s="33"/>
      <c r="GR756" s="33"/>
      <c r="GS756" s="33"/>
      <c r="GT756" s="33"/>
      <c r="GU756" s="33"/>
      <c r="GV756" s="33"/>
      <c r="GW756" s="33"/>
      <c r="GX756" s="33"/>
      <c r="GY756" s="33"/>
      <c r="GZ756" s="33"/>
      <c r="HA756" s="33"/>
      <c r="HB756" s="33"/>
      <c r="HC756" s="33"/>
      <c r="HD756" s="33"/>
      <c r="HE756" s="33"/>
      <c r="HF756" s="33"/>
      <c r="HG756" s="33"/>
      <c r="HH756" s="33"/>
      <c r="HI756" s="33"/>
      <c r="HJ756" s="33"/>
      <c r="HK756" s="33"/>
      <c r="HL756" s="33"/>
      <c r="HM756" s="33"/>
      <c r="HN756" s="33"/>
      <c r="HO756" s="33"/>
      <c r="HP756" s="33"/>
      <c r="HQ756" s="33"/>
      <c r="HR756" s="33"/>
      <c r="HS756" s="33"/>
      <c r="HT756" s="33"/>
      <c r="HU756" s="33"/>
      <c r="HV756" s="33"/>
      <c r="HW756" s="33"/>
      <c r="HX756" s="33"/>
      <c r="HY756" s="33"/>
      <c r="HZ756" s="33"/>
      <c r="IA756" s="33"/>
      <c r="IB756" s="33"/>
      <c r="IC756" s="33"/>
      <c r="ID756" s="33"/>
      <c r="IE756" s="33"/>
      <c r="IF756" s="33"/>
      <c r="IG756" s="33"/>
      <c r="IH756" s="33"/>
      <c r="II756" s="33"/>
      <c r="IJ756" s="33"/>
      <c r="IK756" s="33"/>
      <c r="IL756" s="33"/>
      <c r="IM756" s="33"/>
      <c r="IN756" s="33"/>
      <c r="IO756" s="33"/>
      <c r="IP756" s="33"/>
      <c r="IQ756" s="33"/>
      <c r="IR756" s="33"/>
      <c r="IS756" s="33"/>
      <c r="IT756" s="33"/>
      <c r="IU756" s="33"/>
      <c r="IV756" s="33"/>
      <c r="IW756" s="33"/>
      <c r="IX756" s="33"/>
      <c r="IY756" s="33"/>
      <c r="IZ756" s="33"/>
      <c r="JA756" s="33"/>
      <c r="JB756" s="33"/>
      <c r="JC756" s="33"/>
      <c r="JD756" s="33"/>
      <c r="JE756" s="33"/>
      <c r="JF756" s="33"/>
      <c r="JG756" s="33"/>
      <c r="JH756" s="33"/>
      <c r="JI756" s="33"/>
      <c r="JJ756" s="33"/>
      <c r="JK756" s="33"/>
      <c r="JL756" s="33"/>
      <c r="JM756" s="33"/>
      <c r="JN756" s="33"/>
      <c r="JO756" s="33"/>
      <c r="JP756" s="33"/>
      <c r="JQ756" s="33"/>
      <c r="JR756" s="33"/>
      <c r="JS756" s="33"/>
      <c r="JT756" s="33"/>
      <c r="JU756" s="33"/>
      <c r="JV756" s="33"/>
      <c r="JW756" s="33"/>
      <c r="JX756" s="33"/>
      <c r="JY756" s="33"/>
      <c r="JZ756" s="33"/>
      <c r="KA756" s="33"/>
      <c r="KB756" s="33"/>
      <c r="KC756" s="33"/>
      <c r="KD756" s="33"/>
      <c r="KE756" s="33"/>
      <c r="KF756" s="33"/>
      <c r="KG756" s="33"/>
      <c r="KH756" s="33"/>
      <c r="KI756" s="33"/>
      <c r="KJ756" s="33"/>
      <c r="KK756" s="33"/>
      <c r="KL756" s="33"/>
      <c r="KM756" s="33"/>
      <c r="KN756" s="33"/>
      <c r="KO756" s="33"/>
      <c r="KP756" s="33"/>
      <c r="KQ756" s="33"/>
      <c r="KR756" s="33"/>
      <c r="KS756" s="33"/>
      <c r="KT756" s="33"/>
      <c r="KU756" s="33"/>
      <c r="KV756" s="33"/>
      <c r="KW756" s="33"/>
      <c r="KX756" s="33"/>
      <c r="KY756" s="33"/>
      <c r="KZ756" s="33"/>
      <c r="LA756" s="33"/>
      <c r="LB756" s="33"/>
      <c r="LC756" s="33"/>
    </row>
    <row r="757" spans="1:3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 s="33"/>
      <c r="FV757" s="33"/>
      <c r="FW757" s="33"/>
      <c r="FX757" s="33"/>
      <c r="FY757" s="33"/>
      <c r="FZ757" s="33"/>
      <c r="GA757" s="33"/>
      <c r="GB757" s="33"/>
      <c r="GC757" s="33"/>
      <c r="GD757" s="33"/>
      <c r="GE757" s="33"/>
      <c r="GF757" s="33"/>
      <c r="GG757" s="33"/>
      <c r="GH757" s="33"/>
      <c r="GI757" s="33"/>
      <c r="GJ757" s="33"/>
      <c r="GK757" s="33"/>
      <c r="GL757" s="33"/>
      <c r="GM757" s="33"/>
      <c r="GN757" s="33"/>
      <c r="GO757" s="33"/>
      <c r="GP757" s="33"/>
      <c r="GQ757" s="33"/>
      <c r="GR757" s="33"/>
      <c r="GS757" s="33"/>
      <c r="GT757" s="33"/>
      <c r="GU757" s="33"/>
      <c r="GV757" s="33"/>
      <c r="GW757" s="33"/>
      <c r="GX757" s="33"/>
      <c r="GY757" s="33"/>
      <c r="GZ757" s="33"/>
      <c r="HA757" s="33"/>
      <c r="HB757" s="33"/>
      <c r="HC757" s="33"/>
      <c r="HD757" s="33"/>
      <c r="HE757" s="33"/>
      <c r="HF757" s="33"/>
      <c r="HG757" s="33"/>
      <c r="HH757" s="33"/>
      <c r="HI757" s="33"/>
      <c r="HJ757" s="33"/>
      <c r="HK757" s="33"/>
      <c r="HL757" s="33"/>
      <c r="HM757" s="33"/>
      <c r="HN757" s="33"/>
      <c r="HO757" s="33"/>
      <c r="HP757" s="33"/>
      <c r="HQ757" s="33"/>
      <c r="HR757" s="33"/>
      <c r="HS757" s="33"/>
      <c r="HT757" s="33"/>
      <c r="HU757" s="33"/>
      <c r="HV757" s="33"/>
      <c r="HW757" s="33"/>
      <c r="HX757" s="33"/>
      <c r="HY757" s="33"/>
      <c r="HZ757" s="33"/>
      <c r="IA757" s="33"/>
      <c r="IB757" s="33"/>
      <c r="IC757" s="33"/>
      <c r="ID757" s="33"/>
      <c r="IE757" s="33"/>
      <c r="IF757" s="33"/>
      <c r="IG757" s="33"/>
      <c r="IH757" s="33"/>
      <c r="II757" s="33"/>
      <c r="IJ757" s="33"/>
      <c r="IK757" s="33"/>
      <c r="IL757" s="33"/>
      <c r="IM757" s="33"/>
      <c r="IN757" s="33"/>
      <c r="IO757" s="33"/>
      <c r="IP757" s="33"/>
      <c r="IQ757" s="33"/>
      <c r="IR757" s="33"/>
      <c r="IS757" s="33"/>
      <c r="IT757" s="33"/>
      <c r="IU757" s="33"/>
      <c r="IV757" s="33"/>
      <c r="IW757" s="33"/>
      <c r="IX757" s="33"/>
      <c r="IY757" s="33"/>
      <c r="IZ757" s="33"/>
      <c r="JA757" s="33"/>
      <c r="JB757" s="33"/>
      <c r="JC757" s="33"/>
      <c r="JD757" s="33"/>
      <c r="JE757" s="33"/>
      <c r="JF757" s="33"/>
      <c r="JG757" s="33"/>
      <c r="JH757" s="33"/>
      <c r="JI757" s="33"/>
      <c r="JJ757" s="33"/>
      <c r="JK757" s="33"/>
      <c r="JL757" s="33"/>
      <c r="JM757" s="33"/>
      <c r="JN757" s="33"/>
      <c r="JO757" s="33"/>
      <c r="JP757" s="33"/>
      <c r="JQ757" s="33"/>
      <c r="JR757" s="33"/>
      <c r="JS757" s="33"/>
      <c r="JT757" s="33"/>
      <c r="JU757" s="33"/>
      <c r="JV757" s="33"/>
      <c r="JW757" s="33"/>
      <c r="JX757" s="33"/>
      <c r="JY757" s="33"/>
      <c r="JZ757" s="33"/>
      <c r="KA757" s="33"/>
      <c r="KB757" s="33"/>
      <c r="KC757" s="33"/>
      <c r="KD757" s="33"/>
      <c r="KE757" s="33"/>
      <c r="KF757" s="33"/>
      <c r="KG757" s="33"/>
      <c r="KH757" s="33"/>
      <c r="KI757" s="33"/>
      <c r="KJ757" s="33"/>
      <c r="KK757" s="33"/>
      <c r="KL757" s="33"/>
      <c r="KM757" s="33"/>
      <c r="KN757" s="33"/>
      <c r="KO757" s="33"/>
      <c r="KP757" s="33"/>
      <c r="KQ757" s="33"/>
      <c r="KR757" s="33"/>
      <c r="KS757" s="33"/>
      <c r="KT757" s="33"/>
      <c r="KU757" s="33"/>
      <c r="KV757" s="33"/>
      <c r="KW757" s="33"/>
      <c r="KX757" s="33"/>
      <c r="KY757" s="33"/>
      <c r="KZ757" s="33"/>
      <c r="LA757" s="33"/>
      <c r="LB757" s="33"/>
      <c r="LC757" s="33"/>
    </row>
    <row r="758" spans="1:3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 s="33"/>
      <c r="FV758" s="33"/>
      <c r="FW758" s="33"/>
      <c r="FX758" s="33"/>
      <c r="FY758" s="33"/>
      <c r="FZ758" s="33"/>
      <c r="GA758" s="33"/>
      <c r="GB758" s="33"/>
      <c r="GC758" s="33"/>
      <c r="GD758" s="33"/>
      <c r="GE758" s="33"/>
      <c r="GF758" s="33"/>
      <c r="GG758" s="33"/>
      <c r="GH758" s="33"/>
      <c r="GI758" s="33"/>
      <c r="GJ758" s="33"/>
      <c r="GK758" s="33"/>
      <c r="GL758" s="33"/>
      <c r="GM758" s="33"/>
      <c r="GN758" s="33"/>
      <c r="GO758" s="33"/>
      <c r="GP758" s="33"/>
      <c r="GQ758" s="33"/>
      <c r="GR758" s="33"/>
      <c r="GS758" s="33"/>
      <c r="GT758" s="33"/>
      <c r="GU758" s="33"/>
      <c r="GV758" s="33"/>
      <c r="GW758" s="33"/>
      <c r="GX758" s="33"/>
      <c r="GY758" s="33"/>
      <c r="GZ758" s="33"/>
      <c r="HA758" s="33"/>
      <c r="HB758" s="33"/>
      <c r="HC758" s="33"/>
      <c r="HD758" s="33"/>
      <c r="HE758" s="33"/>
      <c r="HF758" s="33"/>
      <c r="HG758" s="33"/>
      <c r="HH758" s="33"/>
      <c r="HI758" s="33"/>
      <c r="HJ758" s="33"/>
      <c r="HK758" s="33"/>
      <c r="HL758" s="33"/>
      <c r="HM758" s="33"/>
      <c r="HN758" s="33"/>
      <c r="HO758" s="33"/>
      <c r="HP758" s="33"/>
      <c r="HQ758" s="33"/>
      <c r="HR758" s="33"/>
      <c r="HS758" s="33"/>
      <c r="HT758" s="33"/>
      <c r="HU758" s="33"/>
      <c r="HV758" s="33"/>
      <c r="HW758" s="33"/>
      <c r="HX758" s="33"/>
      <c r="HY758" s="33"/>
      <c r="HZ758" s="33"/>
      <c r="IA758" s="33"/>
      <c r="IB758" s="33"/>
      <c r="IC758" s="33"/>
      <c r="ID758" s="33"/>
      <c r="IE758" s="33"/>
      <c r="IF758" s="33"/>
      <c r="IG758" s="33"/>
      <c r="IH758" s="33"/>
      <c r="II758" s="33"/>
      <c r="IJ758" s="33"/>
      <c r="IK758" s="33"/>
      <c r="IL758" s="33"/>
      <c r="IM758" s="33"/>
      <c r="IN758" s="33"/>
      <c r="IO758" s="33"/>
      <c r="IP758" s="33"/>
      <c r="IQ758" s="33"/>
      <c r="IR758" s="33"/>
      <c r="IS758" s="33"/>
      <c r="IT758" s="33"/>
      <c r="IU758" s="33"/>
      <c r="IV758" s="33"/>
      <c r="IW758" s="33"/>
      <c r="IX758" s="33"/>
      <c r="IY758" s="33"/>
      <c r="IZ758" s="33"/>
      <c r="JA758" s="33"/>
      <c r="JB758" s="33"/>
      <c r="JC758" s="33"/>
      <c r="JD758" s="33"/>
      <c r="JE758" s="33"/>
      <c r="JF758" s="33"/>
      <c r="JG758" s="33"/>
      <c r="JH758" s="33"/>
      <c r="JI758" s="33"/>
      <c r="JJ758" s="33"/>
      <c r="JK758" s="33"/>
      <c r="JL758" s="33"/>
      <c r="JM758" s="33"/>
      <c r="JN758" s="33"/>
      <c r="JO758" s="33"/>
      <c r="JP758" s="33"/>
      <c r="JQ758" s="33"/>
      <c r="JR758" s="33"/>
      <c r="JS758" s="33"/>
      <c r="JT758" s="33"/>
      <c r="JU758" s="33"/>
      <c r="JV758" s="33"/>
      <c r="JW758" s="33"/>
      <c r="JX758" s="33"/>
      <c r="JY758" s="33"/>
      <c r="JZ758" s="33"/>
      <c r="KA758" s="33"/>
      <c r="KB758" s="33"/>
      <c r="KC758" s="33"/>
      <c r="KD758" s="33"/>
      <c r="KE758" s="33"/>
      <c r="KF758" s="33"/>
      <c r="KG758" s="33"/>
      <c r="KH758" s="33"/>
      <c r="KI758" s="33"/>
      <c r="KJ758" s="33"/>
      <c r="KK758" s="33"/>
      <c r="KL758" s="33"/>
      <c r="KM758" s="33"/>
      <c r="KN758" s="33"/>
      <c r="KO758" s="33"/>
      <c r="KP758" s="33"/>
      <c r="KQ758" s="33"/>
      <c r="KR758" s="33"/>
      <c r="KS758" s="33"/>
      <c r="KT758" s="33"/>
      <c r="KU758" s="33"/>
      <c r="KV758" s="33"/>
      <c r="KW758" s="33"/>
      <c r="KX758" s="33"/>
      <c r="KY758" s="33"/>
      <c r="KZ758" s="33"/>
      <c r="LA758" s="33"/>
      <c r="LB758" s="33"/>
      <c r="LC758" s="33"/>
    </row>
    <row r="759" spans="1:3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 s="33"/>
      <c r="FV759" s="33"/>
      <c r="FW759" s="33"/>
      <c r="FX759" s="33"/>
      <c r="FY759" s="33"/>
      <c r="FZ759" s="33"/>
      <c r="GA759" s="33"/>
      <c r="GB759" s="33"/>
      <c r="GC759" s="33"/>
      <c r="GD759" s="33"/>
      <c r="GE759" s="33"/>
      <c r="GF759" s="33"/>
      <c r="GG759" s="33"/>
      <c r="GH759" s="33"/>
      <c r="GI759" s="33"/>
      <c r="GJ759" s="33"/>
      <c r="GK759" s="33"/>
      <c r="GL759" s="33"/>
      <c r="GM759" s="33"/>
      <c r="GN759" s="33"/>
      <c r="GO759" s="33"/>
      <c r="GP759" s="33"/>
      <c r="GQ759" s="33"/>
      <c r="GR759" s="33"/>
      <c r="GS759" s="33"/>
      <c r="GT759" s="33"/>
      <c r="GU759" s="33"/>
      <c r="GV759" s="33"/>
      <c r="GW759" s="33"/>
      <c r="GX759" s="33"/>
      <c r="GY759" s="33"/>
      <c r="GZ759" s="33"/>
      <c r="HA759" s="33"/>
      <c r="HB759" s="33"/>
      <c r="HC759" s="33"/>
      <c r="HD759" s="33"/>
      <c r="HE759" s="33"/>
      <c r="HF759" s="33"/>
      <c r="HG759" s="33"/>
      <c r="HH759" s="33"/>
      <c r="HI759" s="33"/>
      <c r="HJ759" s="33"/>
      <c r="HK759" s="33"/>
      <c r="HL759" s="33"/>
      <c r="HM759" s="33"/>
      <c r="HN759" s="33"/>
      <c r="HO759" s="33"/>
      <c r="HP759" s="33"/>
      <c r="HQ759" s="33"/>
      <c r="HR759" s="33"/>
      <c r="HS759" s="33"/>
      <c r="HT759" s="33"/>
      <c r="HU759" s="33"/>
      <c r="HV759" s="33"/>
      <c r="HW759" s="33"/>
      <c r="HX759" s="33"/>
      <c r="HY759" s="33"/>
      <c r="HZ759" s="33"/>
      <c r="IA759" s="33"/>
      <c r="IB759" s="33"/>
      <c r="IC759" s="33"/>
      <c r="ID759" s="33"/>
      <c r="IE759" s="33"/>
      <c r="IF759" s="33"/>
      <c r="IG759" s="33"/>
      <c r="IH759" s="33"/>
      <c r="II759" s="33"/>
      <c r="IJ759" s="33"/>
      <c r="IK759" s="33"/>
      <c r="IL759" s="33"/>
      <c r="IM759" s="33"/>
      <c r="IN759" s="33"/>
      <c r="IO759" s="33"/>
      <c r="IP759" s="33"/>
      <c r="IQ759" s="33"/>
      <c r="IR759" s="33"/>
      <c r="IS759" s="33"/>
      <c r="IT759" s="33"/>
      <c r="IU759" s="33"/>
      <c r="IV759" s="33"/>
      <c r="IW759" s="33"/>
      <c r="IX759" s="33"/>
      <c r="IY759" s="33"/>
      <c r="IZ759" s="33"/>
      <c r="JA759" s="33"/>
      <c r="JB759" s="33"/>
      <c r="JC759" s="33"/>
      <c r="JD759" s="33"/>
      <c r="JE759" s="33"/>
      <c r="JF759" s="33"/>
      <c r="JG759" s="33"/>
      <c r="JH759" s="33"/>
      <c r="JI759" s="33"/>
      <c r="JJ759" s="33"/>
      <c r="JK759" s="33"/>
      <c r="JL759" s="33"/>
      <c r="JM759" s="33"/>
      <c r="JN759" s="33"/>
      <c r="JO759" s="33"/>
      <c r="JP759" s="33"/>
      <c r="JQ759" s="33"/>
      <c r="JR759" s="33"/>
      <c r="JS759" s="33"/>
      <c r="JT759" s="33"/>
      <c r="JU759" s="33"/>
      <c r="JV759" s="33"/>
      <c r="JW759" s="33"/>
      <c r="JX759" s="33"/>
      <c r="JY759" s="33"/>
      <c r="JZ759" s="33"/>
      <c r="KA759" s="33"/>
      <c r="KB759" s="33"/>
      <c r="KC759" s="33"/>
      <c r="KD759" s="33"/>
      <c r="KE759" s="33"/>
      <c r="KF759" s="33"/>
      <c r="KG759" s="33"/>
      <c r="KH759" s="33"/>
      <c r="KI759" s="33"/>
      <c r="KJ759" s="33"/>
      <c r="KK759" s="33"/>
      <c r="KL759" s="33"/>
      <c r="KM759" s="33"/>
      <c r="KN759" s="33"/>
      <c r="KO759" s="33"/>
      <c r="KP759" s="33"/>
      <c r="KQ759" s="33"/>
      <c r="KR759" s="33"/>
      <c r="KS759" s="33"/>
      <c r="KT759" s="33"/>
      <c r="KU759" s="33"/>
      <c r="KV759" s="33"/>
      <c r="KW759" s="33"/>
      <c r="KX759" s="33"/>
      <c r="KY759" s="33"/>
      <c r="KZ759" s="33"/>
      <c r="LA759" s="33"/>
      <c r="LB759" s="33"/>
      <c r="LC759" s="33"/>
    </row>
    <row r="760" spans="1:3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 s="33"/>
      <c r="FV760" s="33"/>
      <c r="FW760" s="33"/>
      <c r="FX760" s="33"/>
      <c r="FY760" s="33"/>
      <c r="FZ760" s="33"/>
      <c r="GA760" s="33"/>
      <c r="GB760" s="33"/>
      <c r="GC760" s="33"/>
      <c r="GD760" s="33"/>
      <c r="GE760" s="33"/>
      <c r="GF760" s="33"/>
      <c r="GG760" s="33"/>
      <c r="GH760" s="33"/>
      <c r="GI760" s="33"/>
      <c r="GJ760" s="33"/>
      <c r="GK760" s="33"/>
      <c r="GL760" s="33"/>
      <c r="GM760" s="33"/>
      <c r="GN760" s="33"/>
      <c r="GO760" s="33"/>
      <c r="GP760" s="33"/>
      <c r="GQ760" s="33"/>
      <c r="GR760" s="33"/>
      <c r="GS760" s="33"/>
      <c r="GT760" s="33"/>
      <c r="GU760" s="33"/>
      <c r="GV760" s="33"/>
      <c r="GW760" s="33"/>
      <c r="GX760" s="33"/>
      <c r="GY760" s="33"/>
      <c r="GZ760" s="33"/>
      <c r="HA760" s="33"/>
      <c r="HB760" s="33"/>
      <c r="HC760" s="33"/>
      <c r="HD760" s="33"/>
      <c r="HE760" s="33"/>
      <c r="HF760" s="33"/>
      <c r="HG760" s="33"/>
      <c r="HH760" s="33"/>
      <c r="HI760" s="33"/>
      <c r="HJ760" s="33"/>
      <c r="HK760" s="33"/>
      <c r="HL760" s="33"/>
      <c r="HM760" s="33"/>
      <c r="HN760" s="33"/>
      <c r="HO760" s="33"/>
      <c r="HP760" s="33"/>
      <c r="HQ760" s="33"/>
      <c r="HR760" s="33"/>
      <c r="HS760" s="33"/>
      <c r="HT760" s="33"/>
      <c r="HU760" s="33"/>
      <c r="HV760" s="33"/>
      <c r="HW760" s="33"/>
      <c r="HX760" s="33"/>
      <c r="HY760" s="33"/>
      <c r="HZ760" s="33"/>
      <c r="IA760" s="33"/>
      <c r="IB760" s="33"/>
      <c r="IC760" s="33"/>
      <c r="ID760" s="33"/>
      <c r="IE760" s="33"/>
      <c r="IF760" s="33"/>
      <c r="IG760" s="33"/>
      <c r="IH760" s="33"/>
      <c r="II760" s="33"/>
      <c r="IJ760" s="33"/>
      <c r="IK760" s="33"/>
      <c r="IL760" s="33"/>
      <c r="IM760" s="33"/>
      <c r="IN760" s="33"/>
      <c r="IO760" s="33"/>
      <c r="IP760" s="33"/>
      <c r="IQ760" s="33"/>
      <c r="IR760" s="33"/>
      <c r="IS760" s="33"/>
      <c r="IT760" s="33"/>
      <c r="IU760" s="33"/>
      <c r="IV760" s="33"/>
      <c r="IW760" s="33"/>
      <c r="IX760" s="33"/>
      <c r="IY760" s="33"/>
      <c r="IZ760" s="33"/>
      <c r="JA760" s="33"/>
      <c r="JB760" s="33"/>
      <c r="JC760" s="33"/>
      <c r="JD760" s="33"/>
      <c r="JE760" s="33"/>
      <c r="JF760" s="33"/>
      <c r="JG760" s="33"/>
      <c r="JH760" s="33"/>
      <c r="JI760" s="33"/>
      <c r="JJ760" s="33"/>
      <c r="JK760" s="33"/>
      <c r="JL760" s="33"/>
      <c r="JM760" s="33"/>
      <c r="JN760" s="33"/>
      <c r="JO760" s="33"/>
      <c r="JP760" s="33"/>
      <c r="JQ760" s="33"/>
      <c r="JR760" s="33"/>
      <c r="JS760" s="33"/>
      <c r="JT760" s="33"/>
      <c r="JU760" s="33"/>
      <c r="JV760" s="33"/>
      <c r="JW760" s="33"/>
      <c r="JX760" s="33"/>
      <c r="JY760" s="33"/>
      <c r="JZ760" s="33"/>
      <c r="KA760" s="33"/>
      <c r="KB760" s="33"/>
      <c r="KC760" s="33"/>
      <c r="KD760" s="33"/>
      <c r="KE760" s="33"/>
      <c r="KF760" s="33"/>
      <c r="KG760" s="33"/>
      <c r="KH760" s="33"/>
      <c r="KI760" s="33"/>
      <c r="KJ760" s="33"/>
      <c r="KK760" s="33"/>
      <c r="KL760" s="33"/>
      <c r="KM760" s="33"/>
      <c r="KN760" s="33"/>
      <c r="KO760" s="33"/>
      <c r="KP760" s="33"/>
      <c r="KQ760" s="33"/>
      <c r="KR760" s="33"/>
      <c r="KS760" s="33"/>
      <c r="KT760" s="33"/>
      <c r="KU760" s="33"/>
      <c r="KV760" s="33"/>
      <c r="KW760" s="33"/>
      <c r="KX760" s="33"/>
      <c r="KY760" s="33"/>
      <c r="KZ760" s="33"/>
      <c r="LA760" s="33"/>
      <c r="LB760" s="33"/>
      <c r="LC760" s="33"/>
    </row>
    <row r="761" spans="1:3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 s="33"/>
      <c r="FV761" s="33"/>
      <c r="FW761" s="33"/>
      <c r="FX761" s="33"/>
      <c r="FY761" s="33"/>
      <c r="FZ761" s="33"/>
      <c r="GA761" s="33"/>
      <c r="GB761" s="33"/>
      <c r="GC761" s="33"/>
      <c r="GD761" s="33"/>
      <c r="GE761" s="33"/>
      <c r="GF761" s="33"/>
      <c r="GG761" s="33"/>
      <c r="GH761" s="33"/>
      <c r="GI761" s="33"/>
      <c r="GJ761" s="33"/>
      <c r="GK761" s="33"/>
      <c r="GL761" s="33"/>
      <c r="GM761" s="33"/>
      <c r="GN761" s="33"/>
      <c r="GO761" s="33"/>
      <c r="GP761" s="33"/>
      <c r="GQ761" s="33"/>
      <c r="GR761" s="33"/>
      <c r="GS761" s="33"/>
      <c r="GT761" s="33"/>
      <c r="GU761" s="33"/>
      <c r="GV761" s="33"/>
      <c r="GW761" s="33"/>
      <c r="GX761" s="33"/>
      <c r="GY761" s="33"/>
      <c r="GZ761" s="33"/>
      <c r="HA761" s="33"/>
      <c r="HB761" s="33"/>
      <c r="HC761" s="33"/>
      <c r="HD761" s="33"/>
      <c r="HE761" s="33"/>
      <c r="HF761" s="33"/>
      <c r="HG761" s="33"/>
      <c r="HH761" s="33"/>
      <c r="HI761" s="33"/>
      <c r="HJ761" s="33"/>
      <c r="HK761" s="33"/>
      <c r="HL761" s="33"/>
      <c r="HM761" s="33"/>
      <c r="HN761" s="33"/>
      <c r="HO761" s="33"/>
      <c r="HP761" s="33"/>
      <c r="HQ761" s="33"/>
      <c r="HR761" s="33"/>
      <c r="HS761" s="33"/>
      <c r="HT761" s="33"/>
      <c r="HU761" s="33"/>
      <c r="HV761" s="33"/>
      <c r="HW761" s="33"/>
      <c r="HX761" s="33"/>
      <c r="HY761" s="33"/>
      <c r="HZ761" s="33"/>
      <c r="IA761" s="33"/>
      <c r="IB761" s="33"/>
      <c r="IC761" s="33"/>
      <c r="ID761" s="33"/>
      <c r="IE761" s="33"/>
      <c r="IF761" s="33"/>
      <c r="IG761" s="33"/>
      <c r="IH761" s="33"/>
      <c r="II761" s="33"/>
      <c r="IJ761" s="33"/>
      <c r="IK761" s="33"/>
      <c r="IL761" s="33"/>
      <c r="IM761" s="33"/>
      <c r="IN761" s="33"/>
      <c r="IO761" s="33"/>
      <c r="IP761" s="33"/>
      <c r="IQ761" s="33"/>
      <c r="IR761" s="33"/>
      <c r="IS761" s="33"/>
      <c r="IT761" s="33"/>
      <c r="IU761" s="33"/>
      <c r="IV761" s="33"/>
      <c r="IW761" s="33"/>
      <c r="IX761" s="33"/>
      <c r="IY761" s="33"/>
      <c r="IZ761" s="33"/>
      <c r="JA761" s="33"/>
      <c r="JB761" s="33"/>
      <c r="JC761" s="33"/>
      <c r="JD761" s="33"/>
      <c r="JE761" s="33"/>
      <c r="JF761" s="33"/>
      <c r="JG761" s="33"/>
      <c r="JH761" s="33"/>
      <c r="JI761" s="33"/>
      <c r="JJ761" s="33"/>
      <c r="JK761" s="33"/>
      <c r="JL761" s="33"/>
      <c r="JM761" s="33"/>
      <c r="JN761" s="33"/>
      <c r="JO761" s="33"/>
      <c r="JP761" s="33"/>
      <c r="JQ761" s="33"/>
      <c r="JR761" s="33"/>
      <c r="JS761" s="33"/>
      <c r="JT761" s="33"/>
      <c r="JU761" s="33"/>
      <c r="JV761" s="33"/>
      <c r="JW761" s="33"/>
      <c r="JX761" s="33"/>
      <c r="JY761" s="33"/>
      <c r="JZ761" s="33"/>
      <c r="KA761" s="33"/>
      <c r="KB761" s="33"/>
      <c r="KC761" s="33"/>
      <c r="KD761" s="33"/>
      <c r="KE761" s="33"/>
      <c r="KF761" s="33"/>
      <c r="KG761" s="33"/>
      <c r="KH761" s="33"/>
      <c r="KI761" s="33"/>
      <c r="KJ761" s="33"/>
      <c r="KK761" s="33"/>
      <c r="KL761" s="33"/>
      <c r="KM761" s="33"/>
      <c r="KN761" s="33"/>
      <c r="KO761" s="33"/>
      <c r="KP761" s="33"/>
      <c r="KQ761" s="33"/>
      <c r="KR761" s="33"/>
      <c r="KS761" s="33"/>
      <c r="KT761" s="33"/>
      <c r="KU761" s="33"/>
      <c r="KV761" s="33"/>
      <c r="KW761" s="33"/>
      <c r="KX761" s="33"/>
      <c r="KY761" s="33"/>
      <c r="KZ761" s="33"/>
      <c r="LA761" s="33"/>
      <c r="LB761" s="33"/>
      <c r="LC761" s="33"/>
    </row>
    <row r="762" spans="1:3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 s="33"/>
      <c r="FV762" s="33"/>
      <c r="FW762" s="33"/>
      <c r="FX762" s="33"/>
      <c r="FY762" s="33"/>
      <c r="FZ762" s="33"/>
      <c r="GA762" s="33"/>
      <c r="GB762" s="33"/>
      <c r="GC762" s="33"/>
      <c r="GD762" s="33"/>
      <c r="GE762" s="33"/>
      <c r="GF762" s="33"/>
      <c r="GG762" s="33"/>
      <c r="GH762" s="33"/>
      <c r="GI762" s="33"/>
      <c r="GJ762" s="33"/>
      <c r="GK762" s="33"/>
      <c r="GL762" s="33"/>
      <c r="GM762" s="33"/>
      <c r="GN762" s="33"/>
      <c r="GO762" s="33"/>
      <c r="GP762" s="33"/>
      <c r="GQ762" s="33"/>
      <c r="GR762" s="33"/>
      <c r="GS762" s="33"/>
      <c r="GT762" s="33"/>
      <c r="GU762" s="33"/>
      <c r="GV762" s="33"/>
      <c r="GW762" s="33"/>
      <c r="GX762" s="33"/>
      <c r="GY762" s="33"/>
      <c r="GZ762" s="33"/>
      <c r="HA762" s="33"/>
      <c r="HB762" s="33"/>
      <c r="HC762" s="33"/>
      <c r="HD762" s="33"/>
      <c r="HE762" s="33"/>
      <c r="HF762" s="33"/>
      <c r="HG762" s="33"/>
      <c r="HH762" s="33"/>
      <c r="HI762" s="33"/>
      <c r="HJ762" s="33"/>
      <c r="HK762" s="33"/>
      <c r="HL762" s="33"/>
      <c r="HM762" s="33"/>
      <c r="HN762" s="33"/>
      <c r="HO762" s="33"/>
      <c r="HP762" s="33"/>
      <c r="HQ762" s="33"/>
      <c r="HR762" s="33"/>
      <c r="HS762" s="33"/>
      <c r="HT762" s="33"/>
      <c r="HU762" s="33"/>
      <c r="HV762" s="33"/>
      <c r="HW762" s="33"/>
      <c r="HX762" s="33"/>
      <c r="HY762" s="33"/>
      <c r="HZ762" s="33"/>
      <c r="IA762" s="33"/>
      <c r="IB762" s="33"/>
      <c r="IC762" s="33"/>
      <c r="ID762" s="33"/>
      <c r="IE762" s="33"/>
      <c r="IF762" s="33"/>
      <c r="IG762" s="33"/>
      <c r="IH762" s="33"/>
      <c r="II762" s="33"/>
      <c r="IJ762" s="33"/>
      <c r="IK762" s="33"/>
      <c r="IL762" s="33"/>
      <c r="IM762" s="33"/>
      <c r="IN762" s="33"/>
      <c r="IO762" s="33"/>
      <c r="IP762" s="33"/>
      <c r="IQ762" s="33"/>
      <c r="IR762" s="33"/>
      <c r="IS762" s="33"/>
      <c r="IT762" s="33"/>
      <c r="IU762" s="33"/>
      <c r="IV762" s="33"/>
      <c r="IW762" s="33"/>
      <c r="IX762" s="33"/>
      <c r="IY762" s="33"/>
      <c r="IZ762" s="33"/>
      <c r="JA762" s="33"/>
      <c r="JB762" s="33"/>
      <c r="JC762" s="33"/>
      <c r="JD762" s="33"/>
      <c r="JE762" s="33"/>
      <c r="JF762" s="33"/>
      <c r="JG762" s="33"/>
      <c r="JH762" s="33"/>
      <c r="JI762" s="33"/>
      <c r="JJ762" s="33"/>
      <c r="JK762" s="33"/>
      <c r="JL762" s="33"/>
      <c r="JM762" s="33"/>
      <c r="JN762" s="33"/>
      <c r="JO762" s="33"/>
      <c r="JP762" s="33"/>
      <c r="JQ762" s="33"/>
      <c r="JR762" s="33"/>
      <c r="JS762" s="33"/>
      <c r="JT762" s="33"/>
      <c r="JU762" s="33"/>
      <c r="JV762" s="33"/>
      <c r="JW762" s="33"/>
      <c r="JX762" s="33"/>
      <c r="JY762" s="33"/>
      <c r="JZ762" s="33"/>
      <c r="KA762" s="33"/>
      <c r="KB762" s="33"/>
      <c r="KC762" s="33"/>
      <c r="KD762" s="33"/>
      <c r="KE762" s="33"/>
      <c r="KF762" s="33"/>
      <c r="KG762" s="33"/>
      <c r="KH762" s="33"/>
      <c r="KI762" s="33"/>
      <c r="KJ762" s="33"/>
      <c r="KK762" s="33"/>
      <c r="KL762" s="33"/>
      <c r="KM762" s="33"/>
      <c r="KN762" s="33"/>
      <c r="KO762" s="33"/>
      <c r="KP762" s="33"/>
      <c r="KQ762" s="33"/>
      <c r="KR762" s="33"/>
      <c r="KS762" s="33"/>
      <c r="KT762" s="33"/>
      <c r="KU762" s="33"/>
      <c r="KV762" s="33"/>
      <c r="KW762" s="33"/>
      <c r="KX762" s="33"/>
      <c r="KY762" s="33"/>
      <c r="KZ762" s="33"/>
      <c r="LA762" s="33"/>
      <c r="LB762" s="33"/>
      <c r="LC762" s="33"/>
    </row>
    <row r="763" spans="1:3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 s="33"/>
      <c r="FV763" s="33"/>
      <c r="FW763" s="33"/>
      <c r="FX763" s="33"/>
      <c r="FY763" s="33"/>
      <c r="FZ763" s="33"/>
      <c r="GA763" s="33"/>
      <c r="GB763" s="33"/>
      <c r="GC763" s="33"/>
      <c r="GD763" s="33"/>
      <c r="GE763" s="33"/>
      <c r="GF763" s="33"/>
      <c r="GG763" s="33"/>
      <c r="GH763" s="33"/>
      <c r="GI763" s="33"/>
      <c r="GJ763" s="33"/>
      <c r="GK763" s="33"/>
      <c r="GL763" s="33"/>
      <c r="GM763" s="33"/>
      <c r="GN763" s="33"/>
      <c r="GO763" s="33"/>
      <c r="GP763" s="33"/>
      <c r="GQ763" s="33"/>
      <c r="GR763" s="33"/>
      <c r="GS763" s="33"/>
      <c r="GT763" s="33"/>
      <c r="GU763" s="33"/>
      <c r="GV763" s="33"/>
      <c r="GW763" s="33"/>
      <c r="GX763" s="33"/>
      <c r="GY763" s="33"/>
      <c r="GZ763" s="33"/>
      <c r="HA763" s="33"/>
      <c r="HB763" s="33"/>
      <c r="HC763" s="33"/>
      <c r="HD763" s="33"/>
      <c r="HE763" s="33"/>
      <c r="HF763" s="33"/>
      <c r="HG763" s="33"/>
      <c r="HH763" s="33"/>
      <c r="HI763" s="33"/>
      <c r="HJ763" s="33"/>
      <c r="HK763" s="33"/>
      <c r="HL763" s="33"/>
      <c r="HM763" s="33"/>
      <c r="HN763" s="33"/>
      <c r="HO763" s="33"/>
      <c r="HP763" s="33"/>
      <c r="HQ763" s="33"/>
      <c r="HR763" s="33"/>
      <c r="HS763" s="33"/>
      <c r="HT763" s="33"/>
      <c r="HU763" s="33"/>
      <c r="HV763" s="33"/>
      <c r="HW763" s="33"/>
      <c r="HX763" s="33"/>
      <c r="HY763" s="33"/>
      <c r="HZ763" s="33"/>
      <c r="IA763" s="33"/>
      <c r="IB763" s="33"/>
      <c r="IC763" s="33"/>
      <c r="ID763" s="33"/>
      <c r="IE763" s="33"/>
      <c r="IF763" s="33"/>
      <c r="IG763" s="33"/>
      <c r="IH763" s="33"/>
      <c r="II763" s="33"/>
      <c r="IJ763" s="33"/>
      <c r="IK763" s="33"/>
      <c r="IL763" s="33"/>
      <c r="IM763" s="33"/>
      <c r="IN763" s="33"/>
      <c r="IO763" s="33"/>
      <c r="IP763" s="33"/>
      <c r="IQ763" s="33"/>
      <c r="IR763" s="33"/>
      <c r="IS763" s="33"/>
      <c r="IT763" s="33"/>
      <c r="IU763" s="33"/>
      <c r="IV763" s="33"/>
      <c r="IW763" s="33"/>
      <c r="IX763" s="33"/>
      <c r="IY763" s="33"/>
      <c r="IZ763" s="33"/>
      <c r="JA763" s="33"/>
      <c r="JB763" s="33"/>
      <c r="JC763" s="33"/>
      <c r="JD763" s="33"/>
      <c r="JE763" s="33"/>
      <c r="JF763" s="33"/>
      <c r="JG763" s="33"/>
      <c r="JH763" s="33"/>
      <c r="JI763" s="33"/>
      <c r="JJ763" s="33"/>
      <c r="JK763" s="33"/>
      <c r="JL763" s="33"/>
      <c r="JM763" s="33"/>
      <c r="JN763" s="33"/>
      <c r="JO763" s="33"/>
      <c r="JP763" s="33"/>
      <c r="JQ763" s="33"/>
      <c r="JR763" s="33"/>
      <c r="JS763" s="33"/>
      <c r="JT763" s="33"/>
      <c r="JU763" s="33"/>
      <c r="JV763" s="33"/>
      <c r="JW763" s="33"/>
      <c r="JX763" s="33"/>
      <c r="JY763" s="33"/>
      <c r="JZ763" s="33"/>
      <c r="KA763" s="33"/>
      <c r="KB763" s="33"/>
      <c r="KC763" s="33"/>
      <c r="KD763" s="33"/>
      <c r="KE763" s="33"/>
      <c r="KF763" s="33"/>
      <c r="KG763" s="33"/>
      <c r="KH763" s="33"/>
      <c r="KI763" s="33"/>
      <c r="KJ763" s="33"/>
      <c r="KK763" s="33"/>
      <c r="KL763" s="33"/>
      <c r="KM763" s="33"/>
      <c r="KN763" s="33"/>
      <c r="KO763" s="33"/>
      <c r="KP763" s="33"/>
      <c r="KQ763" s="33"/>
      <c r="KR763" s="33"/>
      <c r="KS763" s="33"/>
      <c r="KT763" s="33"/>
      <c r="KU763" s="33"/>
      <c r="KV763" s="33"/>
      <c r="KW763" s="33"/>
      <c r="KX763" s="33"/>
      <c r="KY763" s="33"/>
      <c r="KZ763" s="33"/>
      <c r="LA763" s="33"/>
      <c r="LB763" s="33"/>
      <c r="LC763" s="33"/>
    </row>
    <row r="764" spans="1:3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 s="33"/>
      <c r="FV764" s="33"/>
      <c r="FW764" s="33"/>
      <c r="FX764" s="33"/>
      <c r="FY764" s="33"/>
      <c r="FZ764" s="33"/>
      <c r="GA764" s="33"/>
      <c r="GB764" s="33"/>
      <c r="GC764" s="33"/>
      <c r="GD764" s="33"/>
      <c r="GE764" s="33"/>
      <c r="GF764" s="33"/>
      <c r="GG764" s="33"/>
      <c r="GH764" s="33"/>
      <c r="GI764" s="33"/>
      <c r="GJ764" s="33"/>
      <c r="GK764" s="33"/>
      <c r="GL764" s="33"/>
      <c r="GM764" s="33"/>
      <c r="GN764" s="33"/>
      <c r="GO764" s="33"/>
      <c r="GP764" s="33"/>
      <c r="GQ764" s="33"/>
      <c r="GR764" s="33"/>
      <c r="GS764" s="33"/>
      <c r="GT764" s="33"/>
      <c r="GU764" s="33"/>
      <c r="GV764" s="33"/>
      <c r="GW764" s="33"/>
      <c r="GX764" s="33"/>
      <c r="GY764" s="33"/>
      <c r="GZ764" s="33"/>
      <c r="HA764" s="33"/>
      <c r="HB764" s="33"/>
      <c r="HC764" s="33"/>
      <c r="HD764" s="33"/>
      <c r="HE764" s="33"/>
      <c r="HF764" s="33"/>
      <c r="HG764" s="33"/>
      <c r="HH764" s="33"/>
      <c r="HI764" s="33"/>
      <c r="HJ764" s="33"/>
      <c r="HK764" s="33"/>
      <c r="HL764" s="33"/>
      <c r="HM764" s="33"/>
      <c r="HN764" s="33"/>
      <c r="HO764" s="33"/>
      <c r="HP764" s="33"/>
      <c r="HQ764" s="33"/>
      <c r="HR764" s="33"/>
      <c r="HS764" s="33"/>
      <c r="HT764" s="33"/>
      <c r="HU764" s="33"/>
      <c r="HV764" s="33"/>
      <c r="HW764" s="33"/>
      <c r="HX764" s="33"/>
      <c r="HY764" s="33"/>
      <c r="HZ764" s="33"/>
      <c r="IA764" s="33"/>
      <c r="IB764" s="33"/>
      <c r="IC764" s="33"/>
      <c r="ID764" s="33"/>
      <c r="IE764" s="33"/>
      <c r="IF764" s="33"/>
      <c r="IG764" s="33"/>
      <c r="IH764" s="33"/>
      <c r="II764" s="33"/>
      <c r="IJ764" s="33"/>
      <c r="IK764" s="33"/>
      <c r="IL764" s="33"/>
      <c r="IM764" s="33"/>
      <c r="IN764" s="33"/>
      <c r="IO764" s="33"/>
      <c r="IP764" s="33"/>
      <c r="IQ764" s="33"/>
      <c r="IR764" s="33"/>
      <c r="IS764" s="33"/>
      <c r="IT764" s="33"/>
      <c r="IU764" s="33"/>
      <c r="IV764" s="33"/>
      <c r="IW764" s="33"/>
      <c r="IX764" s="33"/>
      <c r="IY764" s="33"/>
      <c r="IZ764" s="33"/>
      <c r="JA764" s="33"/>
      <c r="JB764" s="33"/>
      <c r="JC764" s="33"/>
      <c r="JD764" s="33"/>
      <c r="JE764" s="33"/>
      <c r="JF764" s="33"/>
      <c r="JG764" s="33"/>
      <c r="JH764" s="33"/>
      <c r="JI764" s="33"/>
      <c r="JJ764" s="33"/>
      <c r="JK764" s="33"/>
      <c r="JL764" s="33"/>
      <c r="JM764" s="33"/>
      <c r="JN764" s="33"/>
      <c r="JO764" s="33"/>
      <c r="JP764" s="33"/>
      <c r="JQ764" s="33"/>
      <c r="JR764" s="33"/>
      <c r="JS764" s="33"/>
      <c r="JT764" s="33"/>
      <c r="JU764" s="33"/>
      <c r="JV764" s="33"/>
      <c r="JW764" s="33"/>
      <c r="JX764" s="33"/>
      <c r="JY764" s="33"/>
      <c r="JZ764" s="33"/>
      <c r="KA764" s="33"/>
      <c r="KB764" s="33"/>
      <c r="KC764" s="33"/>
      <c r="KD764" s="33"/>
      <c r="KE764" s="33"/>
      <c r="KF764" s="33"/>
      <c r="KG764" s="33"/>
      <c r="KH764" s="33"/>
      <c r="KI764" s="33"/>
      <c r="KJ764" s="33"/>
      <c r="KK764" s="33"/>
      <c r="KL764" s="33"/>
      <c r="KM764" s="33"/>
      <c r="KN764" s="33"/>
      <c r="KO764" s="33"/>
      <c r="KP764" s="33"/>
      <c r="KQ764" s="33"/>
      <c r="KR764" s="33"/>
      <c r="KS764" s="33"/>
      <c r="KT764" s="33"/>
      <c r="KU764" s="33"/>
      <c r="KV764" s="33"/>
      <c r="KW764" s="33"/>
      <c r="KX764" s="33"/>
      <c r="KY764" s="33"/>
      <c r="KZ764" s="33"/>
      <c r="LA764" s="33"/>
      <c r="LB764" s="33"/>
      <c r="LC764" s="33"/>
    </row>
    <row r="765" spans="1:3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 s="33"/>
      <c r="FV765" s="33"/>
      <c r="FW765" s="33"/>
      <c r="FX765" s="33"/>
      <c r="FY765" s="33"/>
      <c r="FZ765" s="33"/>
      <c r="GA765" s="33"/>
      <c r="GB765" s="33"/>
      <c r="GC765" s="33"/>
      <c r="GD765" s="33"/>
      <c r="GE765" s="33"/>
      <c r="GF765" s="33"/>
      <c r="GG765" s="33"/>
      <c r="GH765" s="33"/>
      <c r="GI765" s="33"/>
      <c r="GJ765" s="33"/>
      <c r="GK765" s="33"/>
      <c r="GL765" s="33"/>
      <c r="GM765" s="33"/>
      <c r="GN765" s="33"/>
      <c r="GO765" s="33"/>
      <c r="GP765" s="33"/>
      <c r="GQ765" s="33"/>
      <c r="GR765" s="33"/>
      <c r="GS765" s="33"/>
      <c r="GT765" s="33"/>
      <c r="GU765" s="33"/>
      <c r="GV765" s="33"/>
      <c r="GW765" s="33"/>
      <c r="GX765" s="33"/>
      <c r="GY765" s="33"/>
      <c r="GZ765" s="33"/>
      <c r="HA765" s="33"/>
      <c r="HB765" s="33"/>
      <c r="HC765" s="33"/>
      <c r="HD765" s="33"/>
      <c r="HE765" s="33"/>
      <c r="HF765" s="33"/>
      <c r="HG765" s="33"/>
      <c r="HH765" s="33"/>
      <c r="HI765" s="33"/>
      <c r="HJ765" s="33"/>
      <c r="HK765" s="33"/>
      <c r="HL765" s="33"/>
      <c r="HM765" s="33"/>
      <c r="HN765" s="33"/>
      <c r="HO765" s="33"/>
      <c r="HP765" s="33"/>
      <c r="HQ765" s="33"/>
      <c r="HR765" s="33"/>
      <c r="HS765" s="33"/>
      <c r="HT765" s="33"/>
      <c r="HU765" s="33"/>
      <c r="HV765" s="33"/>
      <c r="HW765" s="33"/>
      <c r="HX765" s="33"/>
      <c r="HY765" s="33"/>
      <c r="HZ765" s="33"/>
      <c r="IA765" s="33"/>
      <c r="IB765" s="33"/>
      <c r="IC765" s="33"/>
      <c r="ID765" s="33"/>
      <c r="IE765" s="33"/>
      <c r="IF765" s="33"/>
      <c r="IG765" s="33"/>
      <c r="IH765" s="33"/>
      <c r="II765" s="33"/>
      <c r="IJ765" s="33"/>
      <c r="IK765" s="33"/>
      <c r="IL765" s="33"/>
      <c r="IM765" s="33"/>
      <c r="IN765" s="33"/>
      <c r="IO765" s="33"/>
      <c r="IP765" s="33"/>
      <c r="IQ765" s="33"/>
      <c r="IR765" s="33"/>
      <c r="IS765" s="33"/>
      <c r="IT765" s="33"/>
      <c r="IU765" s="33"/>
      <c r="IV765" s="33"/>
      <c r="IW765" s="33"/>
      <c r="IX765" s="33"/>
      <c r="IY765" s="33"/>
      <c r="IZ765" s="33"/>
      <c r="JA765" s="33"/>
      <c r="JB765" s="33"/>
      <c r="JC765" s="33"/>
      <c r="JD765" s="33"/>
      <c r="JE765" s="33"/>
      <c r="JF765" s="33"/>
      <c r="JG765" s="33"/>
      <c r="JH765" s="33"/>
      <c r="JI765" s="33"/>
      <c r="JJ765" s="33"/>
      <c r="JK765" s="33"/>
      <c r="JL765" s="33"/>
      <c r="JM765" s="33"/>
      <c r="JN765" s="33"/>
      <c r="JO765" s="33"/>
      <c r="JP765" s="33"/>
      <c r="JQ765" s="33"/>
      <c r="JR765" s="33"/>
      <c r="JS765" s="33"/>
      <c r="JT765" s="33"/>
      <c r="JU765" s="33"/>
      <c r="JV765" s="33"/>
      <c r="JW765" s="33"/>
      <c r="JX765" s="33"/>
      <c r="JY765" s="33"/>
      <c r="JZ765" s="33"/>
      <c r="KA765" s="33"/>
      <c r="KB765" s="33"/>
      <c r="KC765" s="33"/>
      <c r="KD765" s="33"/>
      <c r="KE765" s="33"/>
      <c r="KF765" s="33"/>
      <c r="KG765" s="33"/>
      <c r="KH765" s="33"/>
      <c r="KI765" s="33"/>
      <c r="KJ765" s="33"/>
      <c r="KK765" s="33"/>
      <c r="KL765" s="33"/>
      <c r="KM765" s="33"/>
      <c r="KN765" s="33"/>
      <c r="KO765" s="33"/>
      <c r="KP765" s="33"/>
      <c r="KQ765" s="33"/>
      <c r="KR765" s="33"/>
      <c r="KS765" s="33"/>
      <c r="KT765" s="33"/>
      <c r="KU765" s="33"/>
      <c r="KV765" s="33"/>
      <c r="KW765" s="33"/>
      <c r="KX765" s="33"/>
      <c r="KY765" s="33"/>
      <c r="KZ765" s="33"/>
      <c r="LA765" s="33"/>
      <c r="LB765" s="33"/>
      <c r="LC765" s="33"/>
    </row>
    <row r="766" spans="1:3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 s="33"/>
      <c r="FV766" s="33"/>
      <c r="FW766" s="33"/>
      <c r="FX766" s="33"/>
      <c r="FY766" s="33"/>
      <c r="FZ766" s="33"/>
      <c r="GA766" s="33"/>
      <c r="GB766" s="33"/>
      <c r="GC766" s="33"/>
      <c r="GD766" s="33"/>
      <c r="GE766" s="33"/>
      <c r="GF766" s="33"/>
      <c r="GG766" s="33"/>
      <c r="GH766" s="33"/>
      <c r="GI766" s="33"/>
      <c r="GJ766" s="33"/>
      <c r="GK766" s="33"/>
      <c r="GL766" s="33"/>
      <c r="GM766" s="33"/>
      <c r="GN766" s="33"/>
      <c r="GO766" s="33"/>
      <c r="GP766" s="33"/>
      <c r="GQ766" s="33"/>
      <c r="GR766" s="33"/>
      <c r="GS766" s="33"/>
      <c r="GT766" s="33"/>
      <c r="GU766" s="33"/>
      <c r="GV766" s="33"/>
      <c r="GW766" s="33"/>
      <c r="GX766" s="33"/>
      <c r="GY766" s="33"/>
      <c r="GZ766" s="33"/>
      <c r="HA766" s="33"/>
      <c r="HB766" s="33"/>
      <c r="HC766" s="33"/>
      <c r="HD766" s="33"/>
      <c r="HE766" s="33"/>
      <c r="HF766" s="33"/>
      <c r="HG766" s="33"/>
      <c r="HH766" s="33"/>
      <c r="HI766" s="33"/>
      <c r="HJ766" s="33"/>
      <c r="HK766" s="33"/>
      <c r="HL766" s="33"/>
      <c r="HM766" s="33"/>
      <c r="HN766" s="33"/>
      <c r="HO766" s="33"/>
      <c r="HP766" s="33"/>
      <c r="HQ766" s="33"/>
      <c r="HR766" s="33"/>
      <c r="HS766" s="33"/>
      <c r="HT766" s="33"/>
      <c r="HU766" s="33"/>
      <c r="HV766" s="33"/>
      <c r="HW766" s="33"/>
      <c r="HX766" s="33"/>
      <c r="HY766" s="33"/>
      <c r="HZ766" s="33"/>
      <c r="IA766" s="33"/>
      <c r="IB766" s="33"/>
      <c r="IC766" s="33"/>
      <c r="ID766" s="33"/>
      <c r="IE766" s="33"/>
      <c r="IF766" s="33"/>
      <c r="IG766" s="33"/>
      <c r="IH766" s="33"/>
      <c r="II766" s="33"/>
      <c r="IJ766" s="33"/>
      <c r="IK766" s="33"/>
      <c r="IL766" s="33"/>
      <c r="IM766" s="33"/>
      <c r="IN766" s="33"/>
      <c r="IO766" s="33"/>
      <c r="IP766" s="33"/>
      <c r="IQ766" s="33"/>
      <c r="IR766" s="33"/>
      <c r="IS766" s="33"/>
      <c r="IT766" s="33"/>
      <c r="IU766" s="33"/>
      <c r="IV766" s="33"/>
      <c r="IW766" s="33"/>
      <c r="IX766" s="33"/>
      <c r="IY766" s="33"/>
      <c r="IZ766" s="33"/>
      <c r="JA766" s="33"/>
      <c r="JB766" s="33"/>
      <c r="JC766" s="33"/>
      <c r="JD766" s="33"/>
      <c r="JE766" s="33"/>
      <c r="JF766" s="33"/>
      <c r="JG766" s="33"/>
      <c r="JH766" s="33"/>
      <c r="JI766" s="33"/>
      <c r="JJ766" s="33"/>
      <c r="JK766" s="33"/>
      <c r="JL766" s="33"/>
      <c r="JM766" s="33"/>
      <c r="JN766" s="33"/>
      <c r="JO766" s="33"/>
      <c r="JP766" s="33"/>
      <c r="JQ766" s="33"/>
      <c r="JR766" s="33"/>
      <c r="JS766" s="33"/>
      <c r="JT766" s="33"/>
      <c r="JU766" s="33"/>
      <c r="JV766" s="33"/>
      <c r="JW766" s="33"/>
      <c r="JX766" s="33"/>
      <c r="JY766" s="33"/>
      <c r="JZ766" s="33"/>
      <c r="KA766" s="33"/>
      <c r="KB766" s="33"/>
      <c r="KC766" s="33"/>
      <c r="KD766" s="33"/>
      <c r="KE766" s="33"/>
      <c r="KF766" s="33"/>
      <c r="KG766" s="33"/>
      <c r="KH766" s="33"/>
      <c r="KI766" s="33"/>
      <c r="KJ766" s="33"/>
      <c r="KK766" s="33"/>
      <c r="KL766" s="33"/>
      <c r="KM766" s="33"/>
      <c r="KN766" s="33"/>
      <c r="KO766" s="33"/>
      <c r="KP766" s="33"/>
      <c r="KQ766" s="33"/>
      <c r="KR766" s="33"/>
      <c r="KS766" s="33"/>
      <c r="KT766" s="33"/>
      <c r="KU766" s="33"/>
      <c r="KV766" s="33"/>
      <c r="KW766" s="33"/>
      <c r="KX766" s="33"/>
      <c r="KY766" s="33"/>
      <c r="KZ766" s="33"/>
      <c r="LA766" s="33"/>
      <c r="LB766" s="33"/>
      <c r="LC766" s="33"/>
    </row>
    <row r="767" spans="1:3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 s="33"/>
      <c r="FV767" s="33"/>
      <c r="FW767" s="33"/>
      <c r="FX767" s="33"/>
      <c r="FY767" s="33"/>
      <c r="FZ767" s="33"/>
      <c r="GA767" s="33"/>
      <c r="GB767" s="33"/>
      <c r="GC767" s="33"/>
      <c r="GD767" s="33"/>
      <c r="GE767" s="33"/>
      <c r="GF767" s="33"/>
      <c r="GG767" s="33"/>
      <c r="GH767" s="33"/>
      <c r="GI767" s="33"/>
      <c r="GJ767" s="33"/>
      <c r="GK767" s="33"/>
      <c r="GL767" s="33"/>
      <c r="GM767" s="33"/>
      <c r="GN767" s="33"/>
      <c r="GO767" s="33"/>
      <c r="GP767" s="33"/>
      <c r="GQ767" s="33"/>
      <c r="GR767" s="33"/>
      <c r="GS767" s="33"/>
      <c r="GT767" s="33"/>
      <c r="GU767" s="33"/>
      <c r="GV767" s="33"/>
      <c r="GW767" s="33"/>
      <c r="GX767" s="33"/>
      <c r="GY767" s="33"/>
      <c r="GZ767" s="33"/>
      <c r="HA767" s="33"/>
      <c r="HB767" s="33"/>
      <c r="HC767" s="33"/>
      <c r="HD767" s="33"/>
      <c r="HE767" s="33"/>
      <c r="HF767" s="33"/>
      <c r="HG767" s="33"/>
      <c r="HH767" s="33"/>
      <c r="HI767" s="33"/>
      <c r="HJ767" s="33"/>
      <c r="HK767" s="33"/>
      <c r="HL767" s="33"/>
      <c r="HM767" s="33"/>
      <c r="HN767" s="33"/>
      <c r="HO767" s="33"/>
      <c r="HP767" s="33"/>
      <c r="HQ767" s="33"/>
      <c r="HR767" s="33"/>
      <c r="HS767" s="33"/>
      <c r="HT767" s="33"/>
      <c r="HU767" s="33"/>
      <c r="HV767" s="33"/>
      <c r="HW767" s="33"/>
      <c r="HX767" s="33"/>
      <c r="HY767" s="33"/>
      <c r="HZ767" s="33"/>
      <c r="IA767" s="33"/>
      <c r="IB767" s="33"/>
      <c r="IC767" s="33"/>
      <c r="ID767" s="33"/>
      <c r="IE767" s="33"/>
      <c r="IF767" s="33"/>
      <c r="IG767" s="33"/>
      <c r="IH767" s="33"/>
      <c r="II767" s="33"/>
      <c r="IJ767" s="33"/>
      <c r="IK767" s="33"/>
      <c r="IL767" s="33"/>
      <c r="IM767" s="33"/>
      <c r="IN767" s="33"/>
      <c r="IO767" s="33"/>
      <c r="IP767" s="33"/>
      <c r="IQ767" s="33"/>
      <c r="IR767" s="33"/>
      <c r="IS767" s="33"/>
      <c r="IT767" s="33"/>
      <c r="IU767" s="33"/>
      <c r="IV767" s="33"/>
      <c r="IW767" s="33"/>
      <c r="IX767" s="33"/>
      <c r="IY767" s="33"/>
      <c r="IZ767" s="33"/>
      <c r="JA767" s="33"/>
      <c r="JB767" s="33"/>
      <c r="JC767" s="33"/>
      <c r="JD767" s="33"/>
      <c r="JE767" s="33"/>
      <c r="JF767" s="33"/>
      <c r="JG767" s="33"/>
      <c r="JH767" s="33"/>
      <c r="JI767" s="33"/>
      <c r="JJ767" s="33"/>
      <c r="JK767" s="33"/>
      <c r="JL767" s="33"/>
      <c r="JM767" s="33"/>
      <c r="JN767" s="33"/>
      <c r="JO767" s="33"/>
      <c r="JP767" s="33"/>
      <c r="JQ767" s="33"/>
      <c r="JR767" s="33"/>
      <c r="JS767" s="33"/>
      <c r="JT767" s="33"/>
      <c r="JU767" s="33"/>
      <c r="JV767" s="33"/>
      <c r="JW767" s="33"/>
      <c r="JX767" s="33"/>
      <c r="JY767" s="33"/>
      <c r="JZ767" s="33"/>
      <c r="KA767" s="33"/>
      <c r="KB767" s="33"/>
      <c r="KC767" s="33"/>
      <c r="KD767" s="33"/>
      <c r="KE767" s="33"/>
      <c r="KF767" s="33"/>
      <c r="KG767" s="33"/>
      <c r="KH767" s="33"/>
      <c r="KI767" s="33"/>
      <c r="KJ767" s="33"/>
      <c r="KK767" s="33"/>
      <c r="KL767" s="33"/>
      <c r="KM767" s="33"/>
      <c r="KN767" s="33"/>
      <c r="KO767" s="33"/>
      <c r="KP767" s="33"/>
      <c r="KQ767" s="33"/>
      <c r="KR767" s="33"/>
      <c r="KS767" s="33"/>
      <c r="KT767" s="33"/>
      <c r="KU767" s="33"/>
      <c r="KV767" s="33"/>
      <c r="KW767" s="33"/>
      <c r="KX767" s="33"/>
      <c r="KY767" s="33"/>
      <c r="KZ767" s="33"/>
      <c r="LA767" s="33"/>
      <c r="LB767" s="33"/>
      <c r="LC767" s="33"/>
    </row>
    <row r="768" spans="1:3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 s="33"/>
      <c r="FV768" s="33"/>
      <c r="FW768" s="33"/>
      <c r="FX768" s="33"/>
      <c r="FY768" s="33"/>
      <c r="FZ768" s="33"/>
      <c r="GA768" s="33"/>
      <c r="GB768" s="33"/>
      <c r="GC768" s="33"/>
      <c r="GD768" s="33"/>
      <c r="GE768" s="33"/>
      <c r="GF768" s="33"/>
      <c r="GG768" s="33"/>
      <c r="GH768" s="33"/>
      <c r="GI768" s="33"/>
      <c r="GJ768" s="33"/>
      <c r="GK768" s="33"/>
      <c r="GL768" s="33"/>
      <c r="GM768" s="33"/>
      <c r="GN768" s="33"/>
      <c r="GO768" s="33"/>
      <c r="GP768" s="33"/>
      <c r="GQ768" s="33"/>
      <c r="GR768" s="33"/>
      <c r="GS768" s="33"/>
      <c r="GT768" s="33"/>
      <c r="GU768" s="33"/>
      <c r="GV768" s="33"/>
      <c r="GW768" s="33"/>
      <c r="GX768" s="33"/>
      <c r="GY768" s="33"/>
      <c r="GZ768" s="33"/>
      <c r="HA768" s="33"/>
      <c r="HB768" s="33"/>
      <c r="HC768" s="33"/>
      <c r="HD768" s="33"/>
      <c r="HE768" s="33"/>
      <c r="HF768" s="33"/>
      <c r="HG768" s="33"/>
      <c r="HH768" s="33"/>
      <c r="HI768" s="33"/>
      <c r="HJ768" s="33"/>
      <c r="HK768" s="33"/>
      <c r="HL768" s="33"/>
      <c r="HM768" s="33"/>
      <c r="HN768" s="33"/>
      <c r="HO768" s="33"/>
      <c r="HP768" s="33"/>
      <c r="HQ768" s="33"/>
      <c r="HR768" s="33"/>
      <c r="HS768" s="33"/>
      <c r="HT768" s="33"/>
      <c r="HU768" s="33"/>
      <c r="HV768" s="33"/>
      <c r="HW768" s="33"/>
      <c r="HX768" s="33"/>
      <c r="HY768" s="33"/>
      <c r="HZ768" s="33"/>
      <c r="IA768" s="33"/>
      <c r="IB768" s="33"/>
      <c r="IC768" s="33"/>
      <c r="ID768" s="33"/>
      <c r="IE768" s="33"/>
      <c r="IF768" s="33"/>
      <c r="IG768" s="33"/>
      <c r="IH768" s="33"/>
      <c r="II768" s="33"/>
      <c r="IJ768" s="33"/>
      <c r="IK768" s="33"/>
      <c r="IL768" s="33"/>
      <c r="IM768" s="33"/>
      <c r="IN768" s="33"/>
      <c r="IO768" s="33"/>
      <c r="IP768" s="33"/>
      <c r="IQ768" s="33"/>
      <c r="IR768" s="33"/>
      <c r="IS768" s="33"/>
      <c r="IT768" s="33"/>
      <c r="IU768" s="33"/>
      <c r="IV768" s="33"/>
      <c r="IW768" s="33"/>
      <c r="IX768" s="33"/>
      <c r="IY768" s="33"/>
      <c r="IZ768" s="33"/>
      <c r="JA768" s="33"/>
      <c r="JB768" s="33"/>
      <c r="JC768" s="33"/>
      <c r="JD768" s="33"/>
      <c r="JE768" s="33"/>
      <c r="JF768" s="33"/>
      <c r="JG768" s="33"/>
      <c r="JH768" s="33"/>
      <c r="JI768" s="33"/>
      <c r="JJ768" s="33"/>
      <c r="JK768" s="33"/>
      <c r="JL768" s="33"/>
      <c r="JM768" s="33"/>
      <c r="JN768" s="33"/>
      <c r="JO768" s="33"/>
      <c r="JP768" s="33"/>
      <c r="JQ768" s="33"/>
      <c r="JR768" s="33"/>
      <c r="JS768" s="33"/>
      <c r="JT768" s="33"/>
      <c r="JU768" s="33"/>
      <c r="JV768" s="33"/>
      <c r="JW768" s="33"/>
      <c r="JX768" s="33"/>
      <c r="JY768" s="33"/>
      <c r="JZ768" s="33"/>
      <c r="KA768" s="33"/>
      <c r="KB768" s="33"/>
      <c r="KC768" s="33"/>
      <c r="KD768" s="33"/>
      <c r="KE768" s="33"/>
      <c r="KF768" s="33"/>
      <c r="KG768" s="33"/>
      <c r="KH768" s="33"/>
      <c r="KI768" s="33"/>
      <c r="KJ768" s="33"/>
      <c r="KK768" s="33"/>
      <c r="KL768" s="33"/>
      <c r="KM768" s="33"/>
      <c r="KN768" s="33"/>
      <c r="KO768" s="33"/>
      <c r="KP768" s="33"/>
      <c r="KQ768" s="33"/>
      <c r="KR768" s="33"/>
      <c r="KS768" s="33"/>
      <c r="KT768" s="33"/>
      <c r="KU768" s="33"/>
      <c r="KV768" s="33"/>
      <c r="KW768" s="33"/>
      <c r="KX768" s="33"/>
      <c r="KY768" s="33"/>
      <c r="KZ768" s="33"/>
      <c r="LA768" s="33"/>
      <c r="LB768" s="33"/>
      <c r="LC768" s="33"/>
    </row>
    <row r="769" spans="1:3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 s="33"/>
      <c r="FV769" s="33"/>
      <c r="FW769" s="33"/>
      <c r="FX769" s="33"/>
      <c r="FY769" s="33"/>
      <c r="FZ769" s="33"/>
      <c r="GA769" s="33"/>
      <c r="GB769" s="33"/>
      <c r="GC769" s="33"/>
      <c r="GD769" s="33"/>
      <c r="GE769" s="33"/>
      <c r="GF769" s="33"/>
      <c r="GG769" s="33"/>
      <c r="GH769" s="33"/>
      <c r="GI769" s="33"/>
      <c r="GJ769" s="33"/>
      <c r="GK769" s="33"/>
      <c r="GL769" s="33"/>
      <c r="GM769" s="33"/>
      <c r="GN769" s="33"/>
      <c r="GO769" s="33"/>
      <c r="GP769" s="33"/>
      <c r="GQ769" s="33"/>
      <c r="GR769" s="33"/>
      <c r="GS769" s="33"/>
      <c r="GT769" s="33"/>
      <c r="GU769" s="33"/>
      <c r="GV769" s="33"/>
      <c r="GW769" s="33"/>
      <c r="GX769" s="33"/>
      <c r="GY769" s="33"/>
      <c r="GZ769" s="33"/>
      <c r="HA769" s="33"/>
      <c r="HB769" s="33"/>
      <c r="HC769" s="33"/>
      <c r="HD769" s="33"/>
      <c r="HE769" s="33"/>
      <c r="HF769" s="33"/>
      <c r="HG769" s="33"/>
      <c r="HH769" s="33"/>
      <c r="HI769" s="33"/>
      <c r="HJ769" s="33"/>
      <c r="HK769" s="33"/>
      <c r="HL769" s="33"/>
      <c r="HM769" s="33"/>
      <c r="HN769" s="33"/>
      <c r="HO769" s="33"/>
      <c r="HP769" s="33"/>
      <c r="HQ769" s="33"/>
      <c r="HR769" s="33"/>
      <c r="HS769" s="33"/>
      <c r="HT769" s="33"/>
      <c r="HU769" s="33"/>
      <c r="HV769" s="33"/>
      <c r="HW769" s="33"/>
      <c r="HX769" s="33"/>
      <c r="HY769" s="33"/>
      <c r="HZ769" s="33"/>
      <c r="IA769" s="33"/>
      <c r="IB769" s="33"/>
      <c r="IC769" s="33"/>
      <c r="ID769" s="33"/>
      <c r="IE769" s="33"/>
      <c r="IF769" s="33"/>
      <c r="IG769" s="33"/>
      <c r="IH769" s="33"/>
      <c r="II769" s="33"/>
      <c r="IJ769" s="33"/>
      <c r="IK769" s="33"/>
      <c r="IL769" s="33"/>
      <c r="IM769" s="33"/>
      <c r="IN769" s="33"/>
      <c r="IO769" s="33"/>
      <c r="IP769" s="33"/>
      <c r="IQ769" s="33"/>
      <c r="IR769" s="33"/>
      <c r="IS769" s="33"/>
      <c r="IT769" s="33"/>
      <c r="IU769" s="33"/>
      <c r="IV769" s="33"/>
      <c r="IW769" s="33"/>
      <c r="IX769" s="33"/>
      <c r="IY769" s="33"/>
      <c r="IZ769" s="33"/>
      <c r="JA769" s="33"/>
      <c r="JB769" s="33"/>
      <c r="JC769" s="33"/>
      <c r="JD769" s="33"/>
      <c r="JE769" s="33"/>
      <c r="JF769" s="33"/>
      <c r="JG769" s="33"/>
      <c r="JH769" s="33"/>
      <c r="JI769" s="33"/>
      <c r="JJ769" s="33"/>
      <c r="JK769" s="33"/>
      <c r="JL769" s="33"/>
      <c r="JM769" s="33"/>
      <c r="JN769" s="33"/>
      <c r="JO769" s="33"/>
      <c r="JP769" s="33"/>
      <c r="JQ769" s="33"/>
      <c r="JR769" s="33"/>
      <c r="JS769" s="33"/>
      <c r="JT769" s="33"/>
      <c r="JU769" s="33"/>
      <c r="JV769" s="33"/>
      <c r="JW769" s="33"/>
      <c r="JX769" s="33"/>
      <c r="JY769" s="33"/>
      <c r="JZ769" s="33"/>
      <c r="KA769" s="33"/>
      <c r="KB769" s="33"/>
      <c r="KC769" s="33"/>
      <c r="KD769" s="33"/>
      <c r="KE769" s="33"/>
      <c r="KF769" s="33"/>
      <c r="KG769" s="33"/>
      <c r="KH769" s="33"/>
      <c r="KI769" s="33"/>
      <c r="KJ769" s="33"/>
      <c r="KK769" s="33"/>
      <c r="KL769" s="33"/>
      <c r="KM769" s="33"/>
      <c r="KN769" s="33"/>
      <c r="KO769" s="33"/>
      <c r="KP769" s="33"/>
      <c r="KQ769" s="33"/>
      <c r="KR769" s="33"/>
      <c r="KS769" s="33"/>
      <c r="KT769" s="33"/>
      <c r="KU769" s="33"/>
      <c r="KV769" s="33"/>
      <c r="KW769" s="33"/>
      <c r="KX769" s="33"/>
      <c r="KY769" s="33"/>
      <c r="KZ769" s="33"/>
      <c r="LA769" s="33"/>
      <c r="LB769" s="33"/>
      <c r="LC769" s="33"/>
    </row>
    <row r="770" spans="1:3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 s="33"/>
      <c r="FV770" s="33"/>
      <c r="FW770" s="33"/>
      <c r="FX770" s="33"/>
      <c r="FY770" s="33"/>
      <c r="FZ770" s="33"/>
      <c r="GA770" s="33"/>
      <c r="GB770" s="33"/>
      <c r="GC770" s="33"/>
      <c r="GD770" s="33"/>
      <c r="GE770" s="33"/>
      <c r="GF770" s="33"/>
      <c r="GG770" s="33"/>
      <c r="GH770" s="33"/>
      <c r="GI770" s="33"/>
      <c r="GJ770" s="33"/>
      <c r="GK770" s="33"/>
      <c r="GL770" s="33"/>
      <c r="GM770" s="33"/>
      <c r="GN770" s="33"/>
      <c r="GO770" s="33"/>
      <c r="GP770" s="33"/>
      <c r="GQ770" s="33"/>
      <c r="GR770" s="33"/>
      <c r="GS770" s="33"/>
      <c r="GT770" s="33"/>
      <c r="GU770" s="33"/>
      <c r="GV770" s="33"/>
      <c r="GW770" s="33"/>
      <c r="GX770" s="33"/>
      <c r="GY770" s="33"/>
      <c r="GZ770" s="33"/>
      <c r="HA770" s="33"/>
      <c r="HB770" s="33"/>
      <c r="HC770" s="33"/>
      <c r="HD770" s="33"/>
      <c r="HE770" s="33"/>
      <c r="HF770" s="33"/>
      <c r="HG770" s="33"/>
      <c r="HH770" s="33"/>
      <c r="HI770" s="33"/>
      <c r="HJ770" s="33"/>
      <c r="HK770" s="33"/>
      <c r="HL770" s="33"/>
      <c r="HM770" s="33"/>
      <c r="HN770" s="33"/>
      <c r="HO770" s="33"/>
      <c r="HP770" s="33"/>
      <c r="HQ770" s="33"/>
      <c r="HR770" s="33"/>
      <c r="HS770" s="33"/>
      <c r="HT770" s="33"/>
      <c r="HU770" s="33"/>
      <c r="HV770" s="33"/>
      <c r="HW770" s="33"/>
      <c r="HX770" s="33"/>
      <c r="HY770" s="33"/>
      <c r="HZ770" s="33"/>
      <c r="IA770" s="33"/>
      <c r="IB770" s="33"/>
      <c r="IC770" s="33"/>
      <c r="ID770" s="33"/>
      <c r="IE770" s="33"/>
      <c r="IF770" s="33"/>
      <c r="IG770" s="33"/>
      <c r="IH770" s="33"/>
      <c r="II770" s="33"/>
      <c r="IJ770" s="33"/>
      <c r="IK770" s="33"/>
      <c r="IL770" s="33"/>
      <c r="IM770" s="33"/>
      <c r="IN770" s="33"/>
      <c r="IO770" s="33"/>
      <c r="IP770" s="33"/>
      <c r="IQ770" s="33"/>
      <c r="IR770" s="33"/>
      <c r="IS770" s="33"/>
      <c r="IT770" s="33"/>
      <c r="IU770" s="33"/>
      <c r="IV770" s="33"/>
      <c r="IW770" s="33"/>
      <c r="IX770" s="33"/>
      <c r="IY770" s="33"/>
      <c r="IZ770" s="33"/>
      <c r="JA770" s="33"/>
      <c r="JB770" s="33"/>
      <c r="JC770" s="33"/>
      <c r="JD770" s="33"/>
      <c r="JE770" s="33"/>
      <c r="JF770" s="33"/>
      <c r="JG770" s="33"/>
      <c r="JH770" s="33"/>
      <c r="JI770" s="33"/>
      <c r="JJ770" s="33"/>
      <c r="JK770" s="33"/>
      <c r="JL770" s="33"/>
      <c r="JM770" s="33"/>
      <c r="JN770" s="33"/>
      <c r="JO770" s="33"/>
      <c r="JP770" s="33"/>
      <c r="JQ770" s="33"/>
      <c r="JR770" s="33"/>
      <c r="JS770" s="33"/>
      <c r="JT770" s="33"/>
      <c r="JU770" s="33"/>
      <c r="JV770" s="33"/>
      <c r="JW770" s="33"/>
      <c r="JX770" s="33"/>
      <c r="JY770" s="33"/>
      <c r="JZ770" s="33"/>
      <c r="KA770" s="33"/>
      <c r="KB770" s="33"/>
      <c r="KC770" s="33"/>
      <c r="KD770" s="33"/>
      <c r="KE770" s="33"/>
      <c r="KF770" s="33"/>
      <c r="KG770" s="33"/>
      <c r="KH770" s="33"/>
      <c r="KI770" s="33"/>
      <c r="KJ770" s="33"/>
      <c r="KK770" s="33"/>
      <c r="KL770" s="33"/>
      <c r="KM770" s="33"/>
      <c r="KN770" s="33"/>
      <c r="KO770" s="33"/>
      <c r="KP770" s="33"/>
      <c r="KQ770" s="33"/>
      <c r="KR770" s="33"/>
      <c r="KS770" s="33"/>
      <c r="KT770" s="33"/>
      <c r="KU770" s="33"/>
      <c r="KV770" s="33"/>
      <c r="KW770" s="33"/>
      <c r="KX770" s="33"/>
      <c r="KY770" s="33"/>
      <c r="KZ770" s="33"/>
      <c r="LA770" s="33"/>
      <c r="LB770" s="33"/>
      <c r="LC770" s="33"/>
    </row>
    <row r="771" spans="1:3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 s="33"/>
      <c r="FV771" s="33"/>
      <c r="FW771" s="33"/>
      <c r="FX771" s="33"/>
      <c r="FY771" s="33"/>
      <c r="FZ771" s="33"/>
      <c r="GA771" s="33"/>
      <c r="GB771" s="33"/>
      <c r="GC771" s="33"/>
      <c r="GD771" s="33"/>
      <c r="GE771" s="33"/>
      <c r="GF771" s="33"/>
      <c r="GG771" s="33"/>
      <c r="GH771" s="33"/>
      <c r="GI771" s="33"/>
      <c r="GJ771" s="33"/>
      <c r="GK771" s="33"/>
      <c r="GL771" s="33"/>
      <c r="GM771" s="33"/>
      <c r="GN771" s="33"/>
      <c r="GO771" s="33"/>
      <c r="GP771" s="33"/>
      <c r="GQ771" s="33"/>
      <c r="GR771" s="33"/>
      <c r="GS771" s="33"/>
      <c r="GT771" s="33"/>
      <c r="GU771" s="33"/>
      <c r="GV771" s="33"/>
      <c r="GW771" s="33"/>
      <c r="GX771" s="33"/>
      <c r="GY771" s="33"/>
      <c r="GZ771" s="33"/>
      <c r="HA771" s="33"/>
      <c r="HB771" s="33"/>
      <c r="HC771" s="33"/>
      <c r="HD771" s="33"/>
      <c r="HE771" s="33"/>
      <c r="HF771" s="33"/>
      <c r="HG771" s="33"/>
      <c r="HH771" s="33"/>
      <c r="HI771" s="33"/>
      <c r="HJ771" s="33"/>
      <c r="HK771" s="33"/>
      <c r="HL771" s="33"/>
      <c r="HM771" s="33"/>
      <c r="HN771" s="33"/>
      <c r="HO771" s="33"/>
      <c r="HP771" s="33"/>
      <c r="HQ771" s="33"/>
      <c r="HR771" s="33"/>
      <c r="HS771" s="33"/>
      <c r="HT771" s="33"/>
      <c r="HU771" s="33"/>
      <c r="HV771" s="33"/>
      <c r="HW771" s="33"/>
      <c r="HX771" s="33"/>
      <c r="HY771" s="33"/>
      <c r="HZ771" s="33"/>
      <c r="IA771" s="33"/>
      <c r="IB771" s="33"/>
      <c r="IC771" s="33"/>
      <c r="ID771" s="33"/>
      <c r="IE771" s="33"/>
      <c r="IF771" s="33"/>
      <c r="IG771" s="33"/>
      <c r="IH771" s="33"/>
      <c r="II771" s="33"/>
      <c r="IJ771" s="33"/>
      <c r="IK771" s="33"/>
      <c r="IL771" s="33"/>
      <c r="IM771" s="33"/>
      <c r="IN771" s="33"/>
      <c r="IO771" s="33"/>
      <c r="IP771" s="33"/>
      <c r="IQ771" s="33"/>
      <c r="IR771" s="33"/>
      <c r="IS771" s="33"/>
      <c r="IT771" s="33"/>
      <c r="IU771" s="33"/>
      <c r="IV771" s="33"/>
      <c r="IW771" s="33"/>
      <c r="IX771" s="33"/>
      <c r="IY771" s="33"/>
      <c r="IZ771" s="33"/>
      <c r="JA771" s="33"/>
      <c r="JB771" s="33"/>
      <c r="JC771" s="33"/>
      <c r="JD771" s="33"/>
      <c r="JE771" s="33"/>
      <c r="JF771" s="33"/>
      <c r="JG771" s="33"/>
      <c r="JH771" s="33"/>
      <c r="JI771" s="33"/>
      <c r="JJ771" s="33"/>
      <c r="JK771" s="33"/>
      <c r="JL771" s="33"/>
      <c r="JM771" s="33"/>
      <c r="JN771" s="33"/>
      <c r="JO771" s="33"/>
      <c r="JP771" s="33"/>
      <c r="JQ771" s="33"/>
      <c r="JR771" s="33"/>
      <c r="JS771" s="33"/>
      <c r="JT771" s="33"/>
      <c r="JU771" s="33"/>
      <c r="JV771" s="33"/>
      <c r="JW771" s="33"/>
      <c r="JX771" s="33"/>
      <c r="JY771" s="33"/>
      <c r="JZ771" s="33"/>
      <c r="KA771" s="33"/>
      <c r="KB771" s="33"/>
      <c r="KC771" s="33"/>
      <c r="KD771" s="33"/>
      <c r="KE771" s="33"/>
      <c r="KF771" s="33"/>
      <c r="KG771" s="33"/>
      <c r="KH771" s="33"/>
      <c r="KI771" s="33"/>
      <c r="KJ771" s="33"/>
      <c r="KK771" s="33"/>
      <c r="KL771" s="33"/>
      <c r="KM771" s="33"/>
      <c r="KN771" s="33"/>
      <c r="KO771" s="33"/>
      <c r="KP771" s="33"/>
      <c r="KQ771" s="33"/>
      <c r="KR771" s="33"/>
      <c r="KS771" s="33"/>
      <c r="KT771" s="33"/>
      <c r="KU771" s="33"/>
      <c r="KV771" s="33"/>
      <c r="KW771" s="33"/>
      <c r="KX771" s="33"/>
      <c r="KY771" s="33"/>
      <c r="KZ771" s="33"/>
      <c r="LA771" s="33"/>
      <c r="LB771" s="33"/>
      <c r="LC771" s="33"/>
    </row>
    <row r="772" spans="1:3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  <c r="IY772" s="33"/>
      <c r="IZ772" s="33"/>
      <c r="JA772" s="33"/>
      <c r="JB772" s="33"/>
      <c r="JC772" s="33"/>
      <c r="JD772" s="33"/>
      <c r="JE772" s="33"/>
      <c r="JF772" s="33"/>
      <c r="JG772" s="33"/>
      <c r="JH772" s="33"/>
      <c r="JI772" s="33"/>
      <c r="JJ772" s="33"/>
      <c r="JK772" s="33"/>
      <c r="JL772" s="33"/>
      <c r="JM772" s="33"/>
      <c r="JN772" s="33"/>
      <c r="JO772" s="33"/>
      <c r="JP772" s="33"/>
      <c r="JQ772" s="33"/>
      <c r="JR772" s="33"/>
      <c r="JS772" s="33"/>
      <c r="JT772" s="33"/>
      <c r="JU772" s="33"/>
      <c r="JV772" s="33"/>
      <c r="JW772" s="33"/>
      <c r="JX772" s="33"/>
      <c r="JY772" s="33"/>
      <c r="JZ772" s="33"/>
      <c r="KA772" s="33"/>
      <c r="KB772" s="33"/>
      <c r="KC772" s="33"/>
      <c r="KD772" s="33"/>
      <c r="KE772" s="33"/>
      <c r="KF772" s="33"/>
      <c r="KG772" s="33"/>
      <c r="KH772" s="33"/>
      <c r="KI772" s="33"/>
      <c r="KJ772" s="33"/>
      <c r="KK772" s="33"/>
      <c r="KL772" s="33"/>
      <c r="KM772" s="33"/>
      <c r="KN772" s="33"/>
      <c r="KO772" s="33"/>
      <c r="KP772" s="33"/>
      <c r="KQ772" s="33"/>
      <c r="KR772" s="33"/>
      <c r="KS772" s="33"/>
      <c r="KT772" s="33"/>
      <c r="KU772" s="33"/>
      <c r="KV772" s="33"/>
      <c r="KW772" s="33"/>
      <c r="KX772" s="33"/>
      <c r="KY772" s="33"/>
      <c r="KZ772" s="33"/>
      <c r="LA772" s="33"/>
      <c r="LB772" s="33"/>
      <c r="LC772" s="33"/>
    </row>
    <row r="773" spans="1:3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 s="33"/>
      <c r="FV773" s="33"/>
      <c r="FW773" s="33"/>
      <c r="FX773" s="33"/>
      <c r="FY773" s="33"/>
      <c r="FZ773" s="33"/>
      <c r="GA773" s="33"/>
      <c r="GB773" s="33"/>
      <c r="GC773" s="33"/>
      <c r="GD773" s="33"/>
      <c r="GE773" s="33"/>
      <c r="GF773" s="33"/>
      <c r="GG773" s="33"/>
      <c r="GH773" s="33"/>
      <c r="GI773" s="33"/>
      <c r="GJ773" s="33"/>
      <c r="GK773" s="33"/>
      <c r="GL773" s="33"/>
      <c r="GM773" s="33"/>
      <c r="GN773" s="33"/>
      <c r="GO773" s="33"/>
      <c r="GP773" s="33"/>
      <c r="GQ773" s="33"/>
      <c r="GR773" s="33"/>
      <c r="GS773" s="33"/>
      <c r="GT773" s="33"/>
      <c r="GU773" s="33"/>
      <c r="GV773" s="33"/>
      <c r="GW773" s="33"/>
      <c r="GX773" s="33"/>
      <c r="GY773" s="33"/>
      <c r="GZ773" s="33"/>
      <c r="HA773" s="33"/>
      <c r="HB773" s="33"/>
      <c r="HC773" s="33"/>
      <c r="HD773" s="33"/>
      <c r="HE773" s="33"/>
      <c r="HF773" s="33"/>
      <c r="HG773" s="33"/>
      <c r="HH773" s="33"/>
      <c r="HI773" s="33"/>
      <c r="HJ773" s="33"/>
      <c r="HK773" s="33"/>
      <c r="HL773" s="33"/>
      <c r="HM773" s="33"/>
      <c r="HN773" s="33"/>
      <c r="HO773" s="33"/>
      <c r="HP773" s="33"/>
      <c r="HQ773" s="33"/>
      <c r="HR773" s="33"/>
      <c r="HS773" s="33"/>
      <c r="HT773" s="33"/>
      <c r="HU773" s="33"/>
      <c r="HV773" s="33"/>
      <c r="HW773" s="33"/>
      <c r="HX773" s="33"/>
      <c r="HY773" s="33"/>
      <c r="HZ773" s="33"/>
      <c r="IA773" s="33"/>
      <c r="IB773" s="33"/>
      <c r="IC773" s="33"/>
      <c r="ID773" s="33"/>
      <c r="IE773" s="33"/>
      <c r="IF773" s="33"/>
      <c r="IG773" s="33"/>
      <c r="IH773" s="33"/>
      <c r="II773" s="33"/>
      <c r="IJ773" s="33"/>
      <c r="IK773" s="33"/>
      <c r="IL773" s="33"/>
      <c r="IM773" s="33"/>
      <c r="IN773" s="33"/>
      <c r="IO773" s="33"/>
      <c r="IP773" s="33"/>
      <c r="IQ773" s="33"/>
      <c r="IR773" s="33"/>
      <c r="IS773" s="33"/>
      <c r="IT773" s="33"/>
      <c r="IU773" s="33"/>
      <c r="IV773" s="33"/>
      <c r="IW773" s="33"/>
      <c r="IX773" s="33"/>
      <c r="IY773" s="33"/>
      <c r="IZ773" s="33"/>
      <c r="JA773" s="33"/>
      <c r="JB773" s="33"/>
      <c r="JC773" s="33"/>
      <c r="JD773" s="33"/>
      <c r="JE773" s="33"/>
      <c r="JF773" s="33"/>
      <c r="JG773" s="33"/>
      <c r="JH773" s="33"/>
      <c r="JI773" s="33"/>
      <c r="JJ773" s="33"/>
      <c r="JK773" s="33"/>
      <c r="JL773" s="33"/>
      <c r="JM773" s="33"/>
      <c r="JN773" s="33"/>
      <c r="JO773" s="33"/>
      <c r="JP773" s="33"/>
      <c r="JQ773" s="33"/>
      <c r="JR773" s="33"/>
      <c r="JS773" s="33"/>
      <c r="JT773" s="33"/>
      <c r="JU773" s="33"/>
      <c r="JV773" s="33"/>
      <c r="JW773" s="33"/>
      <c r="JX773" s="33"/>
      <c r="JY773" s="33"/>
      <c r="JZ773" s="33"/>
      <c r="KA773" s="33"/>
      <c r="KB773" s="33"/>
      <c r="KC773" s="33"/>
      <c r="KD773" s="33"/>
      <c r="KE773" s="33"/>
      <c r="KF773" s="33"/>
      <c r="KG773" s="33"/>
      <c r="KH773" s="33"/>
      <c r="KI773" s="33"/>
      <c r="KJ773" s="33"/>
      <c r="KK773" s="33"/>
      <c r="KL773" s="33"/>
      <c r="KM773" s="33"/>
      <c r="KN773" s="33"/>
      <c r="KO773" s="33"/>
      <c r="KP773" s="33"/>
      <c r="KQ773" s="33"/>
      <c r="KR773" s="33"/>
      <c r="KS773" s="33"/>
      <c r="KT773" s="33"/>
      <c r="KU773" s="33"/>
      <c r="KV773" s="33"/>
      <c r="KW773" s="33"/>
      <c r="KX773" s="33"/>
      <c r="KY773" s="33"/>
      <c r="KZ773" s="33"/>
      <c r="LA773" s="33"/>
      <c r="LB773" s="33"/>
      <c r="LC773" s="33"/>
    </row>
    <row r="774" spans="1:3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 s="33"/>
      <c r="FV774" s="33"/>
      <c r="FW774" s="33"/>
      <c r="FX774" s="33"/>
      <c r="FY774" s="33"/>
      <c r="FZ774" s="33"/>
      <c r="GA774" s="33"/>
      <c r="GB774" s="33"/>
      <c r="GC774" s="33"/>
      <c r="GD774" s="33"/>
      <c r="GE774" s="33"/>
      <c r="GF774" s="33"/>
      <c r="GG774" s="33"/>
      <c r="GH774" s="33"/>
      <c r="GI774" s="33"/>
      <c r="GJ774" s="33"/>
      <c r="GK774" s="33"/>
      <c r="GL774" s="33"/>
      <c r="GM774" s="33"/>
      <c r="GN774" s="33"/>
      <c r="GO774" s="33"/>
      <c r="GP774" s="33"/>
      <c r="GQ774" s="33"/>
      <c r="GR774" s="33"/>
      <c r="GS774" s="33"/>
      <c r="GT774" s="33"/>
      <c r="GU774" s="33"/>
      <c r="GV774" s="33"/>
      <c r="GW774" s="33"/>
      <c r="GX774" s="33"/>
      <c r="GY774" s="33"/>
      <c r="GZ774" s="33"/>
      <c r="HA774" s="33"/>
      <c r="HB774" s="33"/>
      <c r="HC774" s="33"/>
      <c r="HD774" s="33"/>
      <c r="HE774" s="33"/>
      <c r="HF774" s="33"/>
      <c r="HG774" s="33"/>
      <c r="HH774" s="33"/>
      <c r="HI774" s="33"/>
      <c r="HJ774" s="33"/>
      <c r="HK774" s="33"/>
      <c r="HL774" s="33"/>
      <c r="HM774" s="33"/>
      <c r="HN774" s="33"/>
      <c r="HO774" s="33"/>
      <c r="HP774" s="33"/>
      <c r="HQ774" s="33"/>
      <c r="HR774" s="33"/>
      <c r="HS774" s="33"/>
      <c r="HT774" s="33"/>
      <c r="HU774" s="33"/>
      <c r="HV774" s="33"/>
      <c r="HW774" s="33"/>
      <c r="HX774" s="33"/>
      <c r="HY774" s="33"/>
      <c r="HZ774" s="33"/>
      <c r="IA774" s="33"/>
      <c r="IB774" s="33"/>
      <c r="IC774" s="33"/>
      <c r="ID774" s="33"/>
      <c r="IE774" s="33"/>
      <c r="IF774" s="33"/>
      <c r="IG774" s="33"/>
      <c r="IH774" s="33"/>
      <c r="II774" s="33"/>
      <c r="IJ774" s="33"/>
      <c r="IK774" s="33"/>
      <c r="IL774" s="33"/>
      <c r="IM774" s="33"/>
      <c r="IN774" s="33"/>
      <c r="IO774" s="33"/>
      <c r="IP774" s="33"/>
      <c r="IQ774" s="33"/>
      <c r="IR774" s="33"/>
      <c r="IS774" s="33"/>
      <c r="IT774" s="33"/>
      <c r="IU774" s="33"/>
      <c r="IV774" s="33"/>
      <c r="IW774" s="33"/>
      <c r="IX774" s="33"/>
      <c r="IY774" s="33"/>
      <c r="IZ774" s="33"/>
      <c r="JA774" s="33"/>
      <c r="JB774" s="33"/>
      <c r="JC774" s="33"/>
      <c r="JD774" s="33"/>
      <c r="JE774" s="33"/>
      <c r="JF774" s="33"/>
      <c r="JG774" s="33"/>
      <c r="JH774" s="33"/>
      <c r="JI774" s="33"/>
      <c r="JJ774" s="33"/>
      <c r="JK774" s="33"/>
      <c r="JL774" s="33"/>
      <c r="JM774" s="33"/>
      <c r="JN774" s="33"/>
      <c r="JO774" s="33"/>
      <c r="JP774" s="33"/>
      <c r="JQ774" s="33"/>
      <c r="JR774" s="33"/>
      <c r="JS774" s="33"/>
      <c r="JT774" s="33"/>
      <c r="JU774" s="33"/>
      <c r="JV774" s="33"/>
      <c r="JW774" s="33"/>
      <c r="JX774" s="33"/>
      <c r="JY774" s="33"/>
      <c r="JZ774" s="33"/>
      <c r="KA774" s="33"/>
      <c r="KB774" s="33"/>
      <c r="KC774" s="33"/>
      <c r="KD774" s="33"/>
      <c r="KE774" s="33"/>
      <c r="KF774" s="33"/>
      <c r="KG774" s="33"/>
      <c r="KH774" s="33"/>
      <c r="KI774" s="33"/>
      <c r="KJ774" s="33"/>
      <c r="KK774" s="33"/>
      <c r="KL774" s="33"/>
      <c r="KM774" s="33"/>
      <c r="KN774" s="33"/>
      <c r="KO774" s="33"/>
      <c r="KP774" s="33"/>
      <c r="KQ774" s="33"/>
      <c r="KR774" s="33"/>
      <c r="KS774" s="33"/>
      <c r="KT774" s="33"/>
      <c r="KU774" s="33"/>
      <c r="KV774" s="33"/>
      <c r="KW774" s="33"/>
      <c r="KX774" s="33"/>
      <c r="KY774" s="33"/>
      <c r="KZ774" s="33"/>
      <c r="LA774" s="33"/>
      <c r="LB774" s="33"/>
      <c r="LC774" s="33"/>
    </row>
    <row r="775" spans="1:3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 s="33"/>
      <c r="FV775" s="33"/>
      <c r="FW775" s="33"/>
      <c r="FX775" s="33"/>
      <c r="FY775" s="33"/>
      <c r="FZ775" s="33"/>
      <c r="GA775" s="33"/>
      <c r="GB775" s="33"/>
      <c r="GC775" s="33"/>
      <c r="GD775" s="33"/>
      <c r="GE775" s="33"/>
      <c r="GF775" s="33"/>
      <c r="GG775" s="33"/>
      <c r="GH775" s="33"/>
      <c r="GI775" s="33"/>
      <c r="GJ775" s="33"/>
      <c r="GK775" s="33"/>
      <c r="GL775" s="33"/>
      <c r="GM775" s="33"/>
      <c r="GN775" s="33"/>
      <c r="GO775" s="33"/>
      <c r="GP775" s="33"/>
      <c r="GQ775" s="33"/>
      <c r="GR775" s="33"/>
      <c r="GS775" s="33"/>
      <c r="GT775" s="33"/>
      <c r="GU775" s="33"/>
      <c r="GV775" s="33"/>
      <c r="GW775" s="33"/>
      <c r="GX775" s="33"/>
      <c r="GY775" s="33"/>
      <c r="GZ775" s="33"/>
      <c r="HA775" s="33"/>
      <c r="HB775" s="33"/>
      <c r="HC775" s="33"/>
      <c r="HD775" s="33"/>
      <c r="HE775" s="33"/>
      <c r="HF775" s="33"/>
      <c r="HG775" s="33"/>
      <c r="HH775" s="33"/>
      <c r="HI775" s="33"/>
      <c r="HJ775" s="33"/>
      <c r="HK775" s="33"/>
      <c r="HL775" s="33"/>
      <c r="HM775" s="33"/>
      <c r="HN775" s="33"/>
      <c r="HO775" s="33"/>
      <c r="HP775" s="33"/>
      <c r="HQ775" s="33"/>
      <c r="HR775" s="33"/>
      <c r="HS775" s="33"/>
      <c r="HT775" s="33"/>
      <c r="HU775" s="33"/>
      <c r="HV775" s="33"/>
      <c r="HW775" s="33"/>
      <c r="HX775" s="33"/>
      <c r="HY775" s="33"/>
      <c r="HZ775" s="33"/>
      <c r="IA775" s="33"/>
      <c r="IB775" s="33"/>
      <c r="IC775" s="33"/>
      <c r="ID775" s="33"/>
      <c r="IE775" s="33"/>
      <c r="IF775" s="33"/>
      <c r="IG775" s="33"/>
      <c r="IH775" s="33"/>
      <c r="II775" s="33"/>
      <c r="IJ775" s="33"/>
      <c r="IK775" s="33"/>
      <c r="IL775" s="33"/>
      <c r="IM775" s="33"/>
      <c r="IN775" s="33"/>
      <c r="IO775" s="33"/>
      <c r="IP775" s="33"/>
      <c r="IQ775" s="33"/>
      <c r="IR775" s="33"/>
      <c r="IS775" s="33"/>
      <c r="IT775" s="33"/>
      <c r="IU775" s="33"/>
      <c r="IV775" s="33"/>
      <c r="IW775" s="33"/>
      <c r="IX775" s="33"/>
      <c r="IY775" s="33"/>
      <c r="IZ775" s="33"/>
      <c r="JA775" s="33"/>
      <c r="JB775" s="33"/>
      <c r="JC775" s="33"/>
      <c r="JD775" s="33"/>
      <c r="JE775" s="33"/>
      <c r="JF775" s="33"/>
      <c r="JG775" s="33"/>
      <c r="JH775" s="33"/>
      <c r="JI775" s="33"/>
      <c r="JJ775" s="33"/>
      <c r="JK775" s="33"/>
      <c r="JL775" s="33"/>
      <c r="JM775" s="33"/>
      <c r="JN775" s="33"/>
      <c r="JO775" s="33"/>
      <c r="JP775" s="33"/>
      <c r="JQ775" s="33"/>
      <c r="JR775" s="33"/>
      <c r="JS775" s="33"/>
      <c r="JT775" s="33"/>
      <c r="JU775" s="33"/>
      <c r="JV775" s="33"/>
      <c r="JW775" s="33"/>
      <c r="JX775" s="33"/>
      <c r="JY775" s="33"/>
      <c r="JZ775" s="33"/>
      <c r="KA775" s="33"/>
      <c r="KB775" s="33"/>
      <c r="KC775" s="33"/>
      <c r="KD775" s="33"/>
      <c r="KE775" s="33"/>
      <c r="KF775" s="33"/>
      <c r="KG775" s="33"/>
      <c r="KH775" s="33"/>
      <c r="KI775" s="33"/>
      <c r="KJ775" s="33"/>
      <c r="KK775" s="33"/>
      <c r="KL775" s="33"/>
      <c r="KM775" s="33"/>
      <c r="KN775" s="33"/>
      <c r="KO775" s="33"/>
      <c r="KP775" s="33"/>
      <c r="KQ775" s="33"/>
      <c r="KR775" s="33"/>
      <c r="KS775" s="33"/>
      <c r="KT775" s="33"/>
      <c r="KU775" s="33"/>
      <c r="KV775" s="33"/>
      <c r="KW775" s="33"/>
      <c r="KX775" s="33"/>
      <c r="KY775" s="33"/>
      <c r="KZ775" s="33"/>
      <c r="LA775" s="33"/>
      <c r="LB775" s="33"/>
      <c r="LC775" s="33"/>
    </row>
    <row r="776" spans="1:3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 s="33"/>
      <c r="FV776" s="33"/>
      <c r="FW776" s="33"/>
      <c r="FX776" s="33"/>
      <c r="FY776" s="33"/>
      <c r="FZ776" s="33"/>
      <c r="GA776" s="33"/>
      <c r="GB776" s="33"/>
      <c r="GC776" s="33"/>
      <c r="GD776" s="33"/>
      <c r="GE776" s="33"/>
      <c r="GF776" s="33"/>
      <c r="GG776" s="33"/>
      <c r="GH776" s="33"/>
      <c r="GI776" s="33"/>
      <c r="GJ776" s="33"/>
      <c r="GK776" s="33"/>
      <c r="GL776" s="33"/>
      <c r="GM776" s="33"/>
      <c r="GN776" s="33"/>
      <c r="GO776" s="33"/>
      <c r="GP776" s="33"/>
      <c r="GQ776" s="33"/>
      <c r="GR776" s="33"/>
      <c r="GS776" s="33"/>
      <c r="GT776" s="33"/>
      <c r="GU776" s="33"/>
      <c r="GV776" s="33"/>
      <c r="GW776" s="33"/>
      <c r="GX776" s="33"/>
      <c r="GY776" s="33"/>
      <c r="GZ776" s="33"/>
      <c r="HA776" s="33"/>
      <c r="HB776" s="33"/>
      <c r="HC776" s="33"/>
      <c r="HD776" s="33"/>
      <c r="HE776" s="33"/>
      <c r="HF776" s="33"/>
      <c r="HG776" s="33"/>
      <c r="HH776" s="33"/>
      <c r="HI776" s="33"/>
      <c r="HJ776" s="33"/>
      <c r="HK776" s="33"/>
      <c r="HL776" s="33"/>
      <c r="HM776" s="33"/>
      <c r="HN776" s="33"/>
      <c r="HO776" s="33"/>
      <c r="HP776" s="33"/>
      <c r="HQ776" s="33"/>
      <c r="HR776" s="33"/>
      <c r="HS776" s="33"/>
      <c r="HT776" s="33"/>
      <c r="HU776" s="33"/>
      <c r="HV776" s="33"/>
      <c r="HW776" s="33"/>
      <c r="HX776" s="33"/>
      <c r="HY776" s="33"/>
      <c r="HZ776" s="33"/>
      <c r="IA776" s="33"/>
      <c r="IB776" s="33"/>
      <c r="IC776" s="33"/>
      <c r="ID776" s="33"/>
      <c r="IE776" s="33"/>
      <c r="IF776" s="33"/>
      <c r="IG776" s="33"/>
      <c r="IH776" s="33"/>
      <c r="II776" s="33"/>
      <c r="IJ776" s="33"/>
      <c r="IK776" s="33"/>
      <c r="IL776" s="33"/>
      <c r="IM776" s="33"/>
      <c r="IN776" s="33"/>
      <c r="IO776" s="33"/>
      <c r="IP776" s="33"/>
      <c r="IQ776" s="33"/>
      <c r="IR776" s="33"/>
      <c r="IS776" s="33"/>
      <c r="IT776" s="33"/>
      <c r="IU776" s="33"/>
      <c r="IV776" s="33"/>
      <c r="IW776" s="33"/>
      <c r="IX776" s="33"/>
      <c r="IY776" s="33"/>
      <c r="IZ776" s="33"/>
      <c r="JA776" s="33"/>
      <c r="JB776" s="33"/>
      <c r="JC776" s="33"/>
      <c r="JD776" s="33"/>
      <c r="JE776" s="33"/>
      <c r="JF776" s="33"/>
      <c r="JG776" s="33"/>
      <c r="JH776" s="33"/>
      <c r="JI776" s="33"/>
      <c r="JJ776" s="33"/>
      <c r="JK776" s="33"/>
      <c r="JL776" s="33"/>
      <c r="JM776" s="33"/>
      <c r="JN776" s="33"/>
      <c r="JO776" s="33"/>
      <c r="JP776" s="33"/>
      <c r="JQ776" s="33"/>
      <c r="JR776" s="33"/>
      <c r="JS776" s="33"/>
      <c r="JT776" s="33"/>
      <c r="JU776" s="33"/>
      <c r="JV776" s="33"/>
      <c r="JW776" s="33"/>
      <c r="JX776" s="33"/>
      <c r="JY776" s="33"/>
      <c r="JZ776" s="33"/>
      <c r="KA776" s="33"/>
      <c r="KB776" s="33"/>
      <c r="KC776" s="33"/>
      <c r="KD776" s="33"/>
      <c r="KE776" s="33"/>
      <c r="KF776" s="33"/>
      <c r="KG776" s="33"/>
      <c r="KH776" s="33"/>
      <c r="KI776" s="33"/>
      <c r="KJ776" s="33"/>
      <c r="KK776" s="33"/>
      <c r="KL776" s="33"/>
      <c r="KM776" s="33"/>
      <c r="KN776" s="33"/>
      <c r="KO776" s="33"/>
      <c r="KP776" s="33"/>
      <c r="KQ776" s="33"/>
      <c r="KR776" s="33"/>
      <c r="KS776" s="33"/>
      <c r="KT776" s="33"/>
      <c r="KU776" s="33"/>
      <c r="KV776" s="33"/>
      <c r="KW776" s="33"/>
      <c r="KX776" s="33"/>
      <c r="KY776" s="33"/>
      <c r="KZ776" s="33"/>
      <c r="LA776" s="33"/>
      <c r="LB776" s="33"/>
      <c r="LC776" s="33"/>
    </row>
    <row r="777" spans="1:3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 s="33"/>
      <c r="FV777" s="33"/>
      <c r="FW777" s="33"/>
      <c r="FX777" s="33"/>
      <c r="FY777" s="33"/>
      <c r="FZ777" s="33"/>
      <c r="GA777" s="33"/>
      <c r="GB777" s="33"/>
      <c r="GC777" s="33"/>
      <c r="GD777" s="33"/>
      <c r="GE777" s="33"/>
      <c r="GF777" s="33"/>
      <c r="GG777" s="33"/>
      <c r="GH777" s="33"/>
      <c r="GI777" s="33"/>
      <c r="GJ777" s="33"/>
      <c r="GK777" s="33"/>
      <c r="GL777" s="33"/>
      <c r="GM777" s="33"/>
      <c r="GN777" s="33"/>
      <c r="GO777" s="33"/>
      <c r="GP777" s="33"/>
      <c r="GQ777" s="33"/>
      <c r="GR777" s="33"/>
      <c r="GS777" s="33"/>
      <c r="GT777" s="33"/>
      <c r="GU777" s="33"/>
      <c r="GV777" s="33"/>
      <c r="GW777" s="33"/>
      <c r="GX777" s="33"/>
      <c r="GY777" s="33"/>
      <c r="GZ777" s="33"/>
      <c r="HA777" s="33"/>
      <c r="HB777" s="33"/>
      <c r="HC777" s="33"/>
      <c r="HD777" s="33"/>
      <c r="HE777" s="33"/>
      <c r="HF777" s="33"/>
      <c r="HG777" s="33"/>
      <c r="HH777" s="33"/>
      <c r="HI777" s="33"/>
      <c r="HJ777" s="33"/>
      <c r="HK777" s="33"/>
      <c r="HL777" s="33"/>
      <c r="HM777" s="33"/>
      <c r="HN777" s="33"/>
      <c r="HO777" s="33"/>
      <c r="HP777" s="33"/>
      <c r="HQ777" s="33"/>
      <c r="HR777" s="33"/>
      <c r="HS777" s="33"/>
      <c r="HT777" s="33"/>
      <c r="HU777" s="33"/>
      <c r="HV777" s="33"/>
      <c r="HW777" s="33"/>
      <c r="HX777" s="33"/>
      <c r="HY777" s="33"/>
      <c r="HZ777" s="33"/>
      <c r="IA777" s="33"/>
      <c r="IB777" s="33"/>
      <c r="IC777" s="33"/>
      <c r="ID777" s="33"/>
      <c r="IE777" s="33"/>
      <c r="IF777" s="33"/>
      <c r="IG777" s="33"/>
      <c r="IH777" s="33"/>
      <c r="II777" s="33"/>
      <c r="IJ777" s="33"/>
      <c r="IK777" s="33"/>
      <c r="IL777" s="33"/>
      <c r="IM777" s="33"/>
      <c r="IN777" s="33"/>
      <c r="IO777" s="33"/>
      <c r="IP777" s="33"/>
      <c r="IQ777" s="33"/>
      <c r="IR777" s="33"/>
      <c r="IS777" s="33"/>
      <c r="IT777" s="33"/>
      <c r="IU777" s="33"/>
      <c r="IV777" s="33"/>
      <c r="IW777" s="33"/>
      <c r="IX777" s="33"/>
      <c r="IY777" s="33"/>
      <c r="IZ777" s="33"/>
      <c r="JA777" s="33"/>
      <c r="JB777" s="33"/>
      <c r="JC777" s="33"/>
      <c r="JD777" s="33"/>
      <c r="JE777" s="33"/>
      <c r="JF777" s="33"/>
      <c r="JG777" s="33"/>
      <c r="JH777" s="33"/>
      <c r="JI777" s="33"/>
      <c r="JJ777" s="33"/>
      <c r="JK777" s="33"/>
      <c r="JL777" s="33"/>
      <c r="JM777" s="33"/>
      <c r="JN777" s="33"/>
      <c r="JO777" s="33"/>
      <c r="JP777" s="33"/>
      <c r="JQ777" s="33"/>
      <c r="JR777" s="33"/>
      <c r="JS777" s="33"/>
      <c r="JT777" s="33"/>
      <c r="JU777" s="33"/>
      <c r="JV777" s="33"/>
      <c r="JW777" s="33"/>
      <c r="JX777" s="33"/>
      <c r="JY777" s="33"/>
      <c r="JZ777" s="33"/>
      <c r="KA777" s="33"/>
      <c r="KB777" s="33"/>
      <c r="KC777" s="33"/>
      <c r="KD777" s="33"/>
      <c r="KE777" s="33"/>
      <c r="KF777" s="33"/>
      <c r="KG777" s="33"/>
      <c r="KH777" s="33"/>
      <c r="KI777" s="33"/>
      <c r="KJ777" s="33"/>
      <c r="KK777" s="33"/>
      <c r="KL777" s="33"/>
      <c r="KM777" s="33"/>
      <c r="KN777" s="33"/>
      <c r="KO777" s="33"/>
      <c r="KP777" s="33"/>
      <c r="KQ777" s="33"/>
      <c r="KR777" s="33"/>
      <c r="KS777" s="33"/>
      <c r="KT777" s="33"/>
      <c r="KU777" s="33"/>
      <c r="KV777" s="33"/>
      <c r="KW777" s="33"/>
      <c r="KX777" s="33"/>
      <c r="KY777" s="33"/>
      <c r="KZ777" s="33"/>
      <c r="LA777" s="33"/>
      <c r="LB777" s="33"/>
      <c r="LC777" s="33"/>
    </row>
    <row r="778" spans="1:3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 s="33"/>
      <c r="FV778" s="33"/>
      <c r="FW778" s="33"/>
      <c r="FX778" s="33"/>
      <c r="FY778" s="33"/>
      <c r="FZ778" s="33"/>
      <c r="GA778" s="33"/>
      <c r="GB778" s="33"/>
      <c r="GC778" s="33"/>
      <c r="GD778" s="33"/>
      <c r="GE778" s="33"/>
      <c r="GF778" s="33"/>
      <c r="GG778" s="33"/>
      <c r="GH778" s="33"/>
      <c r="GI778" s="33"/>
      <c r="GJ778" s="33"/>
      <c r="GK778" s="33"/>
      <c r="GL778" s="33"/>
      <c r="GM778" s="33"/>
      <c r="GN778" s="33"/>
      <c r="GO778" s="33"/>
      <c r="GP778" s="33"/>
      <c r="GQ778" s="33"/>
      <c r="GR778" s="33"/>
      <c r="GS778" s="33"/>
      <c r="GT778" s="33"/>
      <c r="GU778" s="33"/>
      <c r="GV778" s="33"/>
      <c r="GW778" s="33"/>
      <c r="GX778" s="33"/>
      <c r="GY778" s="33"/>
      <c r="GZ778" s="33"/>
      <c r="HA778" s="33"/>
      <c r="HB778" s="33"/>
      <c r="HC778" s="33"/>
      <c r="HD778" s="33"/>
      <c r="HE778" s="33"/>
      <c r="HF778" s="33"/>
      <c r="HG778" s="33"/>
      <c r="HH778" s="33"/>
      <c r="HI778" s="33"/>
      <c r="HJ778" s="33"/>
      <c r="HK778" s="33"/>
      <c r="HL778" s="33"/>
      <c r="HM778" s="33"/>
      <c r="HN778" s="33"/>
      <c r="HO778" s="33"/>
      <c r="HP778" s="33"/>
      <c r="HQ778" s="33"/>
      <c r="HR778" s="33"/>
      <c r="HS778" s="33"/>
      <c r="HT778" s="33"/>
      <c r="HU778" s="33"/>
      <c r="HV778" s="33"/>
      <c r="HW778" s="33"/>
      <c r="HX778" s="33"/>
      <c r="HY778" s="33"/>
      <c r="HZ778" s="33"/>
      <c r="IA778" s="33"/>
      <c r="IB778" s="33"/>
      <c r="IC778" s="33"/>
      <c r="ID778" s="33"/>
      <c r="IE778" s="33"/>
      <c r="IF778" s="33"/>
      <c r="IG778" s="33"/>
      <c r="IH778" s="33"/>
      <c r="II778" s="33"/>
      <c r="IJ778" s="33"/>
      <c r="IK778" s="33"/>
      <c r="IL778" s="33"/>
      <c r="IM778" s="33"/>
      <c r="IN778" s="33"/>
      <c r="IO778" s="33"/>
      <c r="IP778" s="33"/>
      <c r="IQ778" s="33"/>
      <c r="IR778" s="33"/>
      <c r="IS778" s="33"/>
      <c r="IT778" s="33"/>
      <c r="IU778" s="33"/>
      <c r="IV778" s="33"/>
      <c r="IW778" s="33"/>
      <c r="IX778" s="33"/>
      <c r="IY778" s="33"/>
      <c r="IZ778" s="33"/>
      <c r="JA778" s="33"/>
      <c r="JB778" s="33"/>
      <c r="JC778" s="33"/>
      <c r="JD778" s="33"/>
      <c r="JE778" s="33"/>
      <c r="JF778" s="33"/>
      <c r="JG778" s="33"/>
      <c r="JH778" s="33"/>
      <c r="JI778" s="33"/>
      <c r="JJ778" s="33"/>
      <c r="JK778" s="33"/>
      <c r="JL778" s="33"/>
      <c r="JM778" s="33"/>
      <c r="JN778" s="33"/>
      <c r="JO778" s="33"/>
      <c r="JP778" s="33"/>
      <c r="JQ778" s="33"/>
      <c r="JR778" s="33"/>
      <c r="JS778" s="33"/>
      <c r="JT778" s="33"/>
      <c r="JU778" s="33"/>
      <c r="JV778" s="33"/>
      <c r="JW778" s="33"/>
      <c r="JX778" s="33"/>
      <c r="JY778" s="33"/>
      <c r="JZ778" s="33"/>
      <c r="KA778" s="33"/>
      <c r="KB778" s="33"/>
      <c r="KC778" s="33"/>
      <c r="KD778" s="33"/>
      <c r="KE778" s="33"/>
      <c r="KF778" s="33"/>
      <c r="KG778" s="33"/>
      <c r="KH778" s="33"/>
      <c r="KI778" s="33"/>
      <c r="KJ778" s="33"/>
      <c r="KK778" s="33"/>
      <c r="KL778" s="33"/>
      <c r="KM778" s="33"/>
      <c r="KN778" s="33"/>
      <c r="KO778" s="33"/>
      <c r="KP778" s="33"/>
      <c r="KQ778" s="33"/>
      <c r="KR778" s="33"/>
      <c r="KS778" s="33"/>
      <c r="KT778" s="33"/>
      <c r="KU778" s="33"/>
      <c r="KV778" s="33"/>
      <c r="KW778" s="33"/>
      <c r="KX778" s="33"/>
      <c r="KY778" s="33"/>
      <c r="KZ778" s="33"/>
      <c r="LA778" s="33"/>
      <c r="LB778" s="33"/>
      <c r="LC778" s="33"/>
    </row>
    <row r="779" spans="1:3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 s="33"/>
      <c r="FV779" s="33"/>
      <c r="FW779" s="33"/>
      <c r="FX779" s="33"/>
      <c r="FY779" s="33"/>
      <c r="FZ779" s="33"/>
      <c r="GA779" s="33"/>
      <c r="GB779" s="33"/>
      <c r="GC779" s="33"/>
      <c r="GD779" s="33"/>
      <c r="GE779" s="33"/>
      <c r="GF779" s="33"/>
      <c r="GG779" s="33"/>
      <c r="GH779" s="33"/>
      <c r="GI779" s="33"/>
      <c r="GJ779" s="33"/>
      <c r="GK779" s="33"/>
      <c r="GL779" s="33"/>
      <c r="GM779" s="33"/>
      <c r="GN779" s="33"/>
      <c r="GO779" s="33"/>
      <c r="GP779" s="33"/>
      <c r="GQ779" s="33"/>
      <c r="GR779" s="33"/>
      <c r="GS779" s="33"/>
      <c r="GT779" s="33"/>
      <c r="GU779" s="33"/>
      <c r="GV779" s="33"/>
      <c r="GW779" s="33"/>
      <c r="GX779" s="33"/>
      <c r="GY779" s="33"/>
      <c r="GZ779" s="33"/>
      <c r="HA779" s="33"/>
      <c r="HB779" s="33"/>
      <c r="HC779" s="33"/>
      <c r="HD779" s="33"/>
      <c r="HE779" s="33"/>
      <c r="HF779" s="33"/>
      <c r="HG779" s="33"/>
      <c r="HH779" s="33"/>
      <c r="HI779" s="33"/>
      <c r="HJ779" s="33"/>
      <c r="HK779" s="33"/>
      <c r="HL779" s="33"/>
      <c r="HM779" s="33"/>
      <c r="HN779" s="33"/>
      <c r="HO779" s="33"/>
      <c r="HP779" s="33"/>
      <c r="HQ779" s="33"/>
      <c r="HR779" s="33"/>
      <c r="HS779" s="33"/>
      <c r="HT779" s="33"/>
      <c r="HU779" s="33"/>
      <c r="HV779" s="33"/>
      <c r="HW779" s="33"/>
      <c r="HX779" s="33"/>
      <c r="HY779" s="33"/>
      <c r="HZ779" s="33"/>
      <c r="IA779" s="33"/>
      <c r="IB779" s="33"/>
      <c r="IC779" s="33"/>
      <c r="ID779" s="33"/>
      <c r="IE779" s="33"/>
      <c r="IF779" s="33"/>
      <c r="IG779" s="33"/>
      <c r="IH779" s="33"/>
      <c r="II779" s="33"/>
      <c r="IJ779" s="33"/>
      <c r="IK779" s="33"/>
      <c r="IL779" s="33"/>
      <c r="IM779" s="33"/>
      <c r="IN779" s="33"/>
      <c r="IO779" s="33"/>
      <c r="IP779" s="33"/>
      <c r="IQ779" s="33"/>
      <c r="IR779" s="33"/>
      <c r="IS779" s="33"/>
      <c r="IT779" s="33"/>
      <c r="IU779" s="33"/>
      <c r="IV779" s="33"/>
      <c r="IW779" s="33"/>
      <c r="IX779" s="33"/>
      <c r="IY779" s="33"/>
      <c r="IZ779" s="33"/>
      <c r="JA779" s="33"/>
      <c r="JB779" s="33"/>
      <c r="JC779" s="33"/>
      <c r="JD779" s="33"/>
      <c r="JE779" s="33"/>
      <c r="JF779" s="33"/>
      <c r="JG779" s="33"/>
      <c r="JH779" s="33"/>
      <c r="JI779" s="33"/>
      <c r="JJ779" s="33"/>
      <c r="JK779" s="33"/>
      <c r="JL779" s="33"/>
      <c r="JM779" s="33"/>
      <c r="JN779" s="33"/>
      <c r="JO779" s="33"/>
      <c r="JP779" s="33"/>
      <c r="JQ779" s="33"/>
      <c r="JR779" s="33"/>
      <c r="JS779" s="33"/>
      <c r="JT779" s="33"/>
      <c r="JU779" s="33"/>
      <c r="JV779" s="33"/>
      <c r="JW779" s="33"/>
      <c r="JX779" s="33"/>
      <c r="JY779" s="33"/>
      <c r="JZ779" s="33"/>
      <c r="KA779" s="33"/>
      <c r="KB779" s="33"/>
      <c r="KC779" s="33"/>
      <c r="KD779" s="33"/>
      <c r="KE779" s="33"/>
      <c r="KF779" s="33"/>
      <c r="KG779" s="33"/>
      <c r="KH779" s="33"/>
      <c r="KI779" s="33"/>
      <c r="KJ779" s="33"/>
      <c r="KK779" s="33"/>
      <c r="KL779" s="33"/>
      <c r="KM779" s="33"/>
      <c r="KN779" s="33"/>
      <c r="KO779" s="33"/>
      <c r="KP779" s="33"/>
      <c r="KQ779" s="33"/>
      <c r="KR779" s="33"/>
      <c r="KS779" s="33"/>
      <c r="KT779" s="33"/>
      <c r="KU779" s="33"/>
      <c r="KV779" s="33"/>
      <c r="KW779" s="33"/>
      <c r="KX779" s="33"/>
      <c r="KY779" s="33"/>
      <c r="KZ779" s="33"/>
      <c r="LA779" s="33"/>
      <c r="LB779" s="33"/>
      <c r="LC779" s="33"/>
    </row>
    <row r="780" spans="1:3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  <c r="GX780" s="33"/>
      <c r="GY780" s="33"/>
      <c r="GZ780" s="33"/>
      <c r="HA780" s="33"/>
      <c r="HB780" s="33"/>
      <c r="HC780" s="33"/>
      <c r="HD780" s="33"/>
      <c r="HE780" s="33"/>
      <c r="HF780" s="33"/>
      <c r="HG780" s="33"/>
      <c r="HH780" s="33"/>
      <c r="HI780" s="33"/>
      <c r="HJ780" s="33"/>
      <c r="HK780" s="33"/>
      <c r="HL780" s="33"/>
      <c r="HM780" s="33"/>
      <c r="HN780" s="33"/>
      <c r="HO780" s="33"/>
      <c r="HP780" s="33"/>
      <c r="HQ780" s="33"/>
      <c r="HR780" s="33"/>
      <c r="HS780" s="33"/>
      <c r="HT780" s="33"/>
      <c r="HU780" s="33"/>
      <c r="HV780" s="33"/>
      <c r="HW780" s="33"/>
      <c r="HX780" s="33"/>
      <c r="HY780" s="33"/>
      <c r="HZ780" s="33"/>
      <c r="IA780" s="33"/>
      <c r="IB780" s="33"/>
      <c r="IC780" s="33"/>
      <c r="ID780" s="33"/>
      <c r="IE780" s="33"/>
      <c r="IF780" s="33"/>
      <c r="IG780" s="33"/>
      <c r="IH780" s="33"/>
      <c r="II780" s="33"/>
      <c r="IJ780" s="33"/>
      <c r="IK780" s="33"/>
      <c r="IL780" s="33"/>
      <c r="IM780" s="33"/>
      <c r="IN780" s="33"/>
      <c r="IO780" s="33"/>
      <c r="IP780" s="33"/>
      <c r="IQ780" s="33"/>
      <c r="IR780" s="33"/>
      <c r="IS780" s="33"/>
      <c r="IT780" s="33"/>
      <c r="IU780" s="33"/>
      <c r="IV780" s="33"/>
      <c r="IW780" s="33"/>
      <c r="IX780" s="33"/>
      <c r="IY780" s="33"/>
      <c r="IZ780" s="33"/>
      <c r="JA780" s="33"/>
      <c r="JB780" s="33"/>
      <c r="JC780" s="33"/>
      <c r="JD780" s="33"/>
      <c r="JE780" s="33"/>
      <c r="JF780" s="33"/>
      <c r="JG780" s="33"/>
      <c r="JH780" s="33"/>
      <c r="JI780" s="33"/>
      <c r="JJ780" s="33"/>
      <c r="JK780" s="33"/>
      <c r="JL780" s="33"/>
      <c r="JM780" s="33"/>
      <c r="JN780" s="33"/>
      <c r="JO780" s="33"/>
      <c r="JP780" s="33"/>
      <c r="JQ780" s="33"/>
      <c r="JR780" s="33"/>
      <c r="JS780" s="33"/>
      <c r="JT780" s="33"/>
      <c r="JU780" s="33"/>
      <c r="JV780" s="33"/>
      <c r="JW780" s="33"/>
      <c r="JX780" s="33"/>
      <c r="JY780" s="33"/>
      <c r="JZ780" s="33"/>
      <c r="KA780" s="33"/>
      <c r="KB780" s="33"/>
      <c r="KC780" s="33"/>
      <c r="KD780" s="33"/>
      <c r="KE780" s="33"/>
      <c r="KF780" s="33"/>
      <c r="KG780" s="33"/>
      <c r="KH780" s="33"/>
      <c r="KI780" s="33"/>
      <c r="KJ780" s="33"/>
      <c r="KK780" s="33"/>
      <c r="KL780" s="33"/>
      <c r="KM780" s="33"/>
      <c r="KN780" s="33"/>
      <c r="KO780" s="33"/>
      <c r="KP780" s="33"/>
      <c r="KQ780" s="33"/>
      <c r="KR780" s="33"/>
      <c r="KS780" s="33"/>
      <c r="KT780" s="33"/>
      <c r="KU780" s="33"/>
      <c r="KV780" s="33"/>
      <c r="KW780" s="33"/>
      <c r="KX780" s="33"/>
      <c r="KY780" s="33"/>
      <c r="KZ780" s="33"/>
      <c r="LA780" s="33"/>
      <c r="LB780" s="33"/>
      <c r="LC780" s="33"/>
    </row>
    <row r="781" spans="1:3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 s="33"/>
      <c r="FV781" s="33"/>
      <c r="FW781" s="33"/>
      <c r="FX781" s="33"/>
      <c r="FY781" s="33"/>
      <c r="FZ781" s="33"/>
      <c r="GA781" s="33"/>
      <c r="GB781" s="33"/>
      <c r="GC781" s="33"/>
      <c r="GD781" s="33"/>
      <c r="GE781" s="33"/>
      <c r="GF781" s="33"/>
      <c r="GG781" s="33"/>
      <c r="GH781" s="33"/>
      <c r="GI781" s="33"/>
      <c r="GJ781" s="33"/>
      <c r="GK781" s="33"/>
      <c r="GL781" s="33"/>
      <c r="GM781" s="33"/>
      <c r="GN781" s="33"/>
      <c r="GO781" s="33"/>
      <c r="GP781" s="33"/>
      <c r="GQ781" s="33"/>
      <c r="GR781" s="33"/>
      <c r="GS781" s="33"/>
      <c r="GT781" s="33"/>
      <c r="GU781" s="33"/>
      <c r="GV781" s="33"/>
      <c r="GW781" s="33"/>
      <c r="GX781" s="33"/>
      <c r="GY781" s="33"/>
      <c r="GZ781" s="33"/>
      <c r="HA781" s="33"/>
      <c r="HB781" s="33"/>
      <c r="HC781" s="33"/>
      <c r="HD781" s="33"/>
      <c r="HE781" s="33"/>
      <c r="HF781" s="33"/>
      <c r="HG781" s="33"/>
      <c r="HH781" s="33"/>
      <c r="HI781" s="33"/>
      <c r="HJ781" s="33"/>
      <c r="HK781" s="33"/>
      <c r="HL781" s="33"/>
      <c r="HM781" s="33"/>
      <c r="HN781" s="33"/>
      <c r="HO781" s="33"/>
      <c r="HP781" s="33"/>
      <c r="HQ781" s="33"/>
      <c r="HR781" s="33"/>
      <c r="HS781" s="33"/>
      <c r="HT781" s="33"/>
      <c r="HU781" s="33"/>
      <c r="HV781" s="33"/>
      <c r="HW781" s="33"/>
      <c r="HX781" s="33"/>
      <c r="HY781" s="33"/>
      <c r="HZ781" s="33"/>
      <c r="IA781" s="33"/>
      <c r="IB781" s="33"/>
      <c r="IC781" s="33"/>
      <c r="ID781" s="33"/>
      <c r="IE781" s="33"/>
      <c r="IF781" s="33"/>
      <c r="IG781" s="33"/>
      <c r="IH781" s="33"/>
      <c r="II781" s="33"/>
      <c r="IJ781" s="33"/>
      <c r="IK781" s="33"/>
      <c r="IL781" s="33"/>
      <c r="IM781" s="33"/>
      <c r="IN781" s="33"/>
      <c r="IO781" s="33"/>
      <c r="IP781" s="33"/>
      <c r="IQ781" s="33"/>
      <c r="IR781" s="33"/>
      <c r="IS781" s="33"/>
      <c r="IT781" s="33"/>
      <c r="IU781" s="33"/>
      <c r="IV781" s="33"/>
      <c r="IW781" s="33"/>
      <c r="IX781" s="33"/>
      <c r="IY781" s="33"/>
      <c r="IZ781" s="33"/>
      <c r="JA781" s="33"/>
      <c r="JB781" s="33"/>
      <c r="JC781" s="33"/>
      <c r="JD781" s="33"/>
      <c r="JE781" s="33"/>
      <c r="JF781" s="33"/>
      <c r="JG781" s="33"/>
      <c r="JH781" s="33"/>
      <c r="JI781" s="33"/>
      <c r="JJ781" s="33"/>
      <c r="JK781" s="33"/>
      <c r="JL781" s="33"/>
      <c r="JM781" s="33"/>
      <c r="JN781" s="33"/>
      <c r="JO781" s="33"/>
      <c r="JP781" s="33"/>
      <c r="JQ781" s="33"/>
      <c r="JR781" s="33"/>
      <c r="JS781" s="33"/>
      <c r="JT781" s="33"/>
      <c r="JU781" s="33"/>
      <c r="JV781" s="33"/>
      <c r="JW781" s="33"/>
      <c r="JX781" s="33"/>
      <c r="JY781" s="33"/>
      <c r="JZ781" s="33"/>
      <c r="KA781" s="33"/>
      <c r="KB781" s="33"/>
      <c r="KC781" s="33"/>
      <c r="KD781" s="33"/>
      <c r="KE781" s="33"/>
      <c r="KF781" s="33"/>
      <c r="KG781" s="33"/>
      <c r="KH781" s="33"/>
      <c r="KI781" s="33"/>
      <c r="KJ781" s="33"/>
      <c r="KK781" s="33"/>
      <c r="KL781" s="33"/>
      <c r="KM781" s="33"/>
      <c r="KN781" s="33"/>
      <c r="KO781" s="33"/>
      <c r="KP781" s="33"/>
      <c r="KQ781" s="33"/>
      <c r="KR781" s="33"/>
      <c r="KS781" s="33"/>
      <c r="KT781" s="33"/>
      <c r="KU781" s="33"/>
      <c r="KV781" s="33"/>
      <c r="KW781" s="33"/>
      <c r="KX781" s="33"/>
      <c r="KY781" s="33"/>
      <c r="KZ781" s="33"/>
      <c r="LA781" s="33"/>
      <c r="LB781" s="33"/>
      <c r="LC781" s="33"/>
    </row>
    <row r="782" spans="1:3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  <c r="GX782" s="33"/>
      <c r="GY782" s="33"/>
      <c r="GZ782" s="33"/>
      <c r="HA782" s="33"/>
      <c r="HB782" s="33"/>
      <c r="HC782" s="33"/>
      <c r="HD782" s="33"/>
      <c r="HE782" s="33"/>
      <c r="HF782" s="33"/>
      <c r="HG782" s="33"/>
      <c r="HH782" s="33"/>
      <c r="HI782" s="33"/>
      <c r="HJ782" s="33"/>
      <c r="HK782" s="33"/>
      <c r="HL782" s="33"/>
      <c r="HM782" s="33"/>
      <c r="HN782" s="33"/>
      <c r="HO782" s="33"/>
      <c r="HP782" s="33"/>
      <c r="HQ782" s="33"/>
      <c r="HR782" s="33"/>
      <c r="HS782" s="33"/>
      <c r="HT782" s="33"/>
      <c r="HU782" s="33"/>
      <c r="HV782" s="33"/>
      <c r="HW782" s="33"/>
      <c r="HX782" s="33"/>
      <c r="HY782" s="33"/>
      <c r="HZ782" s="33"/>
      <c r="IA782" s="33"/>
      <c r="IB782" s="33"/>
      <c r="IC782" s="33"/>
      <c r="ID782" s="33"/>
      <c r="IE782" s="33"/>
      <c r="IF782" s="33"/>
      <c r="IG782" s="33"/>
      <c r="IH782" s="33"/>
      <c r="II782" s="33"/>
      <c r="IJ782" s="33"/>
      <c r="IK782" s="33"/>
      <c r="IL782" s="33"/>
      <c r="IM782" s="33"/>
      <c r="IN782" s="33"/>
      <c r="IO782" s="33"/>
      <c r="IP782" s="33"/>
      <c r="IQ782" s="33"/>
      <c r="IR782" s="33"/>
      <c r="IS782" s="33"/>
      <c r="IT782" s="33"/>
      <c r="IU782" s="33"/>
      <c r="IV782" s="33"/>
      <c r="IW782" s="33"/>
      <c r="IX782" s="33"/>
      <c r="IY782" s="33"/>
      <c r="IZ782" s="33"/>
      <c r="JA782" s="33"/>
      <c r="JB782" s="33"/>
      <c r="JC782" s="33"/>
      <c r="JD782" s="33"/>
      <c r="JE782" s="33"/>
      <c r="JF782" s="33"/>
      <c r="JG782" s="33"/>
      <c r="JH782" s="33"/>
      <c r="JI782" s="33"/>
      <c r="JJ782" s="33"/>
      <c r="JK782" s="33"/>
      <c r="JL782" s="33"/>
      <c r="JM782" s="33"/>
      <c r="JN782" s="33"/>
      <c r="JO782" s="33"/>
      <c r="JP782" s="33"/>
      <c r="JQ782" s="33"/>
      <c r="JR782" s="33"/>
      <c r="JS782" s="33"/>
      <c r="JT782" s="33"/>
      <c r="JU782" s="33"/>
      <c r="JV782" s="33"/>
      <c r="JW782" s="33"/>
      <c r="JX782" s="33"/>
      <c r="JY782" s="33"/>
      <c r="JZ782" s="33"/>
      <c r="KA782" s="33"/>
      <c r="KB782" s="33"/>
      <c r="KC782" s="33"/>
      <c r="KD782" s="33"/>
      <c r="KE782" s="33"/>
      <c r="KF782" s="33"/>
      <c r="KG782" s="33"/>
      <c r="KH782" s="33"/>
      <c r="KI782" s="33"/>
      <c r="KJ782" s="33"/>
      <c r="KK782" s="33"/>
      <c r="KL782" s="33"/>
      <c r="KM782" s="33"/>
      <c r="KN782" s="33"/>
      <c r="KO782" s="33"/>
      <c r="KP782" s="33"/>
      <c r="KQ782" s="33"/>
      <c r="KR782" s="33"/>
      <c r="KS782" s="33"/>
      <c r="KT782" s="33"/>
      <c r="KU782" s="33"/>
      <c r="KV782" s="33"/>
      <c r="KW782" s="33"/>
      <c r="KX782" s="33"/>
      <c r="KY782" s="33"/>
      <c r="KZ782" s="33"/>
      <c r="LA782" s="33"/>
      <c r="LB782" s="33"/>
      <c r="LC782" s="33"/>
    </row>
    <row r="783" spans="1:3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 s="33"/>
      <c r="FV783" s="33"/>
      <c r="FW783" s="33"/>
      <c r="FX783" s="33"/>
      <c r="FY783" s="33"/>
      <c r="FZ783" s="33"/>
      <c r="GA783" s="33"/>
      <c r="GB783" s="33"/>
      <c r="GC783" s="33"/>
      <c r="GD783" s="33"/>
      <c r="GE783" s="33"/>
      <c r="GF783" s="33"/>
      <c r="GG783" s="33"/>
      <c r="GH783" s="33"/>
      <c r="GI783" s="33"/>
      <c r="GJ783" s="33"/>
      <c r="GK783" s="33"/>
      <c r="GL783" s="33"/>
      <c r="GM783" s="33"/>
      <c r="GN783" s="33"/>
      <c r="GO783" s="33"/>
      <c r="GP783" s="33"/>
      <c r="GQ783" s="33"/>
      <c r="GR783" s="33"/>
      <c r="GS783" s="33"/>
      <c r="GT783" s="33"/>
      <c r="GU783" s="33"/>
      <c r="GV783" s="33"/>
      <c r="GW783" s="33"/>
      <c r="GX783" s="33"/>
      <c r="GY783" s="33"/>
      <c r="GZ783" s="33"/>
      <c r="HA783" s="33"/>
      <c r="HB783" s="33"/>
      <c r="HC783" s="33"/>
      <c r="HD783" s="33"/>
      <c r="HE783" s="33"/>
      <c r="HF783" s="33"/>
      <c r="HG783" s="33"/>
      <c r="HH783" s="33"/>
      <c r="HI783" s="33"/>
      <c r="HJ783" s="33"/>
      <c r="HK783" s="33"/>
      <c r="HL783" s="33"/>
      <c r="HM783" s="33"/>
      <c r="HN783" s="33"/>
      <c r="HO783" s="33"/>
      <c r="HP783" s="33"/>
      <c r="HQ783" s="33"/>
      <c r="HR783" s="33"/>
      <c r="HS783" s="33"/>
      <c r="HT783" s="33"/>
      <c r="HU783" s="33"/>
      <c r="HV783" s="33"/>
      <c r="HW783" s="33"/>
      <c r="HX783" s="33"/>
      <c r="HY783" s="33"/>
      <c r="HZ783" s="33"/>
      <c r="IA783" s="33"/>
      <c r="IB783" s="33"/>
      <c r="IC783" s="33"/>
      <c r="ID783" s="33"/>
      <c r="IE783" s="33"/>
      <c r="IF783" s="33"/>
      <c r="IG783" s="33"/>
      <c r="IH783" s="33"/>
      <c r="II783" s="33"/>
      <c r="IJ783" s="33"/>
      <c r="IK783" s="33"/>
      <c r="IL783" s="33"/>
      <c r="IM783" s="33"/>
      <c r="IN783" s="33"/>
      <c r="IO783" s="33"/>
      <c r="IP783" s="33"/>
      <c r="IQ783" s="33"/>
      <c r="IR783" s="33"/>
      <c r="IS783" s="33"/>
      <c r="IT783" s="33"/>
      <c r="IU783" s="33"/>
      <c r="IV783" s="33"/>
      <c r="IW783" s="33"/>
      <c r="IX783" s="33"/>
      <c r="IY783" s="33"/>
      <c r="IZ783" s="33"/>
      <c r="JA783" s="33"/>
      <c r="JB783" s="33"/>
      <c r="JC783" s="33"/>
      <c r="JD783" s="33"/>
      <c r="JE783" s="33"/>
      <c r="JF783" s="33"/>
      <c r="JG783" s="33"/>
      <c r="JH783" s="33"/>
      <c r="JI783" s="33"/>
      <c r="JJ783" s="33"/>
      <c r="JK783" s="33"/>
      <c r="JL783" s="33"/>
      <c r="JM783" s="33"/>
      <c r="JN783" s="33"/>
      <c r="JO783" s="33"/>
      <c r="JP783" s="33"/>
      <c r="JQ783" s="33"/>
      <c r="JR783" s="33"/>
      <c r="JS783" s="33"/>
      <c r="JT783" s="33"/>
      <c r="JU783" s="33"/>
      <c r="JV783" s="33"/>
      <c r="JW783" s="33"/>
      <c r="JX783" s="33"/>
      <c r="JY783" s="33"/>
      <c r="JZ783" s="33"/>
      <c r="KA783" s="33"/>
      <c r="KB783" s="33"/>
      <c r="KC783" s="33"/>
      <c r="KD783" s="33"/>
      <c r="KE783" s="33"/>
      <c r="KF783" s="33"/>
      <c r="KG783" s="33"/>
      <c r="KH783" s="33"/>
      <c r="KI783" s="33"/>
      <c r="KJ783" s="33"/>
      <c r="KK783" s="33"/>
      <c r="KL783" s="33"/>
      <c r="KM783" s="33"/>
      <c r="KN783" s="33"/>
      <c r="KO783" s="33"/>
      <c r="KP783" s="33"/>
      <c r="KQ783" s="33"/>
      <c r="KR783" s="33"/>
      <c r="KS783" s="33"/>
      <c r="KT783" s="33"/>
      <c r="KU783" s="33"/>
      <c r="KV783" s="33"/>
      <c r="KW783" s="33"/>
      <c r="KX783" s="33"/>
      <c r="KY783" s="33"/>
      <c r="KZ783" s="33"/>
      <c r="LA783" s="33"/>
      <c r="LB783" s="33"/>
      <c r="LC783" s="33"/>
    </row>
    <row r="784" spans="1:3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 s="33"/>
      <c r="FV784" s="33"/>
      <c r="FW784" s="33"/>
      <c r="FX784" s="33"/>
      <c r="FY784" s="33"/>
      <c r="FZ784" s="33"/>
      <c r="GA784" s="33"/>
      <c r="GB784" s="33"/>
      <c r="GC784" s="33"/>
      <c r="GD784" s="33"/>
      <c r="GE784" s="33"/>
      <c r="GF784" s="33"/>
      <c r="GG784" s="33"/>
      <c r="GH784" s="33"/>
      <c r="GI784" s="33"/>
      <c r="GJ784" s="33"/>
      <c r="GK784" s="33"/>
      <c r="GL784" s="33"/>
      <c r="GM784" s="33"/>
      <c r="GN784" s="33"/>
      <c r="GO784" s="33"/>
      <c r="GP784" s="33"/>
      <c r="GQ784" s="33"/>
      <c r="GR784" s="33"/>
      <c r="GS784" s="33"/>
      <c r="GT784" s="33"/>
      <c r="GU784" s="33"/>
      <c r="GV784" s="33"/>
      <c r="GW784" s="33"/>
      <c r="GX784" s="33"/>
      <c r="GY784" s="33"/>
      <c r="GZ784" s="33"/>
      <c r="HA784" s="33"/>
      <c r="HB784" s="33"/>
      <c r="HC784" s="33"/>
      <c r="HD784" s="33"/>
      <c r="HE784" s="33"/>
      <c r="HF784" s="33"/>
      <c r="HG784" s="33"/>
      <c r="HH784" s="33"/>
      <c r="HI784" s="33"/>
      <c r="HJ784" s="33"/>
      <c r="HK784" s="33"/>
      <c r="HL784" s="33"/>
      <c r="HM784" s="33"/>
      <c r="HN784" s="33"/>
      <c r="HO784" s="33"/>
      <c r="HP784" s="33"/>
      <c r="HQ784" s="33"/>
      <c r="HR784" s="33"/>
      <c r="HS784" s="33"/>
      <c r="HT784" s="33"/>
      <c r="HU784" s="33"/>
      <c r="HV784" s="33"/>
      <c r="HW784" s="33"/>
      <c r="HX784" s="33"/>
      <c r="HY784" s="33"/>
      <c r="HZ784" s="33"/>
      <c r="IA784" s="33"/>
      <c r="IB784" s="33"/>
      <c r="IC784" s="33"/>
      <c r="ID784" s="33"/>
      <c r="IE784" s="33"/>
      <c r="IF784" s="33"/>
      <c r="IG784" s="33"/>
      <c r="IH784" s="33"/>
      <c r="II784" s="33"/>
      <c r="IJ784" s="33"/>
      <c r="IK784" s="33"/>
      <c r="IL784" s="33"/>
      <c r="IM784" s="33"/>
      <c r="IN784" s="33"/>
      <c r="IO784" s="33"/>
      <c r="IP784" s="33"/>
      <c r="IQ784" s="33"/>
      <c r="IR784" s="33"/>
      <c r="IS784" s="33"/>
      <c r="IT784" s="33"/>
      <c r="IU784" s="33"/>
      <c r="IV784" s="33"/>
      <c r="IW784" s="33"/>
      <c r="IX784" s="33"/>
      <c r="IY784" s="33"/>
      <c r="IZ784" s="33"/>
      <c r="JA784" s="33"/>
      <c r="JB784" s="33"/>
      <c r="JC784" s="33"/>
      <c r="JD784" s="33"/>
      <c r="JE784" s="33"/>
      <c r="JF784" s="33"/>
      <c r="JG784" s="33"/>
      <c r="JH784" s="33"/>
      <c r="JI784" s="33"/>
      <c r="JJ784" s="33"/>
      <c r="JK784" s="33"/>
      <c r="JL784" s="33"/>
      <c r="JM784" s="33"/>
      <c r="JN784" s="33"/>
      <c r="JO784" s="33"/>
      <c r="JP784" s="33"/>
      <c r="JQ784" s="33"/>
      <c r="JR784" s="33"/>
      <c r="JS784" s="33"/>
      <c r="JT784" s="33"/>
      <c r="JU784" s="33"/>
      <c r="JV784" s="33"/>
      <c r="JW784" s="33"/>
      <c r="JX784" s="33"/>
      <c r="JY784" s="33"/>
      <c r="JZ784" s="33"/>
      <c r="KA784" s="33"/>
      <c r="KB784" s="33"/>
      <c r="KC784" s="33"/>
      <c r="KD784" s="33"/>
      <c r="KE784" s="33"/>
      <c r="KF784" s="33"/>
      <c r="KG784" s="33"/>
      <c r="KH784" s="33"/>
      <c r="KI784" s="33"/>
      <c r="KJ784" s="33"/>
      <c r="KK784" s="33"/>
      <c r="KL784" s="33"/>
      <c r="KM784" s="33"/>
      <c r="KN784" s="33"/>
      <c r="KO784" s="33"/>
      <c r="KP784" s="33"/>
      <c r="KQ784" s="33"/>
      <c r="KR784" s="33"/>
      <c r="KS784" s="33"/>
      <c r="KT784" s="33"/>
      <c r="KU784" s="33"/>
      <c r="KV784" s="33"/>
      <c r="KW784" s="33"/>
      <c r="KX784" s="33"/>
      <c r="KY784" s="33"/>
      <c r="KZ784" s="33"/>
      <c r="LA784" s="33"/>
      <c r="LB784" s="33"/>
      <c r="LC784" s="33"/>
    </row>
    <row r="785" spans="1:3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 s="33"/>
      <c r="FV785" s="33"/>
      <c r="FW785" s="33"/>
      <c r="FX785" s="33"/>
      <c r="FY785" s="33"/>
      <c r="FZ785" s="33"/>
      <c r="GA785" s="33"/>
      <c r="GB785" s="33"/>
      <c r="GC785" s="33"/>
      <c r="GD785" s="33"/>
      <c r="GE785" s="33"/>
      <c r="GF785" s="33"/>
      <c r="GG785" s="33"/>
      <c r="GH785" s="33"/>
      <c r="GI785" s="33"/>
      <c r="GJ785" s="33"/>
      <c r="GK785" s="33"/>
      <c r="GL785" s="33"/>
      <c r="GM785" s="33"/>
      <c r="GN785" s="33"/>
      <c r="GO785" s="33"/>
      <c r="GP785" s="33"/>
      <c r="GQ785" s="33"/>
      <c r="GR785" s="33"/>
      <c r="GS785" s="33"/>
      <c r="GT785" s="33"/>
      <c r="GU785" s="33"/>
      <c r="GV785" s="33"/>
      <c r="GW785" s="33"/>
      <c r="GX785" s="33"/>
      <c r="GY785" s="33"/>
      <c r="GZ785" s="33"/>
      <c r="HA785" s="33"/>
      <c r="HB785" s="33"/>
      <c r="HC785" s="33"/>
      <c r="HD785" s="33"/>
      <c r="HE785" s="33"/>
      <c r="HF785" s="33"/>
      <c r="HG785" s="33"/>
      <c r="HH785" s="33"/>
      <c r="HI785" s="33"/>
      <c r="HJ785" s="33"/>
      <c r="HK785" s="33"/>
      <c r="HL785" s="33"/>
      <c r="HM785" s="33"/>
      <c r="HN785" s="33"/>
      <c r="HO785" s="33"/>
      <c r="HP785" s="33"/>
      <c r="HQ785" s="33"/>
      <c r="HR785" s="33"/>
      <c r="HS785" s="33"/>
      <c r="HT785" s="33"/>
      <c r="HU785" s="33"/>
      <c r="HV785" s="33"/>
      <c r="HW785" s="33"/>
      <c r="HX785" s="33"/>
      <c r="HY785" s="33"/>
      <c r="HZ785" s="33"/>
      <c r="IA785" s="33"/>
      <c r="IB785" s="33"/>
      <c r="IC785" s="33"/>
      <c r="ID785" s="33"/>
      <c r="IE785" s="33"/>
      <c r="IF785" s="33"/>
      <c r="IG785" s="33"/>
      <c r="IH785" s="33"/>
      <c r="II785" s="33"/>
      <c r="IJ785" s="33"/>
      <c r="IK785" s="33"/>
      <c r="IL785" s="33"/>
      <c r="IM785" s="33"/>
      <c r="IN785" s="33"/>
      <c r="IO785" s="33"/>
      <c r="IP785" s="33"/>
      <c r="IQ785" s="33"/>
      <c r="IR785" s="33"/>
      <c r="IS785" s="33"/>
      <c r="IT785" s="33"/>
      <c r="IU785" s="33"/>
      <c r="IV785" s="33"/>
      <c r="IW785" s="33"/>
      <c r="IX785" s="33"/>
      <c r="IY785" s="33"/>
      <c r="IZ785" s="33"/>
      <c r="JA785" s="33"/>
      <c r="JB785" s="33"/>
      <c r="JC785" s="33"/>
      <c r="JD785" s="33"/>
      <c r="JE785" s="33"/>
      <c r="JF785" s="33"/>
      <c r="JG785" s="33"/>
      <c r="JH785" s="33"/>
      <c r="JI785" s="33"/>
      <c r="JJ785" s="33"/>
      <c r="JK785" s="33"/>
      <c r="JL785" s="33"/>
      <c r="JM785" s="33"/>
      <c r="JN785" s="33"/>
      <c r="JO785" s="33"/>
      <c r="JP785" s="33"/>
      <c r="JQ785" s="33"/>
      <c r="JR785" s="33"/>
      <c r="JS785" s="33"/>
      <c r="JT785" s="33"/>
      <c r="JU785" s="33"/>
      <c r="JV785" s="33"/>
      <c r="JW785" s="33"/>
      <c r="JX785" s="33"/>
      <c r="JY785" s="33"/>
      <c r="JZ785" s="33"/>
      <c r="KA785" s="33"/>
      <c r="KB785" s="33"/>
      <c r="KC785" s="33"/>
      <c r="KD785" s="33"/>
      <c r="KE785" s="33"/>
      <c r="KF785" s="33"/>
      <c r="KG785" s="33"/>
      <c r="KH785" s="33"/>
      <c r="KI785" s="33"/>
      <c r="KJ785" s="33"/>
      <c r="KK785" s="33"/>
      <c r="KL785" s="33"/>
      <c r="KM785" s="33"/>
      <c r="KN785" s="33"/>
      <c r="KO785" s="33"/>
      <c r="KP785" s="33"/>
      <c r="KQ785" s="33"/>
      <c r="KR785" s="33"/>
      <c r="KS785" s="33"/>
      <c r="KT785" s="33"/>
      <c r="KU785" s="33"/>
      <c r="KV785" s="33"/>
      <c r="KW785" s="33"/>
      <c r="KX785" s="33"/>
      <c r="KY785" s="33"/>
      <c r="KZ785" s="33"/>
      <c r="LA785" s="33"/>
      <c r="LB785" s="33"/>
      <c r="LC785" s="33"/>
    </row>
    <row r="786" spans="1:3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 s="33"/>
      <c r="FV786" s="33"/>
      <c r="FW786" s="33"/>
      <c r="FX786" s="33"/>
      <c r="FY786" s="33"/>
      <c r="FZ786" s="33"/>
      <c r="GA786" s="33"/>
      <c r="GB786" s="33"/>
      <c r="GC786" s="33"/>
      <c r="GD786" s="33"/>
      <c r="GE786" s="33"/>
      <c r="GF786" s="33"/>
      <c r="GG786" s="33"/>
      <c r="GH786" s="33"/>
      <c r="GI786" s="33"/>
      <c r="GJ786" s="33"/>
      <c r="GK786" s="33"/>
      <c r="GL786" s="33"/>
      <c r="GM786" s="33"/>
      <c r="GN786" s="33"/>
      <c r="GO786" s="33"/>
      <c r="GP786" s="33"/>
      <c r="GQ786" s="33"/>
      <c r="GR786" s="33"/>
      <c r="GS786" s="33"/>
      <c r="GT786" s="33"/>
      <c r="GU786" s="33"/>
      <c r="GV786" s="33"/>
      <c r="GW786" s="33"/>
      <c r="GX786" s="33"/>
      <c r="GY786" s="33"/>
      <c r="GZ786" s="33"/>
      <c r="HA786" s="33"/>
      <c r="HB786" s="33"/>
      <c r="HC786" s="33"/>
      <c r="HD786" s="33"/>
      <c r="HE786" s="33"/>
      <c r="HF786" s="33"/>
      <c r="HG786" s="33"/>
      <c r="HH786" s="33"/>
      <c r="HI786" s="33"/>
      <c r="HJ786" s="33"/>
      <c r="HK786" s="33"/>
      <c r="HL786" s="33"/>
      <c r="HM786" s="33"/>
      <c r="HN786" s="33"/>
      <c r="HO786" s="33"/>
      <c r="HP786" s="33"/>
      <c r="HQ786" s="33"/>
      <c r="HR786" s="33"/>
      <c r="HS786" s="33"/>
      <c r="HT786" s="33"/>
      <c r="HU786" s="33"/>
      <c r="HV786" s="33"/>
      <c r="HW786" s="33"/>
      <c r="HX786" s="33"/>
      <c r="HY786" s="33"/>
      <c r="HZ786" s="33"/>
      <c r="IA786" s="33"/>
      <c r="IB786" s="33"/>
      <c r="IC786" s="33"/>
      <c r="ID786" s="33"/>
      <c r="IE786" s="33"/>
      <c r="IF786" s="33"/>
      <c r="IG786" s="33"/>
      <c r="IH786" s="33"/>
      <c r="II786" s="33"/>
      <c r="IJ786" s="33"/>
      <c r="IK786" s="33"/>
      <c r="IL786" s="33"/>
      <c r="IM786" s="33"/>
      <c r="IN786" s="33"/>
      <c r="IO786" s="33"/>
      <c r="IP786" s="33"/>
      <c r="IQ786" s="33"/>
      <c r="IR786" s="33"/>
      <c r="IS786" s="33"/>
      <c r="IT786" s="33"/>
      <c r="IU786" s="33"/>
      <c r="IV786" s="33"/>
      <c r="IW786" s="33"/>
      <c r="IX786" s="33"/>
      <c r="IY786" s="33"/>
      <c r="IZ786" s="33"/>
      <c r="JA786" s="33"/>
      <c r="JB786" s="33"/>
      <c r="JC786" s="33"/>
      <c r="JD786" s="33"/>
      <c r="JE786" s="33"/>
      <c r="JF786" s="33"/>
      <c r="JG786" s="33"/>
      <c r="JH786" s="33"/>
      <c r="JI786" s="33"/>
      <c r="JJ786" s="33"/>
      <c r="JK786" s="33"/>
      <c r="JL786" s="33"/>
      <c r="JM786" s="33"/>
      <c r="JN786" s="33"/>
      <c r="JO786" s="33"/>
      <c r="JP786" s="33"/>
      <c r="JQ786" s="33"/>
      <c r="JR786" s="33"/>
      <c r="JS786" s="33"/>
      <c r="JT786" s="33"/>
      <c r="JU786" s="33"/>
      <c r="JV786" s="33"/>
      <c r="JW786" s="33"/>
      <c r="JX786" s="33"/>
      <c r="JY786" s="33"/>
      <c r="JZ786" s="33"/>
      <c r="KA786" s="33"/>
      <c r="KB786" s="33"/>
      <c r="KC786" s="33"/>
      <c r="KD786" s="33"/>
      <c r="KE786" s="33"/>
      <c r="KF786" s="33"/>
      <c r="KG786" s="33"/>
      <c r="KH786" s="33"/>
      <c r="KI786" s="33"/>
      <c r="KJ786" s="33"/>
      <c r="KK786" s="33"/>
      <c r="KL786" s="33"/>
      <c r="KM786" s="33"/>
      <c r="KN786" s="33"/>
      <c r="KO786" s="33"/>
      <c r="KP786" s="33"/>
      <c r="KQ786" s="33"/>
      <c r="KR786" s="33"/>
      <c r="KS786" s="33"/>
      <c r="KT786" s="33"/>
      <c r="KU786" s="33"/>
      <c r="KV786" s="33"/>
      <c r="KW786" s="33"/>
      <c r="KX786" s="33"/>
      <c r="KY786" s="33"/>
      <c r="KZ786" s="33"/>
      <c r="LA786" s="33"/>
      <c r="LB786" s="33"/>
      <c r="LC786" s="33"/>
    </row>
    <row r="787" spans="1:3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 s="33"/>
      <c r="FV787" s="33"/>
      <c r="FW787" s="33"/>
      <c r="FX787" s="33"/>
      <c r="FY787" s="33"/>
      <c r="FZ787" s="33"/>
      <c r="GA787" s="33"/>
      <c r="GB787" s="33"/>
      <c r="GC787" s="33"/>
      <c r="GD787" s="33"/>
      <c r="GE787" s="33"/>
      <c r="GF787" s="33"/>
      <c r="GG787" s="33"/>
      <c r="GH787" s="33"/>
      <c r="GI787" s="33"/>
      <c r="GJ787" s="33"/>
      <c r="GK787" s="33"/>
      <c r="GL787" s="33"/>
      <c r="GM787" s="33"/>
      <c r="GN787" s="33"/>
      <c r="GO787" s="33"/>
      <c r="GP787" s="33"/>
      <c r="GQ787" s="33"/>
      <c r="GR787" s="33"/>
      <c r="GS787" s="33"/>
      <c r="GT787" s="33"/>
      <c r="GU787" s="33"/>
      <c r="GV787" s="33"/>
      <c r="GW787" s="33"/>
      <c r="GX787" s="33"/>
      <c r="GY787" s="33"/>
      <c r="GZ787" s="33"/>
      <c r="HA787" s="33"/>
      <c r="HB787" s="33"/>
      <c r="HC787" s="33"/>
      <c r="HD787" s="33"/>
      <c r="HE787" s="33"/>
      <c r="HF787" s="33"/>
      <c r="HG787" s="33"/>
      <c r="HH787" s="33"/>
      <c r="HI787" s="33"/>
      <c r="HJ787" s="33"/>
      <c r="HK787" s="33"/>
      <c r="HL787" s="33"/>
      <c r="HM787" s="33"/>
      <c r="HN787" s="33"/>
      <c r="HO787" s="33"/>
      <c r="HP787" s="33"/>
      <c r="HQ787" s="33"/>
      <c r="HR787" s="33"/>
      <c r="HS787" s="33"/>
      <c r="HT787" s="33"/>
      <c r="HU787" s="33"/>
      <c r="HV787" s="33"/>
      <c r="HW787" s="33"/>
      <c r="HX787" s="33"/>
      <c r="HY787" s="33"/>
      <c r="HZ787" s="33"/>
      <c r="IA787" s="33"/>
      <c r="IB787" s="33"/>
      <c r="IC787" s="33"/>
      <c r="ID787" s="33"/>
      <c r="IE787" s="33"/>
      <c r="IF787" s="33"/>
      <c r="IG787" s="33"/>
      <c r="IH787" s="33"/>
      <c r="II787" s="33"/>
      <c r="IJ787" s="33"/>
      <c r="IK787" s="33"/>
      <c r="IL787" s="33"/>
      <c r="IM787" s="33"/>
      <c r="IN787" s="33"/>
      <c r="IO787" s="33"/>
      <c r="IP787" s="33"/>
      <c r="IQ787" s="33"/>
      <c r="IR787" s="33"/>
      <c r="IS787" s="33"/>
      <c r="IT787" s="33"/>
      <c r="IU787" s="33"/>
      <c r="IV787" s="33"/>
      <c r="IW787" s="33"/>
      <c r="IX787" s="33"/>
      <c r="IY787" s="33"/>
      <c r="IZ787" s="33"/>
      <c r="JA787" s="33"/>
      <c r="JB787" s="33"/>
      <c r="JC787" s="33"/>
      <c r="JD787" s="33"/>
      <c r="JE787" s="33"/>
      <c r="JF787" s="33"/>
      <c r="JG787" s="33"/>
      <c r="JH787" s="33"/>
      <c r="JI787" s="33"/>
      <c r="JJ787" s="33"/>
      <c r="JK787" s="33"/>
      <c r="JL787" s="33"/>
      <c r="JM787" s="33"/>
      <c r="JN787" s="33"/>
      <c r="JO787" s="33"/>
      <c r="JP787" s="33"/>
      <c r="JQ787" s="33"/>
      <c r="JR787" s="33"/>
      <c r="JS787" s="33"/>
      <c r="JT787" s="33"/>
      <c r="JU787" s="33"/>
      <c r="JV787" s="33"/>
      <c r="JW787" s="33"/>
      <c r="JX787" s="33"/>
      <c r="JY787" s="33"/>
      <c r="JZ787" s="33"/>
      <c r="KA787" s="33"/>
      <c r="KB787" s="33"/>
      <c r="KC787" s="33"/>
      <c r="KD787" s="33"/>
      <c r="KE787" s="33"/>
      <c r="KF787" s="33"/>
      <c r="KG787" s="33"/>
      <c r="KH787" s="33"/>
      <c r="KI787" s="33"/>
      <c r="KJ787" s="33"/>
      <c r="KK787" s="33"/>
      <c r="KL787" s="33"/>
      <c r="KM787" s="33"/>
      <c r="KN787" s="33"/>
      <c r="KO787" s="33"/>
      <c r="KP787" s="33"/>
      <c r="KQ787" s="33"/>
      <c r="KR787" s="33"/>
      <c r="KS787" s="33"/>
      <c r="KT787" s="33"/>
      <c r="KU787" s="33"/>
      <c r="KV787" s="33"/>
      <c r="KW787" s="33"/>
      <c r="KX787" s="33"/>
      <c r="KY787" s="33"/>
      <c r="KZ787" s="33"/>
      <c r="LA787" s="33"/>
      <c r="LB787" s="33"/>
      <c r="LC787" s="33"/>
    </row>
    <row r="788" spans="1:31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  <c r="FZ788" s="33"/>
      <c r="GA788" s="33"/>
      <c r="GB788" s="33"/>
      <c r="GC788" s="33"/>
      <c r="GD788" s="33"/>
      <c r="GE788" s="33"/>
      <c r="GF788" s="33"/>
      <c r="GG788" s="33"/>
      <c r="GH788" s="33"/>
      <c r="GI788" s="33"/>
      <c r="GJ788" s="33"/>
      <c r="GK788" s="33"/>
      <c r="GL788" s="33"/>
      <c r="GM788" s="33"/>
      <c r="GN788" s="33"/>
      <c r="GO788" s="33"/>
      <c r="GP788" s="33"/>
      <c r="GQ788" s="33"/>
      <c r="GR788" s="33"/>
      <c r="GS788" s="33"/>
      <c r="GT788" s="33"/>
      <c r="GU788" s="33"/>
      <c r="GV788" s="33"/>
      <c r="GW788" s="33"/>
      <c r="GX788" s="33"/>
      <c r="GY788" s="33"/>
      <c r="GZ788" s="33"/>
      <c r="HA788" s="33"/>
      <c r="HB788" s="33"/>
      <c r="HC788" s="33"/>
      <c r="HD788" s="33"/>
      <c r="HE788" s="33"/>
      <c r="HF788" s="33"/>
      <c r="HG788" s="33"/>
      <c r="HH788" s="33"/>
      <c r="HI788" s="33"/>
      <c r="HJ788" s="33"/>
      <c r="HK788" s="33"/>
      <c r="HL788" s="33"/>
      <c r="HM788" s="33"/>
      <c r="HN788" s="33"/>
      <c r="HO788" s="33"/>
      <c r="HP788" s="33"/>
      <c r="HQ788" s="33"/>
      <c r="HR788" s="33"/>
      <c r="HS788" s="33"/>
      <c r="HT788" s="33"/>
      <c r="HU788" s="33"/>
      <c r="HV788" s="33"/>
      <c r="HW788" s="33"/>
      <c r="HX788" s="33"/>
      <c r="HY788" s="33"/>
      <c r="HZ788" s="33"/>
      <c r="IA788" s="33"/>
      <c r="IB788" s="33"/>
      <c r="IC788" s="33"/>
      <c r="ID788" s="33"/>
      <c r="IE788" s="33"/>
      <c r="IF788" s="33"/>
      <c r="IG788" s="33"/>
      <c r="IH788" s="33"/>
      <c r="II788" s="33"/>
      <c r="IJ788" s="33"/>
      <c r="IK788" s="33"/>
      <c r="IL788" s="33"/>
      <c r="IM788" s="33"/>
      <c r="IN788" s="33"/>
      <c r="IO788" s="33"/>
      <c r="IP788" s="33"/>
      <c r="IQ788" s="33"/>
      <c r="IR788" s="33"/>
      <c r="IS788" s="33"/>
      <c r="IT788" s="33"/>
      <c r="IU788" s="33"/>
      <c r="IV788" s="33"/>
      <c r="IW788" s="33"/>
      <c r="IX788" s="33"/>
      <c r="IY788" s="33"/>
      <c r="IZ788" s="33"/>
      <c r="JA788" s="33"/>
      <c r="JB788" s="33"/>
      <c r="JC788" s="33"/>
      <c r="JD788" s="33"/>
      <c r="JE788" s="33"/>
      <c r="JF788" s="33"/>
      <c r="JG788" s="33"/>
      <c r="JH788" s="33"/>
      <c r="JI788" s="33"/>
      <c r="JJ788" s="33"/>
      <c r="JK788" s="33"/>
      <c r="JL788" s="33"/>
      <c r="JM788" s="33"/>
      <c r="JN788" s="33"/>
      <c r="JO788" s="33"/>
      <c r="JP788" s="33"/>
      <c r="JQ788" s="33"/>
      <c r="JR788" s="33"/>
      <c r="JS788" s="33"/>
      <c r="JT788" s="33"/>
      <c r="JU788" s="33"/>
      <c r="JV788" s="33"/>
      <c r="JW788" s="33"/>
      <c r="JX788" s="33"/>
      <c r="JY788" s="33"/>
      <c r="JZ788" s="33"/>
      <c r="KA788" s="33"/>
      <c r="KB788" s="33"/>
      <c r="KC788" s="33"/>
      <c r="KD788" s="33"/>
      <c r="KE788" s="33"/>
      <c r="KF788" s="33"/>
      <c r="KG788" s="33"/>
      <c r="KH788" s="33"/>
      <c r="KI788" s="33"/>
      <c r="KJ788" s="33"/>
      <c r="KK788" s="33"/>
      <c r="KL788" s="33"/>
      <c r="KM788" s="33"/>
      <c r="KN788" s="33"/>
      <c r="KO788" s="33"/>
      <c r="KP788" s="33"/>
      <c r="KQ788" s="33"/>
      <c r="KR788" s="33"/>
      <c r="KS788" s="33"/>
      <c r="KT788" s="33"/>
      <c r="KU788" s="33"/>
      <c r="KV788" s="33"/>
      <c r="KW788" s="33"/>
      <c r="KX788" s="33"/>
      <c r="KY788" s="33"/>
      <c r="KZ788" s="33"/>
      <c r="LA788" s="33"/>
      <c r="LB788" s="33"/>
      <c r="LC788" s="33"/>
    </row>
    <row r="789" spans="1:31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  <c r="FZ789" s="33"/>
      <c r="GA789" s="33"/>
      <c r="GB789" s="33"/>
      <c r="GC789" s="33"/>
      <c r="GD789" s="33"/>
      <c r="GE789" s="33"/>
      <c r="GF789" s="33"/>
      <c r="GG789" s="33"/>
      <c r="GH789" s="33"/>
      <c r="GI789" s="33"/>
      <c r="GJ789" s="33"/>
      <c r="GK789" s="33"/>
      <c r="GL789" s="33"/>
      <c r="GM789" s="33"/>
      <c r="GN789" s="33"/>
      <c r="GO789" s="33"/>
      <c r="GP789" s="33"/>
      <c r="GQ789" s="33"/>
      <c r="GR789" s="33"/>
      <c r="GS789" s="33"/>
      <c r="GT789" s="33"/>
      <c r="GU789" s="33"/>
      <c r="GV789" s="33"/>
      <c r="GW789" s="33"/>
      <c r="GX789" s="33"/>
      <c r="GY789" s="33"/>
      <c r="GZ789" s="33"/>
      <c r="HA789" s="33"/>
      <c r="HB789" s="33"/>
      <c r="HC789" s="33"/>
      <c r="HD789" s="33"/>
      <c r="HE789" s="33"/>
      <c r="HF789" s="33"/>
      <c r="HG789" s="33"/>
      <c r="HH789" s="33"/>
      <c r="HI789" s="33"/>
      <c r="HJ789" s="33"/>
      <c r="HK789" s="33"/>
      <c r="HL789" s="33"/>
      <c r="HM789" s="33"/>
      <c r="HN789" s="33"/>
      <c r="HO789" s="33"/>
      <c r="HP789" s="33"/>
      <c r="HQ789" s="33"/>
      <c r="HR789" s="33"/>
      <c r="HS789" s="33"/>
      <c r="HT789" s="33"/>
      <c r="HU789" s="33"/>
      <c r="HV789" s="33"/>
      <c r="HW789" s="33"/>
      <c r="HX789" s="33"/>
      <c r="HY789" s="33"/>
      <c r="HZ789" s="33"/>
      <c r="IA789" s="33"/>
      <c r="IB789" s="33"/>
      <c r="IC789" s="33"/>
      <c r="ID789" s="33"/>
      <c r="IE789" s="33"/>
      <c r="IF789" s="33"/>
      <c r="IG789" s="33"/>
      <c r="IH789" s="33"/>
      <c r="II789" s="33"/>
      <c r="IJ789" s="33"/>
      <c r="IK789" s="33"/>
      <c r="IL789" s="33"/>
      <c r="IM789" s="33"/>
      <c r="IN789" s="33"/>
      <c r="IO789" s="33"/>
      <c r="IP789" s="33"/>
      <c r="IQ789" s="33"/>
      <c r="IR789" s="33"/>
      <c r="IS789" s="33"/>
      <c r="IT789" s="33"/>
      <c r="IU789" s="33"/>
      <c r="IV789" s="33"/>
      <c r="IW789" s="33"/>
      <c r="IX789" s="33"/>
      <c r="IY789" s="33"/>
      <c r="IZ789" s="33"/>
      <c r="JA789" s="33"/>
      <c r="JB789" s="33"/>
      <c r="JC789" s="33"/>
      <c r="JD789" s="33"/>
      <c r="JE789" s="33"/>
      <c r="JF789" s="33"/>
      <c r="JG789" s="33"/>
      <c r="JH789" s="33"/>
      <c r="JI789" s="33"/>
      <c r="JJ789" s="33"/>
      <c r="JK789" s="33"/>
      <c r="JL789" s="33"/>
      <c r="JM789" s="33"/>
      <c r="JN789" s="33"/>
      <c r="JO789" s="33"/>
      <c r="JP789" s="33"/>
      <c r="JQ789" s="33"/>
      <c r="JR789" s="33"/>
      <c r="JS789" s="33"/>
      <c r="JT789" s="33"/>
      <c r="JU789" s="33"/>
      <c r="JV789" s="33"/>
      <c r="JW789" s="33"/>
      <c r="JX789" s="33"/>
      <c r="JY789" s="33"/>
      <c r="JZ789" s="33"/>
      <c r="KA789" s="33"/>
      <c r="KB789" s="33"/>
      <c r="KC789" s="33"/>
      <c r="KD789" s="33"/>
      <c r="KE789" s="33"/>
      <c r="KF789" s="33"/>
      <c r="KG789" s="33"/>
      <c r="KH789" s="33"/>
      <c r="KI789" s="33"/>
      <c r="KJ789" s="33"/>
      <c r="KK789" s="33"/>
      <c r="KL789" s="33"/>
      <c r="KM789" s="33"/>
      <c r="KN789" s="33"/>
      <c r="KO789" s="33"/>
      <c r="KP789" s="33"/>
      <c r="KQ789" s="33"/>
      <c r="KR789" s="33"/>
      <c r="KS789" s="33"/>
      <c r="KT789" s="33"/>
      <c r="KU789" s="33"/>
      <c r="KV789" s="33"/>
      <c r="KW789" s="33"/>
      <c r="KX789" s="33"/>
      <c r="KY789" s="33"/>
      <c r="KZ789" s="33"/>
      <c r="LA789" s="33"/>
      <c r="LB789" s="33"/>
      <c r="LC789" s="33"/>
    </row>
    <row r="790" spans="1:31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  <c r="FZ790" s="33"/>
      <c r="GA790" s="33"/>
      <c r="GB790" s="33"/>
      <c r="GC790" s="33"/>
      <c r="GD790" s="33"/>
      <c r="GE790" s="33"/>
      <c r="GF790" s="33"/>
      <c r="GG790" s="33"/>
      <c r="GH790" s="33"/>
      <c r="GI790" s="33"/>
      <c r="GJ790" s="33"/>
      <c r="GK790" s="33"/>
      <c r="GL790" s="33"/>
      <c r="GM790" s="33"/>
      <c r="GN790" s="33"/>
      <c r="GO790" s="33"/>
      <c r="GP790" s="33"/>
      <c r="GQ790" s="33"/>
      <c r="GR790" s="33"/>
      <c r="GS790" s="33"/>
      <c r="GT790" s="33"/>
      <c r="GU790" s="33"/>
      <c r="GV790" s="33"/>
      <c r="GW790" s="33"/>
      <c r="GX790" s="33"/>
      <c r="GY790" s="33"/>
      <c r="GZ790" s="33"/>
      <c r="HA790" s="33"/>
      <c r="HB790" s="33"/>
      <c r="HC790" s="33"/>
      <c r="HD790" s="33"/>
      <c r="HE790" s="33"/>
      <c r="HF790" s="33"/>
      <c r="HG790" s="33"/>
      <c r="HH790" s="33"/>
      <c r="HI790" s="33"/>
      <c r="HJ790" s="33"/>
      <c r="HK790" s="33"/>
      <c r="HL790" s="33"/>
      <c r="HM790" s="33"/>
      <c r="HN790" s="33"/>
      <c r="HO790" s="33"/>
      <c r="HP790" s="33"/>
      <c r="HQ790" s="33"/>
      <c r="HR790" s="33"/>
      <c r="HS790" s="33"/>
      <c r="HT790" s="33"/>
      <c r="HU790" s="33"/>
      <c r="HV790" s="33"/>
      <c r="HW790" s="33"/>
      <c r="HX790" s="33"/>
      <c r="HY790" s="33"/>
      <c r="HZ790" s="33"/>
      <c r="IA790" s="33"/>
      <c r="IB790" s="33"/>
      <c r="IC790" s="33"/>
      <c r="ID790" s="33"/>
      <c r="IE790" s="33"/>
      <c r="IF790" s="33"/>
      <c r="IG790" s="33"/>
      <c r="IH790" s="33"/>
      <c r="II790" s="33"/>
      <c r="IJ790" s="33"/>
      <c r="IK790" s="33"/>
      <c r="IL790" s="33"/>
      <c r="IM790" s="33"/>
      <c r="IN790" s="33"/>
      <c r="IO790" s="33"/>
      <c r="IP790" s="33"/>
      <c r="IQ790" s="33"/>
      <c r="IR790" s="33"/>
      <c r="IS790" s="33"/>
      <c r="IT790" s="33"/>
      <c r="IU790" s="33"/>
      <c r="IV790" s="33"/>
      <c r="IW790" s="33"/>
      <c r="IX790" s="33"/>
      <c r="IY790" s="33"/>
      <c r="IZ790" s="33"/>
      <c r="JA790" s="33"/>
      <c r="JB790" s="33"/>
      <c r="JC790" s="33"/>
      <c r="JD790" s="33"/>
      <c r="JE790" s="33"/>
      <c r="JF790" s="33"/>
      <c r="JG790" s="33"/>
      <c r="JH790" s="33"/>
      <c r="JI790" s="33"/>
      <c r="JJ790" s="33"/>
      <c r="JK790" s="33"/>
      <c r="JL790" s="33"/>
      <c r="JM790" s="33"/>
      <c r="JN790" s="33"/>
      <c r="JO790" s="33"/>
      <c r="JP790" s="33"/>
      <c r="JQ790" s="33"/>
      <c r="JR790" s="33"/>
      <c r="JS790" s="33"/>
      <c r="JT790" s="33"/>
      <c r="JU790" s="33"/>
      <c r="JV790" s="33"/>
      <c r="JW790" s="33"/>
      <c r="JX790" s="33"/>
      <c r="JY790" s="33"/>
      <c r="JZ790" s="33"/>
      <c r="KA790" s="33"/>
      <c r="KB790" s="33"/>
      <c r="KC790" s="33"/>
      <c r="KD790" s="33"/>
      <c r="KE790" s="33"/>
      <c r="KF790" s="33"/>
      <c r="KG790" s="33"/>
      <c r="KH790" s="33"/>
      <c r="KI790" s="33"/>
      <c r="KJ790" s="33"/>
      <c r="KK790" s="33"/>
      <c r="KL790" s="33"/>
      <c r="KM790" s="33"/>
      <c r="KN790" s="33"/>
      <c r="KO790" s="33"/>
      <c r="KP790" s="33"/>
      <c r="KQ790" s="33"/>
      <c r="KR790" s="33"/>
      <c r="KS790" s="33"/>
      <c r="KT790" s="33"/>
      <c r="KU790" s="33"/>
      <c r="KV790" s="33"/>
      <c r="KW790" s="33"/>
      <c r="KX790" s="33"/>
      <c r="KY790" s="33"/>
      <c r="KZ790" s="33"/>
      <c r="LA790" s="33"/>
      <c r="LB790" s="33"/>
      <c r="LC790" s="33"/>
    </row>
    <row r="791" spans="1:31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  <c r="FZ791" s="33"/>
      <c r="GA791" s="33"/>
      <c r="GB791" s="33"/>
      <c r="GC791" s="33"/>
      <c r="GD791" s="33"/>
      <c r="GE791" s="33"/>
      <c r="GF791" s="33"/>
      <c r="GG791" s="33"/>
      <c r="GH791" s="33"/>
      <c r="GI791" s="33"/>
      <c r="GJ791" s="33"/>
      <c r="GK791" s="33"/>
      <c r="GL791" s="33"/>
      <c r="GM791" s="33"/>
      <c r="GN791" s="33"/>
      <c r="GO791" s="33"/>
      <c r="GP791" s="33"/>
      <c r="GQ791" s="33"/>
      <c r="GR791" s="33"/>
      <c r="GS791" s="33"/>
      <c r="GT791" s="33"/>
      <c r="GU791" s="33"/>
      <c r="GV791" s="33"/>
      <c r="GW791" s="33"/>
      <c r="GX791" s="33"/>
      <c r="GY791" s="33"/>
      <c r="GZ791" s="33"/>
      <c r="HA791" s="33"/>
      <c r="HB791" s="33"/>
      <c r="HC791" s="33"/>
      <c r="HD791" s="33"/>
      <c r="HE791" s="33"/>
      <c r="HF791" s="33"/>
      <c r="HG791" s="33"/>
      <c r="HH791" s="33"/>
      <c r="HI791" s="33"/>
      <c r="HJ791" s="33"/>
      <c r="HK791" s="33"/>
      <c r="HL791" s="33"/>
      <c r="HM791" s="33"/>
      <c r="HN791" s="33"/>
      <c r="HO791" s="33"/>
      <c r="HP791" s="33"/>
      <c r="HQ791" s="33"/>
      <c r="HR791" s="33"/>
      <c r="HS791" s="33"/>
      <c r="HT791" s="33"/>
      <c r="HU791" s="33"/>
      <c r="HV791" s="33"/>
      <c r="HW791" s="33"/>
      <c r="HX791" s="33"/>
      <c r="HY791" s="33"/>
      <c r="HZ791" s="33"/>
      <c r="IA791" s="33"/>
      <c r="IB791" s="33"/>
      <c r="IC791" s="33"/>
      <c r="ID791" s="33"/>
      <c r="IE791" s="33"/>
      <c r="IF791" s="33"/>
      <c r="IG791" s="33"/>
      <c r="IH791" s="33"/>
      <c r="II791" s="33"/>
      <c r="IJ791" s="33"/>
      <c r="IK791" s="33"/>
      <c r="IL791" s="33"/>
      <c r="IM791" s="33"/>
      <c r="IN791" s="33"/>
      <c r="IO791" s="33"/>
      <c r="IP791" s="33"/>
      <c r="IQ791" s="33"/>
      <c r="IR791" s="33"/>
      <c r="IS791" s="33"/>
      <c r="IT791" s="33"/>
      <c r="IU791" s="33"/>
      <c r="IV791" s="33"/>
      <c r="IW791" s="33"/>
      <c r="IX791" s="33"/>
      <c r="IY791" s="33"/>
      <c r="IZ791" s="33"/>
      <c r="JA791" s="33"/>
      <c r="JB791" s="33"/>
      <c r="JC791" s="33"/>
      <c r="JD791" s="33"/>
      <c r="JE791" s="33"/>
      <c r="JF791" s="33"/>
      <c r="JG791" s="33"/>
      <c r="JH791" s="33"/>
      <c r="JI791" s="33"/>
      <c r="JJ791" s="33"/>
      <c r="JK791" s="33"/>
      <c r="JL791" s="33"/>
      <c r="JM791" s="33"/>
      <c r="JN791" s="33"/>
      <c r="JO791" s="33"/>
      <c r="JP791" s="33"/>
      <c r="JQ791" s="33"/>
      <c r="JR791" s="33"/>
      <c r="JS791" s="33"/>
      <c r="JT791" s="33"/>
      <c r="JU791" s="33"/>
      <c r="JV791" s="33"/>
      <c r="JW791" s="33"/>
      <c r="JX791" s="33"/>
      <c r="JY791" s="33"/>
      <c r="JZ791" s="33"/>
      <c r="KA791" s="33"/>
      <c r="KB791" s="33"/>
      <c r="KC791" s="33"/>
      <c r="KD791" s="33"/>
      <c r="KE791" s="33"/>
      <c r="KF791" s="33"/>
      <c r="KG791" s="33"/>
      <c r="KH791" s="33"/>
      <c r="KI791" s="33"/>
      <c r="KJ791" s="33"/>
      <c r="KK791" s="33"/>
      <c r="KL791" s="33"/>
      <c r="KM791" s="33"/>
      <c r="KN791" s="33"/>
      <c r="KO791" s="33"/>
      <c r="KP791" s="33"/>
      <c r="KQ791" s="33"/>
      <c r="KR791" s="33"/>
      <c r="KS791" s="33"/>
      <c r="KT791" s="33"/>
      <c r="KU791" s="33"/>
      <c r="KV791" s="33"/>
      <c r="KW791" s="33"/>
      <c r="KX791" s="33"/>
      <c r="KY791" s="33"/>
      <c r="KZ791" s="33"/>
      <c r="LA791" s="33"/>
      <c r="LB791" s="33"/>
      <c r="LC791" s="33"/>
    </row>
    <row r="792" spans="1:31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  <c r="FZ792" s="33"/>
      <c r="GA792" s="33"/>
      <c r="GB792" s="33"/>
      <c r="GC792" s="33"/>
      <c r="GD792" s="33"/>
      <c r="GE792" s="33"/>
      <c r="GF792" s="33"/>
      <c r="GG792" s="33"/>
      <c r="GH792" s="33"/>
      <c r="GI792" s="33"/>
      <c r="GJ792" s="33"/>
      <c r="GK792" s="33"/>
      <c r="GL792" s="33"/>
      <c r="GM792" s="33"/>
      <c r="GN792" s="33"/>
      <c r="GO792" s="33"/>
      <c r="GP792" s="33"/>
      <c r="GQ792" s="33"/>
      <c r="GR792" s="33"/>
      <c r="GS792" s="33"/>
      <c r="GT792" s="33"/>
      <c r="GU792" s="33"/>
      <c r="GV792" s="33"/>
      <c r="GW792" s="33"/>
      <c r="GX792" s="33"/>
      <c r="GY792" s="33"/>
      <c r="GZ792" s="33"/>
      <c r="HA792" s="33"/>
      <c r="HB792" s="33"/>
      <c r="HC792" s="33"/>
      <c r="HD792" s="33"/>
      <c r="HE792" s="33"/>
      <c r="HF792" s="33"/>
      <c r="HG792" s="33"/>
      <c r="HH792" s="33"/>
      <c r="HI792" s="33"/>
      <c r="HJ792" s="33"/>
      <c r="HK792" s="33"/>
      <c r="HL792" s="33"/>
      <c r="HM792" s="33"/>
      <c r="HN792" s="33"/>
      <c r="HO792" s="33"/>
      <c r="HP792" s="33"/>
      <c r="HQ792" s="33"/>
      <c r="HR792" s="33"/>
      <c r="HS792" s="33"/>
      <c r="HT792" s="33"/>
      <c r="HU792" s="33"/>
      <c r="HV792" s="33"/>
      <c r="HW792" s="33"/>
      <c r="HX792" s="33"/>
      <c r="HY792" s="33"/>
      <c r="HZ792" s="33"/>
      <c r="IA792" s="33"/>
      <c r="IB792" s="33"/>
      <c r="IC792" s="33"/>
      <c r="ID792" s="33"/>
      <c r="IE792" s="33"/>
      <c r="IF792" s="33"/>
      <c r="IG792" s="33"/>
      <c r="IH792" s="33"/>
      <c r="II792" s="33"/>
      <c r="IJ792" s="33"/>
      <c r="IK792" s="33"/>
      <c r="IL792" s="33"/>
      <c r="IM792" s="33"/>
      <c r="IN792" s="33"/>
      <c r="IO792" s="33"/>
      <c r="IP792" s="33"/>
      <c r="IQ792" s="33"/>
      <c r="IR792" s="33"/>
      <c r="IS792" s="33"/>
      <c r="IT792" s="33"/>
      <c r="IU792" s="33"/>
      <c r="IV792" s="33"/>
      <c r="IW792" s="33"/>
      <c r="IX792" s="33"/>
      <c r="IY792" s="33"/>
      <c r="IZ792" s="33"/>
      <c r="JA792" s="33"/>
      <c r="JB792" s="33"/>
      <c r="JC792" s="33"/>
      <c r="JD792" s="33"/>
      <c r="JE792" s="33"/>
      <c r="JF792" s="33"/>
      <c r="JG792" s="33"/>
      <c r="JH792" s="33"/>
      <c r="JI792" s="33"/>
      <c r="JJ792" s="33"/>
      <c r="JK792" s="33"/>
      <c r="JL792" s="33"/>
      <c r="JM792" s="33"/>
      <c r="JN792" s="33"/>
      <c r="JO792" s="33"/>
      <c r="JP792" s="33"/>
      <c r="JQ792" s="33"/>
      <c r="JR792" s="33"/>
      <c r="JS792" s="33"/>
      <c r="JT792" s="33"/>
      <c r="JU792" s="33"/>
      <c r="JV792" s="33"/>
      <c r="JW792" s="33"/>
      <c r="JX792" s="33"/>
      <c r="JY792" s="33"/>
      <c r="JZ792" s="33"/>
      <c r="KA792" s="33"/>
      <c r="KB792" s="33"/>
      <c r="KC792" s="33"/>
      <c r="KD792" s="33"/>
      <c r="KE792" s="33"/>
      <c r="KF792" s="33"/>
      <c r="KG792" s="33"/>
      <c r="KH792" s="33"/>
      <c r="KI792" s="33"/>
      <c r="KJ792" s="33"/>
      <c r="KK792" s="33"/>
      <c r="KL792" s="33"/>
      <c r="KM792" s="33"/>
      <c r="KN792" s="33"/>
      <c r="KO792" s="33"/>
      <c r="KP792" s="33"/>
      <c r="KQ792" s="33"/>
      <c r="KR792" s="33"/>
      <c r="KS792" s="33"/>
      <c r="KT792" s="33"/>
      <c r="KU792" s="33"/>
      <c r="KV792" s="33"/>
      <c r="KW792" s="33"/>
      <c r="KX792" s="33"/>
      <c r="KY792" s="33"/>
      <c r="KZ792" s="33"/>
      <c r="LA792" s="33"/>
      <c r="LB792" s="33"/>
      <c r="LC792" s="33"/>
    </row>
    <row r="793" spans="1:31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  <c r="FZ793" s="33"/>
      <c r="GA793" s="33"/>
      <c r="GB793" s="33"/>
      <c r="GC793" s="33"/>
      <c r="GD793" s="33"/>
      <c r="GE793" s="33"/>
      <c r="GF793" s="33"/>
      <c r="GG793" s="33"/>
      <c r="GH793" s="33"/>
      <c r="GI793" s="33"/>
      <c r="GJ793" s="33"/>
      <c r="GK793" s="33"/>
      <c r="GL793" s="33"/>
      <c r="GM793" s="33"/>
      <c r="GN793" s="33"/>
      <c r="GO793" s="33"/>
      <c r="GP793" s="33"/>
      <c r="GQ793" s="33"/>
      <c r="GR793" s="33"/>
      <c r="GS793" s="33"/>
      <c r="GT793" s="33"/>
      <c r="GU793" s="33"/>
      <c r="GV793" s="33"/>
      <c r="GW793" s="33"/>
      <c r="GX793" s="33"/>
      <c r="GY793" s="33"/>
      <c r="GZ793" s="33"/>
      <c r="HA793" s="33"/>
      <c r="HB793" s="33"/>
      <c r="HC793" s="33"/>
      <c r="HD793" s="33"/>
      <c r="HE793" s="33"/>
      <c r="HF793" s="33"/>
      <c r="HG793" s="33"/>
      <c r="HH793" s="33"/>
      <c r="HI793" s="33"/>
      <c r="HJ793" s="33"/>
      <c r="HK793" s="33"/>
      <c r="HL793" s="33"/>
      <c r="HM793" s="33"/>
      <c r="HN793" s="33"/>
      <c r="HO793" s="33"/>
      <c r="HP793" s="33"/>
      <c r="HQ793" s="33"/>
      <c r="HR793" s="33"/>
      <c r="HS793" s="33"/>
      <c r="HT793" s="33"/>
      <c r="HU793" s="33"/>
      <c r="HV793" s="33"/>
      <c r="HW793" s="33"/>
      <c r="HX793" s="33"/>
      <c r="HY793" s="33"/>
      <c r="HZ793" s="33"/>
      <c r="IA793" s="33"/>
      <c r="IB793" s="33"/>
      <c r="IC793" s="33"/>
      <c r="ID793" s="33"/>
      <c r="IE793" s="33"/>
      <c r="IF793" s="33"/>
      <c r="IG793" s="33"/>
      <c r="IH793" s="33"/>
      <c r="II793" s="33"/>
      <c r="IJ793" s="33"/>
      <c r="IK793" s="33"/>
      <c r="IL793" s="33"/>
      <c r="IM793" s="33"/>
      <c r="IN793" s="33"/>
      <c r="IO793" s="33"/>
      <c r="IP793" s="33"/>
      <c r="IQ793" s="33"/>
      <c r="IR793" s="33"/>
      <c r="IS793" s="33"/>
      <c r="IT793" s="33"/>
      <c r="IU793" s="33"/>
      <c r="IV793" s="33"/>
      <c r="IW793" s="33"/>
      <c r="IX793" s="33"/>
      <c r="IY793" s="33"/>
      <c r="IZ793" s="33"/>
      <c r="JA793" s="33"/>
      <c r="JB793" s="33"/>
      <c r="JC793" s="33"/>
      <c r="JD793" s="33"/>
      <c r="JE793" s="33"/>
      <c r="JF793" s="33"/>
      <c r="JG793" s="33"/>
      <c r="JH793" s="33"/>
      <c r="JI793" s="33"/>
      <c r="JJ793" s="33"/>
      <c r="JK793" s="33"/>
      <c r="JL793" s="33"/>
      <c r="JM793" s="33"/>
      <c r="JN793" s="33"/>
      <c r="JO793" s="33"/>
      <c r="JP793" s="33"/>
      <c r="JQ793" s="33"/>
      <c r="JR793" s="33"/>
      <c r="JS793" s="33"/>
      <c r="JT793" s="33"/>
      <c r="JU793" s="33"/>
      <c r="JV793" s="33"/>
      <c r="JW793" s="33"/>
      <c r="JX793" s="33"/>
      <c r="JY793" s="33"/>
      <c r="JZ793" s="33"/>
      <c r="KA793" s="33"/>
      <c r="KB793" s="33"/>
      <c r="KC793" s="33"/>
      <c r="KD793" s="33"/>
      <c r="KE793" s="33"/>
      <c r="KF793" s="33"/>
      <c r="KG793" s="33"/>
      <c r="KH793" s="33"/>
      <c r="KI793" s="33"/>
      <c r="KJ793" s="33"/>
      <c r="KK793" s="33"/>
      <c r="KL793" s="33"/>
      <c r="KM793" s="33"/>
      <c r="KN793" s="33"/>
      <c r="KO793" s="33"/>
      <c r="KP793" s="33"/>
      <c r="KQ793" s="33"/>
      <c r="KR793" s="33"/>
      <c r="KS793" s="33"/>
      <c r="KT793" s="33"/>
      <c r="KU793" s="33"/>
      <c r="KV793" s="33"/>
      <c r="KW793" s="33"/>
      <c r="KX793" s="33"/>
      <c r="KY793" s="33"/>
      <c r="KZ793" s="33"/>
      <c r="LA793" s="33"/>
      <c r="LB793" s="33"/>
      <c r="LC793" s="33"/>
    </row>
    <row r="794" spans="1:31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  <c r="FZ794" s="33"/>
      <c r="GA794" s="33"/>
      <c r="GB794" s="33"/>
      <c r="GC794" s="33"/>
      <c r="GD794" s="33"/>
      <c r="GE794" s="33"/>
      <c r="GF794" s="33"/>
      <c r="GG794" s="33"/>
      <c r="GH794" s="33"/>
      <c r="GI794" s="33"/>
      <c r="GJ794" s="33"/>
      <c r="GK794" s="33"/>
      <c r="GL794" s="33"/>
      <c r="GM794" s="33"/>
      <c r="GN794" s="33"/>
      <c r="GO794" s="33"/>
      <c r="GP794" s="33"/>
      <c r="GQ794" s="33"/>
      <c r="GR794" s="33"/>
      <c r="GS794" s="33"/>
      <c r="GT794" s="33"/>
      <c r="GU794" s="33"/>
      <c r="GV794" s="33"/>
      <c r="GW794" s="33"/>
      <c r="GX794" s="33"/>
      <c r="GY794" s="33"/>
      <c r="GZ794" s="33"/>
      <c r="HA794" s="33"/>
      <c r="HB794" s="33"/>
      <c r="HC794" s="33"/>
      <c r="HD794" s="33"/>
      <c r="HE794" s="33"/>
      <c r="HF794" s="33"/>
      <c r="HG794" s="33"/>
      <c r="HH794" s="33"/>
      <c r="HI794" s="33"/>
      <c r="HJ794" s="33"/>
      <c r="HK794" s="33"/>
      <c r="HL794" s="33"/>
      <c r="HM794" s="33"/>
      <c r="HN794" s="33"/>
      <c r="HO794" s="33"/>
      <c r="HP794" s="33"/>
      <c r="HQ794" s="33"/>
      <c r="HR794" s="33"/>
      <c r="HS794" s="33"/>
      <c r="HT794" s="33"/>
      <c r="HU794" s="33"/>
      <c r="HV794" s="33"/>
      <c r="HW794" s="33"/>
      <c r="HX794" s="33"/>
      <c r="HY794" s="33"/>
      <c r="HZ794" s="33"/>
      <c r="IA794" s="33"/>
      <c r="IB794" s="33"/>
      <c r="IC794" s="33"/>
      <c r="ID794" s="33"/>
      <c r="IE794" s="33"/>
      <c r="IF794" s="33"/>
      <c r="IG794" s="33"/>
      <c r="IH794" s="33"/>
      <c r="II794" s="33"/>
      <c r="IJ794" s="33"/>
      <c r="IK794" s="33"/>
      <c r="IL794" s="33"/>
      <c r="IM794" s="33"/>
      <c r="IN794" s="33"/>
      <c r="IO794" s="33"/>
      <c r="IP794" s="33"/>
      <c r="IQ794" s="33"/>
      <c r="IR794" s="33"/>
      <c r="IS794" s="33"/>
      <c r="IT794" s="33"/>
      <c r="IU794" s="33"/>
      <c r="IV794" s="33"/>
      <c r="IW794" s="33"/>
      <c r="IX794" s="33"/>
      <c r="IY794" s="33"/>
      <c r="IZ794" s="33"/>
      <c r="JA794" s="33"/>
      <c r="JB794" s="33"/>
      <c r="JC794" s="33"/>
      <c r="JD794" s="33"/>
      <c r="JE794" s="33"/>
      <c r="JF794" s="33"/>
      <c r="JG794" s="33"/>
      <c r="JH794" s="33"/>
      <c r="JI794" s="33"/>
      <c r="JJ794" s="33"/>
      <c r="JK794" s="33"/>
      <c r="JL794" s="33"/>
      <c r="JM794" s="33"/>
      <c r="JN794" s="33"/>
      <c r="JO794" s="33"/>
      <c r="JP794" s="33"/>
      <c r="JQ794" s="33"/>
      <c r="JR794" s="33"/>
      <c r="JS794" s="33"/>
      <c r="JT794" s="33"/>
      <c r="JU794" s="33"/>
      <c r="JV794" s="33"/>
      <c r="JW794" s="33"/>
      <c r="JX794" s="33"/>
      <c r="JY794" s="33"/>
      <c r="JZ794" s="33"/>
      <c r="KA794" s="33"/>
      <c r="KB794" s="33"/>
      <c r="KC794" s="33"/>
      <c r="KD794" s="33"/>
      <c r="KE794" s="33"/>
      <c r="KF794" s="33"/>
      <c r="KG794" s="33"/>
      <c r="KH794" s="33"/>
      <c r="KI794" s="33"/>
      <c r="KJ794" s="33"/>
      <c r="KK794" s="33"/>
      <c r="KL794" s="33"/>
      <c r="KM794" s="33"/>
      <c r="KN794" s="33"/>
      <c r="KO794" s="33"/>
      <c r="KP794" s="33"/>
      <c r="KQ794" s="33"/>
      <c r="KR794" s="33"/>
      <c r="KS794" s="33"/>
      <c r="KT794" s="33"/>
      <c r="KU794" s="33"/>
      <c r="KV794" s="33"/>
      <c r="KW794" s="33"/>
      <c r="KX794" s="33"/>
      <c r="KY794" s="33"/>
      <c r="KZ794" s="33"/>
      <c r="LA794" s="33"/>
      <c r="LB794" s="33"/>
      <c r="LC794" s="33"/>
    </row>
    <row r="795" spans="1:31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  <c r="FZ795" s="33"/>
      <c r="GA795" s="33"/>
      <c r="GB795" s="33"/>
      <c r="GC795" s="33"/>
      <c r="GD795" s="33"/>
      <c r="GE795" s="33"/>
      <c r="GF795" s="33"/>
      <c r="GG795" s="33"/>
      <c r="GH795" s="33"/>
      <c r="GI795" s="33"/>
      <c r="GJ795" s="33"/>
      <c r="GK795" s="33"/>
      <c r="GL795" s="33"/>
      <c r="GM795" s="33"/>
      <c r="GN795" s="33"/>
      <c r="GO795" s="33"/>
      <c r="GP795" s="33"/>
      <c r="GQ795" s="33"/>
      <c r="GR795" s="33"/>
      <c r="GS795" s="33"/>
      <c r="GT795" s="33"/>
      <c r="GU795" s="33"/>
      <c r="GV795" s="33"/>
      <c r="GW795" s="33"/>
      <c r="GX795" s="33"/>
      <c r="GY795" s="33"/>
      <c r="GZ795" s="33"/>
      <c r="HA795" s="33"/>
      <c r="HB795" s="33"/>
      <c r="HC795" s="33"/>
      <c r="HD795" s="33"/>
      <c r="HE795" s="33"/>
      <c r="HF795" s="33"/>
      <c r="HG795" s="33"/>
      <c r="HH795" s="33"/>
      <c r="HI795" s="33"/>
      <c r="HJ795" s="33"/>
      <c r="HK795" s="33"/>
      <c r="HL795" s="33"/>
      <c r="HM795" s="33"/>
      <c r="HN795" s="33"/>
      <c r="HO795" s="33"/>
      <c r="HP795" s="33"/>
      <c r="HQ795" s="33"/>
      <c r="HR795" s="33"/>
      <c r="HS795" s="33"/>
      <c r="HT795" s="33"/>
      <c r="HU795" s="33"/>
      <c r="HV795" s="33"/>
      <c r="HW795" s="33"/>
      <c r="HX795" s="33"/>
      <c r="HY795" s="33"/>
      <c r="HZ795" s="33"/>
      <c r="IA795" s="33"/>
      <c r="IB795" s="33"/>
      <c r="IC795" s="33"/>
      <c r="ID795" s="33"/>
      <c r="IE795" s="33"/>
      <c r="IF795" s="33"/>
      <c r="IG795" s="33"/>
      <c r="IH795" s="33"/>
      <c r="II795" s="33"/>
      <c r="IJ795" s="33"/>
      <c r="IK795" s="33"/>
      <c r="IL795" s="33"/>
      <c r="IM795" s="33"/>
      <c r="IN795" s="33"/>
      <c r="IO795" s="33"/>
      <c r="IP795" s="33"/>
      <c r="IQ795" s="33"/>
      <c r="IR795" s="33"/>
      <c r="IS795" s="33"/>
      <c r="IT795" s="33"/>
      <c r="IU795" s="33"/>
      <c r="IV795" s="33"/>
      <c r="IW795" s="33"/>
      <c r="IX795" s="33"/>
      <c r="IY795" s="33"/>
      <c r="IZ795" s="33"/>
      <c r="JA795" s="33"/>
      <c r="JB795" s="33"/>
      <c r="JC795" s="33"/>
      <c r="JD795" s="33"/>
      <c r="JE795" s="33"/>
      <c r="JF795" s="33"/>
      <c r="JG795" s="33"/>
      <c r="JH795" s="33"/>
      <c r="JI795" s="33"/>
      <c r="JJ795" s="33"/>
      <c r="JK795" s="33"/>
      <c r="JL795" s="33"/>
      <c r="JM795" s="33"/>
      <c r="JN795" s="33"/>
      <c r="JO795" s="33"/>
      <c r="JP795" s="33"/>
      <c r="JQ795" s="33"/>
      <c r="JR795" s="33"/>
      <c r="JS795" s="33"/>
      <c r="JT795" s="33"/>
      <c r="JU795" s="33"/>
      <c r="JV795" s="33"/>
      <c r="JW795" s="33"/>
      <c r="JX795" s="33"/>
      <c r="JY795" s="33"/>
      <c r="JZ795" s="33"/>
      <c r="KA795" s="33"/>
      <c r="KB795" s="33"/>
      <c r="KC795" s="33"/>
      <c r="KD795" s="33"/>
      <c r="KE795" s="33"/>
      <c r="KF795" s="33"/>
      <c r="KG795" s="33"/>
      <c r="KH795" s="33"/>
      <c r="KI795" s="33"/>
      <c r="KJ795" s="33"/>
      <c r="KK795" s="33"/>
      <c r="KL795" s="33"/>
      <c r="KM795" s="33"/>
      <c r="KN795" s="33"/>
      <c r="KO795" s="33"/>
      <c r="KP795" s="33"/>
      <c r="KQ795" s="33"/>
      <c r="KR795" s="33"/>
      <c r="KS795" s="33"/>
      <c r="KT795" s="33"/>
      <c r="KU795" s="33"/>
      <c r="KV795" s="33"/>
      <c r="KW795" s="33"/>
      <c r="KX795" s="33"/>
      <c r="KY795" s="33"/>
      <c r="KZ795" s="33"/>
      <c r="LA795" s="33"/>
      <c r="LB795" s="33"/>
      <c r="LC795" s="33"/>
    </row>
    <row r="796" spans="1:31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  <c r="CY796" s="33"/>
      <c r="CZ796" s="33"/>
      <c r="DA796" s="33"/>
      <c r="DB796" s="33"/>
      <c r="DC796" s="33"/>
      <c r="DD796" s="33"/>
      <c r="DE796" s="33"/>
      <c r="DF796" s="33"/>
      <c r="DG796" s="33"/>
      <c r="DH796" s="33"/>
      <c r="DI796" s="33"/>
      <c r="DJ796" s="33"/>
      <c r="DK796" s="33"/>
      <c r="DL796" s="33"/>
      <c r="DM796" s="33"/>
      <c r="DN796" s="33"/>
      <c r="DO796" s="33"/>
      <c r="DP796" s="33"/>
      <c r="DQ796" s="33"/>
      <c r="DR796" s="33"/>
      <c r="DS796" s="33"/>
      <c r="DT796" s="33"/>
      <c r="DU796" s="33"/>
      <c r="DV796" s="33"/>
      <c r="DW796" s="33"/>
      <c r="DX796" s="33"/>
      <c r="DY796" s="33"/>
      <c r="DZ796" s="33"/>
      <c r="EA796" s="33"/>
      <c r="EB796" s="33"/>
      <c r="EC796" s="33"/>
      <c r="ED796" s="33"/>
      <c r="EE796" s="33"/>
      <c r="EF796" s="33"/>
      <c r="EG796" s="33"/>
      <c r="EH796" s="33"/>
      <c r="EI796" s="33"/>
      <c r="EJ796" s="33"/>
      <c r="EK796" s="33"/>
      <c r="EL796" s="33"/>
      <c r="EM796" s="33"/>
      <c r="EN796" s="33"/>
      <c r="EO796" s="33"/>
      <c r="EP796" s="33"/>
      <c r="EQ796" s="33"/>
      <c r="ER796" s="33"/>
      <c r="ES796" s="33"/>
      <c r="ET796" s="33"/>
      <c r="EU796" s="33"/>
      <c r="EV796" s="33"/>
      <c r="EW796" s="33"/>
      <c r="EX796" s="33"/>
      <c r="EY796" s="33"/>
      <c r="EZ796" s="33"/>
      <c r="FA796" s="33"/>
      <c r="FB796" s="33"/>
      <c r="FC796" s="33"/>
      <c r="FD796" s="33"/>
      <c r="FE796" s="33"/>
      <c r="FF796" s="33"/>
      <c r="FG796" s="33"/>
      <c r="FH796" s="33"/>
      <c r="FI796" s="33"/>
      <c r="FJ796" s="33"/>
      <c r="FK796" s="33"/>
      <c r="FL796" s="33"/>
      <c r="FM796" s="33"/>
      <c r="FN796" s="33"/>
      <c r="FO796" s="33"/>
      <c r="FP796" s="33"/>
      <c r="FQ796" s="33"/>
      <c r="FR796" s="33"/>
      <c r="FS796" s="33"/>
      <c r="FT796" s="33"/>
      <c r="FU796" s="33"/>
      <c r="FV796" s="33"/>
      <c r="FW796" s="33"/>
      <c r="FX796" s="33"/>
      <c r="FY796" s="33"/>
      <c r="FZ796" s="33"/>
      <c r="GA796" s="33"/>
      <c r="GB796" s="33"/>
      <c r="GC796" s="33"/>
      <c r="GD796" s="33"/>
      <c r="GE796" s="33"/>
      <c r="GF796" s="33"/>
      <c r="GG796" s="33"/>
      <c r="GH796" s="33"/>
      <c r="GI796" s="33"/>
      <c r="GJ796" s="33"/>
      <c r="GK796" s="33"/>
      <c r="GL796" s="33"/>
      <c r="GM796" s="33"/>
      <c r="GN796" s="33"/>
      <c r="GO796" s="33"/>
      <c r="GP796" s="33"/>
      <c r="GQ796" s="33"/>
      <c r="GR796" s="33"/>
      <c r="GS796" s="33"/>
      <c r="GT796" s="33"/>
      <c r="GU796" s="33"/>
      <c r="GV796" s="33"/>
      <c r="GW796" s="33"/>
      <c r="GX796" s="33"/>
      <c r="GY796" s="33"/>
      <c r="GZ796" s="33"/>
      <c r="HA796" s="33"/>
      <c r="HB796" s="33"/>
      <c r="HC796" s="33"/>
      <c r="HD796" s="33"/>
      <c r="HE796" s="33"/>
      <c r="HF796" s="33"/>
      <c r="HG796" s="33"/>
      <c r="HH796" s="33"/>
      <c r="HI796" s="33"/>
      <c r="HJ796" s="33"/>
      <c r="HK796" s="33"/>
      <c r="HL796" s="33"/>
      <c r="HM796" s="33"/>
      <c r="HN796" s="33"/>
      <c r="HO796" s="33"/>
      <c r="HP796" s="33"/>
      <c r="HQ796" s="33"/>
      <c r="HR796" s="33"/>
      <c r="HS796" s="33"/>
      <c r="HT796" s="33"/>
      <c r="HU796" s="33"/>
      <c r="HV796" s="33"/>
      <c r="HW796" s="33"/>
      <c r="HX796" s="33"/>
      <c r="HY796" s="33"/>
      <c r="HZ796" s="33"/>
      <c r="IA796" s="33"/>
      <c r="IB796" s="33"/>
      <c r="IC796" s="33"/>
      <c r="ID796" s="33"/>
      <c r="IE796" s="33"/>
      <c r="IF796" s="33"/>
      <c r="IG796" s="33"/>
      <c r="IH796" s="33"/>
      <c r="II796" s="33"/>
      <c r="IJ796" s="33"/>
      <c r="IK796" s="33"/>
      <c r="IL796" s="33"/>
      <c r="IM796" s="33"/>
      <c r="IN796" s="33"/>
      <c r="IO796" s="33"/>
      <c r="IP796" s="33"/>
      <c r="IQ796" s="33"/>
      <c r="IR796" s="33"/>
      <c r="IS796" s="33"/>
      <c r="IT796" s="33"/>
      <c r="IU796" s="33"/>
      <c r="IV796" s="33"/>
      <c r="IW796" s="33"/>
      <c r="IX796" s="33"/>
      <c r="IY796" s="33"/>
      <c r="IZ796" s="33"/>
      <c r="JA796" s="33"/>
      <c r="JB796" s="33"/>
      <c r="JC796" s="33"/>
      <c r="JD796" s="33"/>
      <c r="JE796" s="33"/>
      <c r="JF796" s="33"/>
      <c r="JG796" s="33"/>
      <c r="JH796" s="33"/>
      <c r="JI796" s="33"/>
      <c r="JJ796" s="33"/>
      <c r="JK796" s="33"/>
      <c r="JL796" s="33"/>
      <c r="JM796" s="33"/>
      <c r="JN796" s="33"/>
      <c r="JO796" s="33"/>
      <c r="JP796" s="33"/>
      <c r="JQ796" s="33"/>
      <c r="JR796" s="33"/>
      <c r="JS796" s="33"/>
      <c r="JT796" s="33"/>
      <c r="JU796" s="33"/>
      <c r="JV796" s="33"/>
      <c r="JW796" s="33"/>
      <c r="JX796" s="33"/>
      <c r="JY796" s="33"/>
      <c r="JZ796" s="33"/>
      <c r="KA796" s="33"/>
      <c r="KB796" s="33"/>
      <c r="KC796" s="33"/>
      <c r="KD796" s="33"/>
      <c r="KE796" s="33"/>
      <c r="KF796" s="33"/>
      <c r="KG796" s="33"/>
      <c r="KH796" s="33"/>
      <c r="KI796" s="33"/>
      <c r="KJ796" s="33"/>
      <c r="KK796" s="33"/>
      <c r="KL796" s="33"/>
      <c r="KM796" s="33"/>
      <c r="KN796" s="33"/>
      <c r="KO796" s="33"/>
      <c r="KP796" s="33"/>
      <c r="KQ796" s="33"/>
      <c r="KR796" s="33"/>
      <c r="KS796" s="33"/>
      <c r="KT796" s="33"/>
      <c r="KU796" s="33"/>
      <c r="KV796" s="33"/>
      <c r="KW796" s="33"/>
      <c r="KX796" s="33"/>
      <c r="KY796" s="33"/>
      <c r="KZ796" s="33"/>
      <c r="LA796" s="33"/>
      <c r="LB796" s="33"/>
      <c r="LC796" s="33"/>
    </row>
    <row r="797" spans="1:31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  <c r="FZ797" s="33"/>
      <c r="GA797" s="33"/>
      <c r="GB797" s="33"/>
      <c r="GC797" s="33"/>
      <c r="GD797" s="33"/>
      <c r="GE797" s="33"/>
      <c r="GF797" s="33"/>
      <c r="GG797" s="33"/>
      <c r="GH797" s="33"/>
      <c r="GI797" s="33"/>
      <c r="GJ797" s="33"/>
      <c r="GK797" s="33"/>
      <c r="GL797" s="33"/>
      <c r="GM797" s="33"/>
      <c r="GN797" s="33"/>
      <c r="GO797" s="33"/>
      <c r="GP797" s="33"/>
      <c r="GQ797" s="33"/>
      <c r="GR797" s="33"/>
      <c r="GS797" s="33"/>
      <c r="GT797" s="33"/>
      <c r="GU797" s="33"/>
      <c r="GV797" s="33"/>
      <c r="GW797" s="33"/>
      <c r="GX797" s="33"/>
      <c r="GY797" s="33"/>
      <c r="GZ797" s="33"/>
      <c r="HA797" s="33"/>
      <c r="HB797" s="33"/>
      <c r="HC797" s="33"/>
      <c r="HD797" s="33"/>
      <c r="HE797" s="33"/>
      <c r="HF797" s="33"/>
      <c r="HG797" s="33"/>
      <c r="HH797" s="33"/>
      <c r="HI797" s="33"/>
      <c r="HJ797" s="33"/>
      <c r="HK797" s="33"/>
      <c r="HL797" s="33"/>
      <c r="HM797" s="33"/>
      <c r="HN797" s="33"/>
      <c r="HO797" s="33"/>
      <c r="HP797" s="33"/>
      <c r="HQ797" s="33"/>
      <c r="HR797" s="33"/>
      <c r="HS797" s="33"/>
      <c r="HT797" s="33"/>
      <c r="HU797" s="33"/>
      <c r="HV797" s="33"/>
      <c r="HW797" s="33"/>
      <c r="HX797" s="33"/>
      <c r="HY797" s="33"/>
      <c r="HZ797" s="33"/>
      <c r="IA797" s="33"/>
      <c r="IB797" s="33"/>
      <c r="IC797" s="33"/>
      <c r="ID797" s="33"/>
      <c r="IE797" s="33"/>
      <c r="IF797" s="33"/>
      <c r="IG797" s="33"/>
      <c r="IH797" s="33"/>
      <c r="II797" s="33"/>
      <c r="IJ797" s="33"/>
      <c r="IK797" s="33"/>
      <c r="IL797" s="33"/>
      <c r="IM797" s="33"/>
      <c r="IN797" s="33"/>
      <c r="IO797" s="33"/>
      <c r="IP797" s="33"/>
      <c r="IQ797" s="33"/>
      <c r="IR797" s="33"/>
      <c r="IS797" s="33"/>
      <c r="IT797" s="33"/>
      <c r="IU797" s="33"/>
      <c r="IV797" s="33"/>
      <c r="IW797" s="33"/>
      <c r="IX797" s="33"/>
      <c r="IY797" s="33"/>
      <c r="IZ797" s="33"/>
      <c r="JA797" s="33"/>
      <c r="JB797" s="33"/>
      <c r="JC797" s="33"/>
      <c r="JD797" s="33"/>
      <c r="JE797" s="33"/>
      <c r="JF797" s="33"/>
      <c r="JG797" s="33"/>
      <c r="JH797" s="33"/>
      <c r="JI797" s="33"/>
      <c r="JJ797" s="33"/>
      <c r="JK797" s="33"/>
      <c r="JL797" s="33"/>
      <c r="JM797" s="33"/>
      <c r="JN797" s="33"/>
      <c r="JO797" s="33"/>
      <c r="JP797" s="33"/>
      <c r="JQ797" s="33"/>
      <c r="JR797" s="33"/>
      <c r="JS797" s="33"/>
      <c r="JT797" s="33"/>
      <c r="JU797" s="33"/>
      <c r="JV797" s="33"/>
      <c r="JW797" s="33"/>
      <c r="JX797" s="33"/>
      <c r="JY797" s="33"/>
      <c r="JZ797" s="33"/>
      <c r="KA797" s="33"/>
      <c r="KB797" s="33"/>
      <c r="KC797" s="33"/>
      <c r="KD797" s="33"/>
      <c r="KE797" s="33"/>
      <c r="KF797" s="33"/>
      <c r="KG797" s="33"/>
      <c r="KH797" s="33"/>
      <c r="KI797" s="33"/>
      <c r="KJ797" s="33"/>
      <c r="KK797" s="33"/>
      <c r="KL797" s="33"/>
      <c r="KM797" s="33"/>
      <c r="KN797" s="33"/>
      <c r="KO797" s="33"/>
      <c r="KP797" s="33"/>
      <c r="KQ797" s="33"/>
      <c r="KR797" s="33"/>
      <c r="KS797" s="33"/>
      <c r="KT797" s="33"/>
      <c r="KU797" s="33"/>
      <c r="KV797" s="33"/>
      <c r="KW797" s="33"/>
      <c r="KX797" s="33"/>
      <c r="KY797" s="33"/>
      <c r="KZ797" s="33"/>
      <c r="LA797" s="33"/>
      <c r="LB797" s="33"/>
      <c r="LC797" s="33"/>
    </row>
    <row r="798" spans="1:31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  <c r="FZ798" s="33"/>
      <c r="GA798" s="33"/>
      <c r="GB798" s="33"/>
      <c r="GC798" s="33"/>
      <c r="GD798" s="33"/>
      <c r="GE798" s="33"/>
      <c r="GF798" s="33"/>
      <c r="GG798" s="33"/>
      <c r="GH798" s="33"/>
      <c r="GI798" s="33"/>
      <c r="GJ798" s="33"/>
      <c r="GK798" s="33"/>
      <c r="GL798" s="33"/>
      <c r="GM798" s="33"/>
      <c r="GN798" s="33"/>
      <c r="GO798" s="33"/>
      <c r="GP798" s="33"/>
      <c r="GQ798" s="33"/>
      <c r="GR798" s="33"/>
      <c r="GS798" s="33"/>
      <c r="GT798" s="33"/>
      <c r="GU798" s="33"/>
      <c r="GV798" s="33"/>
      <c r="GW798" s="33"/>
      <c r="GX798" s="33"/>
      <c r="GY798" s="33"/>
      <c r="GZ798" s="33"/>
      <c r="HA798" s="33"/>
      <c r="HB798" s="33"/>
      <c r="HC798" s="33"/>
      <c r="HD798" s="33"/>
      <c r="HE798" s="33"/>
      <c r="HF798" s="33"/>
      <c r="HG798" s="33"/>
      <c r="HH798" s="33"/>
      <c r="HI798" s="33"/>
      <c r="HJ798" s="33"/>
      <c r="HK798" s="33"/>
      <c r="HL798" s="33"/>
      <c r="HM798" s="33"/>
      <c r="HN798" s="33"/>
      <c r="HO798" s="33"/>
      <c r="HP798" s="33"/>
      <c r="HQ798" s="33"/>
      <c r="HR798" s="33"/>
      <c r="HS798" s="33"/>
      <c r="HT798" s="33"/>
      <c r="HU798" s="33"/>
      <c r="HV798" s="33"/>
      <c r="HW798" s="33"/>
      <c r="HX798" s="33"/>
      <c r="HY798" s="33"/>
      <c r="HZ798" s="33"/>
      <c r="IA798" s="33"/>
      <c r="IB798" s="33"/>
      <c r="IC798" s="33"/>
      <c r="ID798" s="33"/>
      <c r="IE798" s="33"/>
      <c r="IF798" s="33"/>
      <c r="IG798" s="33"/>
      <c r="IH798" s="33"/>
      <c r="II798" s="33"/>
      <c r="IJ798" s="33"/>
      <c r="IK798" s="33"/>
      <c r="IL798" s="33"/>
      <c r="IM798" s="33"/>
      <c r="IN798" s="33"/>
      <c r="IO798" s="33"/>
      <c r="IP798" s="33"/>
      <c r="IQ798" s="33"/>
      <c r="IR798" s="33"/>
      <c r="IS798" s="33"/>
      <c r="IT798" s="33"/>
      <c r="IU798" s="33"/>
      <c r="IV798" s="33"/>
      <c r="IW798" s="33"/>
      <c r="IX798" s="33"/>
      <c r="IY798" s="33"/>
      <c r="IZ798" s="33"/>
      <c r="JA798" s="33"/>
      <c r="JB798" s="33"/>
      <c r="JC798" s="33"/>
      <c r="JD798" s="33"/>
      <c r="JE798" s="33"/>
      <c r="JF798" s="33"/>
      <c r="JG798" s="33"/>
      <c r="JH798" s="33"/>
      <c r="JI798" s="33"/>
      <c r="JJ798" s="33"/>
      <c r="JK798" s="33"/>
      <c r="JL798" s="33"/>
      <c r="JM798" s="33"/>
      <c r="JN798" s="33"/>
      <c r="JO798" s="33"/>
      <c r="JP798" s="33"/>
      <c r="JQ798" s="33"/>
      <c r="JR798" s="33"/>
      <c r="JS798" s="33"/>
      <c r="JT798" s="33"/>
      <c r="JU798" s="33"/>
      <c r="JV798" s="33"/>
      <c r="JW798" s="33"/>
      <c r="JX798" s="33"/>
      <c r="JY798" s="33"/>
      <c r="JZ798" s="33"/>
      <c r="KA798" s="33"/>
      <c r="KB798" s="33"/>
      <c r="KC798" s="33"/>
      <c r="KD798" s="33"/>
      <c r="KE798" s="33"/>
      <c r="KF798" s="33"/>
      <c r="KG798" s="33"/>
      <c r="KH798" s="33"/>
      <c r="KI798" s="33"/>
      <c r="KJ798" s="33"/>
      <c r="KK798" s="33"/>
      <c r="KL798" s="33"/>
      <c r="KM798" s="33"/>
      <c r="KN798" s="33"/>
      <c r="KO798" s="33"/>
      <c r="KP798" s="33"/>
      <c r="KQ798" s="33"/>
      <c r="KR798" s="33"/>
      <c r="KS798" s="33"/>
      <c r="KT798" s="33"/>
      <c r="KU798" s="33"/>
      <c r="KV798" s="33"/>
      <c r="KW798" s="33"/>
      <c r="KX798" s="33"/>
      <c r="KY798" s="33"/>
      <c r="KZ798" s="33"/>
      <c r="LA798" s="33"/>
      <c r="LB798" s="33"/>
      <c r="LC798" s="33"/>
    </row>
    <row r="799" spans="1:31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  <c r="CY799" s="33"/>
      <c r="CZ799" s="33"/>
      <c r="DA799" s="33"/>
      <c r="DB799" s="33"/>
      <c r="DC799" s="33"/>
      <c r="DD799" s="33"/>
      <c r="DE799" s="33"/>
      <c r="DF799" s="33"/>
      <c r="DG799" s="33"/>
      <c r="DH799" s="33"/>
      <c r="DI799" s="33"/>
      <c r="DJ799" s="33"/>
      <c r="DK799" s="33"/>
      <c r="DL799" s="33"/>
      <c r="DM799" s="33"/>
      <c r="DN799" s="33"/>
      <c r="DO799" s="33"/>
      <c r="DP799" s="33"/>
      <c r="DQ799" s="33"/>
      <c r="DR799" s="33"/>
      <c r="DS799" s="33"/>
      <c r="DT799" s="33"/>
      <c r="DU799" s="33"/>
      <c r="DV799" s="33"/>
      <c r="DW799" s="33"/>
      <c r="DX799" s="33"/>
      <c r="DY799" s="33"/>
      <c r="DZ799" s="33"/>
      <c r="EA799" s="33"/>
      <c r="EB799" s="33"/>
      <c r="EC799" s="33"/>
      <c r="ED799" s="33"/>
      <c r="EE799" s="33"/>
      <c r="EF799" s="33"/>
      <c r="EG799" s="33"/>
      <c r="EH799" s="33"/>
      <c r="EI799" s="33"/>
      <c r="EJ799" s="33"/>
      <c r="EK799" s="33"/>
      <c r="EL799" s="33"/>
      <c r="EM799" s="33"/>
      <c r="EN799" s="33"/>
      <c r="EO799" s="33"/>
      <c r="EP799" s="33"/>
      <c r="EQ799" s="33"/>
      <c r="ER799" s="33"/>
      <c r="ES799" s="33"/>
      <c r="ET799" s="33"/>
      <c r="EU799" s="33"/>
      <c r="EV799" s="33"/>
      <c r="EW799" s="33"/>
      <c r="EX799" s="33"/>
      <c r="EY799" s="33"/>
      <c r="EZ799" s="33"/>
      <c r="FA799" s="33"/>
      <c r="FB799" s="33"/>
      <c r="FC799" s="33"/>
      <c r="FD799" s="33"/>
      <c r="FE799" s="33"/>
      <c r="FF799" s="33"/>
      <c r="FG799" s="33"/>
      <c r="FH799" s="33"/>
      <c r="FI799" s="33"/>
      <c r="FJ799" s="33"/>
      <c r="FK799" s="33"/>
      <c r="FL799" s="33"/>
      <c r="FM799" s="33"/>
      <c r="FN799" s="33"/>
      <c r="FO799" s="33"/>
      <c r="FP799" s="33"/>
      <c r="FQ799" s="33"/>
      <c r="FR799" s="33"/>
      <c r="FS799" s="33"/>
      <c r="FT799" s="33"/>
      <c r="FU799" s="33"/>
      <c r="FV799" s="33"/>
      <c r="FW799" s="33"/>
      <c r="FX799" s="33"/>
      <c r="FY799" s="33"/>
      <c r="FZ799" s="33"/>
      <c r="GA799" s="33"/>
      <c r="GB799" s="33"/>
      <c r="GC799" s="33"/>
      <c r="GD799" s="33"/>
      <c r="GE799" s="33"/>
      <c r="GF799" s="33"/>
      <c r="GG799" s="33"/>
      <c r="GH799" s="33"/>
      <c r="GI799" s="33"/>
      <c r="GJ799" s="33"/>
      <c r="GK799" s="33"/>
      <c r="GL799" s="33"/>
      <c r="GM799" s="33"/>
      <c r="GN799" s="33"/>
      <c r="GO799" s="33"/>
      <c r="GP799" s="33"/>
      <c r="GQ799" s="33"/>
      <c r="GR799" s="33"/>
      <c r="GS799" s="33"/>
      <c r="GT799" s="33"/>
      <c r="GU799" s="33"/>
      <c r="GV799" s="33"/>
      <c r="GW799" s="33"/>
      <c r="GX799" s="33"/>
      <c r="GY799" s="33"/>
      <c r="GZ799" s="33"/>
      <c r="HA799" s="33"/>
      <c r="HB799" s="33"/>
      <c r="HC799" s="33"/>
      <c r="HD799" s="33"/>
      <c r="HE799" s="33"/>
      <c r="HF799" s="33"/>
      <c r="HG799" s="33"/>
      <c r="HH799" s="33"/>
      <c r="HI799" s="33"/>
      <c r="HJ799" s="33"/>
      <c r="HK799" s="33"/>
      <c r="HL799" s="33"/>
      <c r="HM799" s="33"/>
      <c r="HN799" s="33"/>
      <c r="HO799" s="33"/>
      <c r="HP799" s="33"/>
      <c r="HQ799" s="33"/>
      <c r="HR799" s="33"/>
      <c r="HS799" s="33"/>
      <c r="HT799" s="33"/>
      <c r="HU799" s="33"/>
      <c r="HV799" s="33"/>
      <c r="HW799" s="33"/>
      <c r="HX799" s="33"/>
      <c r="HY799" s="33"/>
      <c r="HZ799" s="33"/>
      <c r="IA799" s="33"/>
      <c r="IB799" s="33"/>
      <c r="IC799" s="33"/>
      <c r="ID799" s="33"/>
      <c r="IE799" s="33"/>
      <c r="IF799" s="33"/>
      <c r="IG799" s="33"/>
      <c r="IH799" s="33"/>
      <c r="II799" s="33"/>
      <c r="IJ799" s="33"/>
      <c r="IK799" s="33"/>
      <c r="IL799" s="33"/>
      <c r="IM799" s="33"/>
      <c r="IN799" s="33"/>
      <c r="IO799" s="33"/>
      <c r="IP799" s="33"/>
      <c r="IQ799" s="33"/>
      <c r="IR799" s="33"/>
      <c r="IS799" s="33"/>
      <c r="IT799" s="33"/>
      <c r="IU799" s="33"/>
      <c r="IV799" s="33"/>
      <c r="IW799" s="33"/>
      <c r="IX799" s="33"/>
      <c r="IY799" s="33"/>
      <c r="IZ799" s="33"/>
      <c r="JA799" s="33"/>
      <c r="JB799" s="33"/>
      <c r="JC799" s="33"/>
      <c r="JD799" s="33"/>
      <c r="JE799" s="33"/>
      <c r="JF799" s="33"/>
      <c r="JG799" s="33"/>
      <c r="JH799" s="33"/>
      <c r="JI799" s="33"/>
      <c r="JJ799" s="33"/>
      <c r="JK799" s="33"/>
      <c r="JL799" s="33"/>
      <c r="JM799" s="33"/>
      <c r="JN799" s="33"/>
      <c r="JO799" s="33"/>
      <c r="JP799" s="33"/>
      <c r="JQ799" s="33"/>
      <c r="JR799" s="33"/>
      <c r="JS799" s="33"/>
      <c r="JT799" s="33"/>
      <c r="JU799" s="33"/>
      <c r="JV799" s="33"/>
      <c r="JW799" s="33"/>
      <c r="JX799" s="33"/>
      <c r="JY799" s="33"/>
      <c r="JZ799" s="33"/>
      <c r="KA799" s="33"/>
      <c r="KB799" s="33"/>
      <c r="KC799" s="33"/>
      <c r="KD799" s="33"/>
      <c r="KE799" s="33"/>
      <c r="KF799" s="33"/>
      <c r="KG799" s="33"/>
      <c r="KH799" s="33"/>
      <c r="KI799" s="33"/>
      <c r="KJ799" s="33"/>
      <c r="KK799" s="33"/>
      <c r="KL799" s="33"/>
      <c r="KM799" s="33"/>
      <c r="KN799" s="33"/>
      <c r="KO799" s="33"/>
      <c r="KP799" s="33"/>
      <c r="KQ799" s="33"/>
      <c r="KR799" s="33"/>
      <c r="KS799" s="33"/>
      <c r="KT799" s="33"/>
      <c r="KU799" s="33"/>
      <c r="KV799" s="33"/>
      <c r="KW799" s="33"/>
      <c r="KX799" s="33"/>
      <c r="KY799" s="33"/>
      <c r="KZ799" s="33"/>
      <c r="LA799" s="33"/>
      <c r="LB799" s="33"/>
      <c r="LC799" s="33"/>
    </row>
    <row r="800" spans="1:31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  <c r="CY800" s="33"/>
      <c r="CZ800" s="33"/>
      <c r="DA800" s="33"/>
      <c r="DB800" s="33"/>
      <c r="DC800" s="33"/>
      <c r="DD800" s="33"/>
      <c r="DE800" s="33"/>
      <c r="DF800" s="33"/>
      <c r="DG800" s="33"/>
      <c r="DH800" s="33"/>
      <c r="DI800" s="33"/>
      <c r="DJ800" s="33"/>
      <c r="DK800" s="33"/>
      <c r="DL800" s="33"/>
      <c r="DM800" s="33"/>
      <c r="DN800" s="33"/>
      <c r="DO800" s="33"/>
      <c r="DP800" s="33"/>
      <c r="DQ800" s="33"/>
      <c r="DR800" s="33"/>
      <c r="DS800" s="33"/>
      <c r="DT800" s="33"/>
      <c r="DU800" s="33"/>
      <c r="DV800" s="33"/>
      <c r="DW800" s="33"/>
      <c r="DX800" s="33"/>
      <c r="DY800" s="33"/>
      <c r="DZ800" s="33"/>
      <c r="EA800" s="33"/>
      <c r="EB800" s="33"/>
      <c r="EC800" s="33"/>
      <c r="ED800" s="33"/>
      <c r="EE800" s="33"/>
      <c r="EF800" s="33"/>
      <c r="EG800" s="33"/>
      <c r="EH800" s="33"/>
      <c r="EI800" s="33"/>
      <c r="EJ800" s="33"/>
      <c r="EK800" s="33"/>
      <c r="EL800" s="33"/>
      <c r="EM800" s="33"/>
      <c r="EN800" s="33"/>
      <c r="EO800" s="33"/>
      <c r="EP800" s="33"/>
      <c r="EQ800" s="33"/>
      <c r="ER800" s="33"/>
      <c r="ES800" s="33"/>
      <c r="ET800" s="33"/>
      <c r="EU800" s="33"/>
      <c r="EV800" s="33"/>
      <c r="EW800" s="33"/>
      <c r="EX800" s="33"/>
      <c r="EY800" s="33"/>
      <c r="EZ800" s="33"/>
      <c r="FA800" s="33"/>
      <c r="FB800" s="33"/>
      <c r="FC800" s="33"/>
      <c r="FD800" s="33"/>
      <c r="FE800" s="33"/>
      <c r="FF800" s="33"/>
      <c r="FG800" s="33"/>
      <c r="FH800" s="33"/>
      <c r="FI800" s="33"/>
      <c r="FJ800" s="33"/>
      <c r="FK800" s="33"/>
      <c r="FL800" s="33"/>
      <c r="FM800" s="33"/>
      <c r="FN800" s="33"/>
      <c r="FO800" s="33"/>
      <c r="FP800" s="33"/>
      <c r="FQ800" s="33"/>
      <c r="FR800" s="33"/>
      <c r="FS800" s="33"/>
      <c r="FT800" s="33"/>
      <c r="FU800" s="33"/>
      <c r="FV800" s="33"/>
      <c r="FW800" s="33"/>
      <c r="FX800" s="33"/>
      <c r="FY800" s="33"/>
      <c r="FZ800" s="33"/>
      <c r="GA800" s="33"/>
      <c r="GB800" s="33"/>
      <c r="GC800" s="33"/>
      <c r="GD800" s="33"/>
      <c r="GE800" s="33"/>
      <c r="GF800" s="33"/>
      <c r="GG800" s="33"/>
      <c r="GH800" s="33"/>
      <c r="GI800" s="33"/>
      <c r="GJ800" s="33"/>
      <c r="GK800" s="33"/>
      <c r="GL800" s="33"/>
      <c r="GM800" s="33"/>
      <c r="GN800" s="33"/>
      <c r="GO800" s="33"/>
      <c r="GP800" s="33"/>
      <c r="GQ800" s="33"/>
      <c r="GR800" s="33"/>
      <c r="GS800" s="33"/>
      <c r="GT800" s="33"/>
      <c r="GU800" s="33"/>
      <c r="GV800" s="33"/>
      <c r="GW800" s="33"/>
      <c r="GX800" s="33"/>
      <c r="GY800" s="33"/>
      <c r="GZ800" s="33"/>
      <c r="HA800" s="33"/>
      <c r="HB800" s="33"/>
      <c r="HC800" s="33"/>
      <c r="HD800" s="33"/>
      <c r="HE800" s="33"/>
      <c r="HF800" s="33"/>
      <c r="HG800" s="33"/>
      <c r="HH800" s="33"/>
      <c r="HI800" s="33"/>
      <c r="HJ800" s="33"/>
      <c r="HK800" s="33"/>
      <c r="HL800" s="33"/>
      <c r="HM800" s="33"/>
      <c r="HN800" s="33"/>
      <c r="HO800" s="33"/>
      <c r="HP800" s="33"/>
      <c r="HQ800" s="33"/>
      <c r="HR800" s="33"/>
      <c r="HS800" s="33"/>
      <c r="HT800" s="33"/>
      <c r="HU800" s="33"/>
      <c r="HV800" s="33"/>
      <c r="HW800" s="33"/>
      <c r="HX800" s="33"/>
      <c r="HY800" s="33"/>
      <c r="HZ800" s="33"/>
      <c r="IA800" s="33"/>
      <c r="IB800" s="33"/>
      <c r="IC800" s="33"/>
      <c r="ID800" s="33"/>
      <c r="IE800" s="33"/>
      <c r="IF800" s="33"/>
      <c r="IG800" s="33"/>
      <c r="IH800" s="33"/>
      <c r="II800" s="33"/>
      <c r="IJ800" s="33"/>
      <c r="IK800" s="33"/>
      <c r="IL800" s="33"/>
      <c r="IM800" s="33"/>
      <c r="IN800" s="33"/>
      <c r="IO800" s="33"/>
      <c r="IP800" s="33"/>
      <c r="IQ800" s="33"/>
      <c r="IR800" s="33"/>
      <c r="IS800" s="33"/>
      <c r="IT800" s="33"/>
      <c r="IU800" s="33"/>
      <c r="IV800" s="33"/>
      <c r="IW800" s="33"/>
      <c r="IX800" s="33"/>
      <c r="IY800" s="33"/>
      <c r="IZ800" s="33"/>
      <c r="JA800" s="33"/>
      <c r="JB800" s="33"/>
      <c r="JC800" s="33"/>
      <c r="JD800" s="33"/>
      <c r="JE800" s="33"/>
      <c r="JF800" s="33"/>
      <c r="JG800" s="33"/>
      <c r="JH800" s="33"/>
      <c r="JI800" s="33"/>
      <c r="JJ800" s="33"/>
      <c r="JK800" s="33"/>
      <c r="JL800" s="33"/>
      <c r="JM800" s="33"/>
      <c r="JN800" s="33"/>
      <c r="JO800" s="33"/>
      <c r="JP800" s="33"/>
      <c r="JQ800" s="33"/>
      <c r="JR800" s="33"/>
      <c r="JS800" s="33"/>
      <c r="JT800" s="33"/>
      <c r="JU800" s="33"/>
      <c r="JV800" s="33"/>
      <c r="JW800" s="33"/>
      <c r="JX800" s="33"/>
      <c r="JY800" s="33"/>
      <c r="JZ800" s="33"/>
      <c r="KA800" s="33"/>
      <c r="KB800" s="33"/>
      <c r="KC800" s="33"/>
      <c r="KD800" s="33"/>
      <c r="KE800" s="33"/>
      <c r="KF800" s="33"/>
      <c r="KG800" s="33"/>
      <c r="KH800" s="33"/>
      <c r="KI800" s="33"/>
      <c r="KJ800" s="33"/>
      <c r="KK800" s="33"/>
      <c r="KL800" s="33"/>
      <c r="KM800" s="33"/>
      <c r="KN800" s="33"/>
      <c r="KO800" s="33"/>
      <c r="KP800" s="33"/>
      <c r="KQ800" s="33"/>
      <c r="KR800" s="33"/>
      <c r="KS800" s="33"/>
      <c r="KT800" s="33"/>
      <c r="KU800" s="33"/>
      <c r="KV800" s="33"/>
      <c r="KW800" s="33"/>
      <c r="KX800" s="33"/>
      <c r="KY800" s="33"/>
      <c r="KZ800" s="33"/>
      <c r="LA800" s="33"/>
      <c r="LB800" s="33"/>
      <c r="LC800" s="33"/>
    </row>
    <row r="801" spans="1:31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  <c r="CY801" s="33"/>
      <c r="CZ801" s="33"/>
      <c r="DA801" s="33"/>
      <c r="DB801" s="33"/>
      <c r="DC801" s="33"/>
      <c r="DD801" s="33"/>
      <c r="DE801" s="33"/>
      <c r="DF801" s="33"/>
      <c r="DG801" s="33"/>
      <c r="DH801" s="33"/>
      <c r="DI801" s="33"/>
      <c r="DJ801" s="33"/>
      <c r="DK801" s="33"/>
      <c r="DL801" s="33"/>
      <c r="DM801" s="33"/>
      <c r="DN801" s="33"/>
      <c r="DO801" s="33"/>
      <c r="DP801" s="33"/>
      <c r="DQ801" s="33"/>
      <c r="DR801" s="33"/>
      <c r="DS801" s="33"/>
      <c r="DT801" s="33"/>
      <c r="DU801" s="33"/>
      <c r="DV801" s="33"/>
      <c r="DW801" s="33"/>
      <c r="DX801" s="33"/>
      <c r="DY801" s="33"/>
      <c r="DZ801" s="33"/>
      <c r="EA801" s="33"/>
      <c r="EB801" s="33"/>
      <c r="EC801" s="33"/>
      <c r="ED801" s="33"/>
      <c r="EE801" s="33"/>
      <c r="EF801" s="33"/>
      <c r="EG801" s="33"/>
      <c r="EH801" s="33"/>
      <c r="EI801" s="33"/>
      <c r="EJ801" s="33"/>
      <c r="EK801" s="33"/>
      <c r="EL801" s="33"/>
      <c r="EM801" s="33"/>
      <c r="EN801" s="33"/>
      <c r="EO801" s="33"/>
      <c r="EP801" s="33"/>
      <c r="EQ801" s="33"/>
      <c r="ER801" s="33"/>
      <c r="ES801" s="33"/>
      <c r="ET801" s="33"/>
      <c r="EU801" s="33"/>
      <c r="EV801" s="33"/>
      <c r="EW801" s="33"/>
      <c r="EX801" s="33"/>
      <c r="EY801" s="33"/>
      <c r="EZ801" s="33"/>
      <c r="FA801" s="33"/>
      <c r="FB801" s="33"/>
      <c r="FC801" s="33"/>
      <c r="FD801" s="33"/>
      <c r="FE801" s="33"/>
      <c r="FF801" s="33"/>
      <c r="FG801" s="33"/>
      <c r="FH801" s="33"/>
      <c r="FI801" s="33"/>
      <c r="FJ801" s="33"/>
      <c r="FK801" s="33"/>
      <c r="FL801" s="33"/>
      <c r="FM801" s="33"/>
      <c r="FN801" s="33"/>
      <c r="FO801" s="33"/>
      <c r="FP801" s="33"/>
      <c r="FQ801" s="33"/>
      <c r="FR801" s="33"/>
      <c r="FS801" s="33"/>
      <c r="FT801" s="33"/>
      <c r="FU801" s="33"/>
      <c r="FV801" s="33"/>
      <c r="FW801" s="33"/>
      <c r="FX801" s="33"/>
      <c r="FY801" s="33"/>
      <c r="FZ801" s="33"/>
      <c r="GA801" s="33"/>
      <c r="GB801" s="33"/>
      <c r="GC801" s="33"/>
      <c r="GD801" s="33"/>
      <c r="GE801" s="33"/>
      <c r="GF801" s="33"/>
      <c r="GG801" s="33"/>
      <c r="GH801" s="33"/>
      <c r="GI801" s="33"/>
      <c r="GJ801" s="33"/>
      <c r="GK801" s="33"/>
      <c r="GL801" s="33"/>
      <c r="GM801" s="33"/>
      <c r="GN801" s="33"/>
      <c r="GO801" s="33"/>
      <c r="GP801" s="33"/>
      <c r="GQ801" s="33"/>
      <c r="GR801" s="33"/>
      <c r="GS801" s="33"/>
      <c r="GT801" s="33"/>
      <c r="GU801" s="33"/>
      <c r="GV801" s="33"/>
      <c r="GW801" s="33"/>
      <c r="GX801" s="33"/>
      <c r="GY801" s="33"/>
      <c r="GZ801" s="33"/>
      <c r="HA801" s="33"/>
      <c r="HB801" s="33"/>
      <c r="HC801" s="33"/>
      <c r="HD801" s="33"/>
      <c r="HE801" s="33"/>
      <c r="HF801" s="33"/>
      <c r="HG801" s="33"/>
      <c r="HH801" s="33"/>
      <c r="HI801" s="33"/>
      <c r="HJ801" s="33"/>
      <c r="HK801" s="33"/>
      <c r="HL801" s="33"/>
      <c r="HM801" s="33"/>
      <c r="HN801" s="33"/>
      <c r="HO801" s="33"/>
      <c r="HP801" s="33"/>
      <c r="HQ801" s="33"/>
      <c r="HR801" s="33"/>
      <c r="HS801" s="33"/>
      <c r="HT801" s="33"/>
      <c r="HU801" s="33"/>
      <c r="HV801" s="33"/>
      <c r="HW801" s="33"/>
      <c r="HX801" s="33"/>
      <c r="HY801" s="33"/>
      <c r="HZ801" s="33"/>
      <c r="IA801" s="33"/>
      <c r="IB801" s="33"/>
      <c r="IC801" s="33"/>
      <c r="ID801" s="33"/>
      <c r="IE801" s="33"/>
      <c r="IF801" s="33"/>
      <c r="IG801" s="33"/>
      <c r="IH801" s="33"/>
      <c r="II801" s="33"/>
      <c r="IJ801" s="33"/>
      <c r="IK801" s="33"/>
      <c r="IL801" s="33"/>
      <c r="IM801" s="33"/>
      <c r="IN801" s="33"/>
      <c r="IO801" s="33"/>
      <c r="IP801" s="33"/>
      <c r="IQ801" s="33"/>
      <c r="IR801" s="33"/>
      <c r="IS801" s="33"/>
      <c r="IT801" s="33"/>
      <c r="IU801" s="33"/>
      <c r="IV801" s="33"/>
      <c r="IW801" s="33"/>
      <c r="IX801" s="33"/>
      <c r="IY801" s="33"/>
      <c r="IZ801" s="33"/>
      <c r="JA801" s="33"/>
      <c r="JB801" s="33"/>
      <c r="JC801" s="33"/>
      <c r="JD801" s="33"/>
      <c r="JE801" s="33"/>
      <c r="JF801" s="33"/>
      <c r="JG801" s="33"/>
      <c r="JH801" s="33"/>
      <c r="JI801" s="33"/>
      <c r="JJ801" s="33"/>
      <c r="JK801" s="33"/>
      <c r="JL801" s="33"/>
      <c r="JM801" s="33"/>
      <c r="JN801" s="33"/>
      <c r="JO801" s="33"/>
      <c r="JP801" s="33"/>
      <c r="JQ801" s="33"/>
      <c r="JR801" s="33"/>
      <c r="JS801" s="33"/>
      <c r="JT801" s="33"/>
      <c r="JU801" s="33"/>
      <c r="JV801" s="33"/>
      <c r="JW801" s="33"/>
      <c r="JX801" s="33"/>
      <c r="JY801" s="33"/>
      <c r="JZ801" s="33"/>
      <c r="KA801" s="33"/>
      <c r="KB801" s="33"/>
      <c r="KC801" s="33"/>
      <c r="KD801" s="33"/>
      <c r="KE801" s="33"/>
      <c r="KF801" s="33"/>
      <c r="KG801" s="33"/>
      <c r="KH801" s="33"/>
      <c r="KI801" s="33"/>
      <c r="KJ801" s="33"/>
      <c r="KK801" s="33"/>
      <c r="KL801" s="33"/>
      <c r="KM801" s="33"/>
      <c r="KN801" s="33"/>
      <c r="KO801" s="33"/>
      <c r="KP801" s="33"/>
      <c r="KQ801" s="33"/>
      <c r="KR801" s="33"/>
      <c r="KS801" s="33"/>
      <c r="KT801" s="33"/>
      <c r="KU801" s="33"/>
      <c r="KV801" s="33"/>
      <c r="KW801" s="33"/>
      <c r="KX801" s="33"/>
      <c r="KY801" s="33"/>
      <c r="KZ801" s="33"/>
      <c r="LA801" s="33"/>
      <c r="LB801" s="33"/>
      <c r="LC801" s="33"/>
    </row>
    <row r="802" spans="1:31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  <c r="FZ802" s="33"/>
      <c r="GA802" s="33"/>
      <c r="GB802" s="33"/>
      <c r="GC802" s="33"/>
      <c r="GD802" s="33"/>
      <c r="GE802" s="33"/>
      <c r="GF802" s="33"/>
      <c r="GG802" s="33"/>
      <c r="GH802" s="33"/>
      <c r="GI802" s="33"/>
      <c r="GJ802" s="33"/>
      <c r="GK802" s="33"/>
      <c r="GL802" s="33"/>
      <c r="GM802" s="33"/>
      <c r="GN802" s="33"/>
      <c r="GO802" s="33"/>
      <c r="GP802" s="33"/>
      <c r="GQ802" s="33"/>
      <c r="GR802" s="33"/>
      <c r="GS802" s="33"/>
      <c r="GT802" s="33"/>
      <c r="GU802" s="33"/>
      <c r="GV802" s="33"/>
      <c r="GW802" s="33"/>
      <c r="GX802" s="33"/>
      <c r="GY802" s="33"/>
      <c r="GZ802" s="33"/>
      <c r="HA802" s="33"/>
      <c r="HB802" s="33"/>
      <c r="HC802" s="33"/>
      <c r="HD802" s="33"/>
      <c r="HE802" s="33"/>
      <c r="HF802" s="33"/>
      <c r="HG802" s="33"/>
      <c r="HH802" s="33"/>
      <c r="HI802" s="33"/>
      <c r="HJ802" s="33"/>
      <c r="HK802" s="33"/>
      <c r="HL802" s="33"/>
      <c r="HM802" s="33"/>
      <c r="HN802" s="33"/>
      <c r="HO802" s="33"/>
      <c r="HP802" s="33"/>
      <c r="HQ802" s="33"/>
      <c r="HR802" s="33"/>
      <c r="HS802" s="33"/>
      <c r="HT802" s="33"/>
      <c r="HU802" s="33"/>
      <c r="HV802" s="33"/>
      <c r="HW802" s="33"/>
      <c r="HX802" s="33"/>
      <c r="HY802" s="33"/>
      <c r="HZ802" s="33"/>
      <c r="IA802" s="33"/>
      <c r="IB802" s="33"/>
      <c r="IC802" s="33"/>
      <c r="ID802" s="33"/>
      <c r="IE802" s="33"/>
      <c r="IF802" s="33"/>
      <c r="IG802" s="33"/>
      <c r="IH802" s="33"/>
      <c r="II802" s="33"/>
      <c r="IJ802" s="33"/>
      <c r="IK802" s="33"/>
      <c r="IL802" s="33"/>
      <c r="IM802" s="33"/>
      <c r="IN802" s="33"/>
      <c r="IO802" s="33"/>
      <c r="IP802" s="33"/>
      <c r="IQ802" s="33"/>
      <c r="IR802" s="33"/>
      <c r="IS802" s="33"/>
      <c r="IT802" s="33"/>
      <c r="IU802" s="33"/>
      <c r="IV802" s="33"/>
      <c r="IW802" s="33"/>
      <c r="IX802" s="33"/>
      <c r="IY802" s="33"/>
      <c r="IZ802" s="33"/>
      <c r="JA802" s="33"/>
      <c r="JB802" s="33"/>
      <c r="JC802" s="33"/>
      <c r="JD802" s="33"/>
      <c r="JE802" s="33"/>
      <c r="JF802" s="33"/>
      <c r="JG802" s="33"/>
      <c r="JH802" s="33"/>
      <c r="JI802" s="33"/>
      <c r="JJ802" s="33"/>
      <c r="JK802" s="33"/>
      <c r="JL802" s="33"/>
      <c r="JM802" s="33"/>
      <c r="JN802" s="33"/>
      <c r="JO802" s="33"/>
      <c r="JP802" s="33"/>
      <c r="JQ802" s="33"/>
      <c r="JR802" s="33"/>
      <c r="JS802" s="33"/>
      <c r="JT802" s="33"/>
      <c r="JU802" s="33"/>
      <c r="JV802" s="33"/>
      <c r="JW802" s="33"/>
      <c r="JX802" s="33"/>
      <c r="JY802" s="33"/>
      <c r="JZ802" s="33"/>
      <c r="KA802" s="33"/>
      <c r="KB802" s="33"/>
      <c r="KC802" s="33"/>
      <c r="KD802" s="33"/>
      <c r="KE802" s="33"/>
      <c r="KF802" s="33"/>
      <c r="KG802" s="33"/>
      <c r="KH802" s="33"/>
      <c r="KI802" s="33"/>
      <c r="KJ802" s="33"/>
      <c r="KK802" s="33"/>
      <c r="KL802" s="33"/>
      <c r="KM802" s="33"/>
      <c r="KN802" s="33"/>
      <c r="KO802" s="33"/>
      <c r="KP802" s="33"/>
      <c r="KQ802" s="33"/>
      <c r="KR802" s="33"/>
      <c r="KS802" s="33"/>
      <c r="KT802" s="33"/>
      <c r="KU802" s="33"/>
      <c r="KV802" s="33"/>
      <c r="KW802" s="33"/>
      <c r="KX802" s="33"/>
      <c r="KY802" s="33"/>
      <c r="KZ802" s="33"/>
      <c r="LA802" s="33"/>
      <c r="LB802" s="33"/>
      <c r="LC802" s="33"/>
    </row>
    <row r="803" spans="1:31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  <c r="FZ803" s="33"/>
      <c r="GA803" s="33"/>
      <c r="GB803" s="33"/>
      <c r="GC803" s="33"/>
      <c r="GD803" s="33"/>
      <c r="GE803" s="33"/>
      <c r="GF803" s="33"/>
      <c r="GG803" s="33"/>
      <c r="GH803" s="33"/>
      <c r="GI803" s="33"/>
      <c r="GJ803" s="33"/>
      <c r="GK803" s="33"/>
      <c r="GL803" s="33"/>
      <c r="GM803" s="33"/>
      <c r="GN803" s="33"/>
      <c r="GO803" s="33"/>
      <c r="GP803" s="33"/>
      <c r="GQ803" s="33"/>
      <c r="GR803" s="33"/>
      <c r="GS803" s="33"/>
      <c r="GT803" s="33"/>
      <c r="GU803" s="33"/>
      <c r="GV803" s="33"/>
      <c r="GW803" s="33"/>
      <c r="GX803" s="33"/>
      <c r="GY803" s="33"/>
      <c r="GZ803" s="33"/>
      <c r="HA803" s="33"/>
      <c r="HB803" s="33"/>
      <c r="HC803" s="33"/>
      <c r="HD803" s="33"/>
      <c r="HE803" s="33"/>
      <c r="HF803" s="33"/>
      <c r="HG803" s="33"/>
      <c r="HH803" s="33"/>
      <c r="HI803" s="33"/>
      <c r="HJ803" s="33"/>
      <c r="HK803" s="33"/>
      <c r="HL803" s="33"/>
      <c r="HM803" s="33"/>
      <c r="HN803" s="33"/>
      <c r="HO803" s="33"/>
      <c r="HP803" s="33"/>
      <c r="HQ803" s="33"/>
      <c r="HR803" s="33"/>
      <c r="HS803" s="33"/>
      <c r="HT803" s="33"/>
      <c r="HU803" s="33"/>
      <c r="HV803" s="33"/>
      <c r="HW803" s="33"/>
      <c r="HX803" s="33"/>
      <c r="HY803" s="33"/>
      <c r="HZ803" s="33"/>
      <c r="IA803" s="33"/>
      <c r="IB803" s="33"/>
      <c r="IC803" s="33"/>
      <c r="ID803" s="33"/>
      <c r="IE803" s="33"/>
      <c r="IF803" s="33"/>
      <c r="IG803" s="33"/>
      <c r="IH803" s="33"/>
      <c r="II803" s="33"/>
      <c r="IJ803" s="33"/>
      <c r="IK803" s="33"/>
      <c r="IL803" s="33"/>
      <c r="IM803" s="33"/>
      <c r="IN803" s="33"/>
      <c r="IO803" s="33"/>
      <c r="IP803" s="33"/>
      <c r="IQ803" s="33"/>
      <c r="IR803" s="33"/>
      <c r="IS803" s="33"/>
      <c r="IT803" s="33"/>
      <c r="IU803" s="33"/>
      <c r="IV803" s="33"/>
      <c r="IW803" s="33"/>
      <c r="IX803" s="33"/>
      <c r="IY803" s="33"/>
      <c r="IZ803" s="33"/>
      <c r="JA803" s="33"/>
      <c r="JB803" s="33"/>
      <c r="JC803" s="33"/>
      <c r="JD803" s="33"/>
      <c r="JE803" s="33"/>
      <c r="JF803" s="33"/>
      <c r="JG803" s="33"/>
      <c r="JH803" s="33"/>
      <c r="JI803" s="33"/>
      <c r="JJ803" s="33"/>
      <c r="JK803" s="33"/>
      <c r="JL803" s="33"/>
      <c r="JM803" s="33"/>
      <c r="JN803" s="33"/>
      <c r="JO803" s="33"/>
      <c r="JP803" s="33"/>
      <c r="JQ803" s="33"/>
      <c r="JR803" s="33"/>
      <c r="JS803" s="33"/>
      <c r="JT803" s="33"/>
      <c r="JU803" s="33"/>
      <c r="JV803" s="33"/>
      <c r="JW803" s="33"/>
      <c r="JX803" s="33"/>
      <c r="JY803" s="33"/>
      <c r="JZ803" s="33"/>
      <c r="KA803" s="33"/>
      <c r="KB803" s="33"/>
      <c r="KC803" s="33"/>
      <c r="KD803" s="33"/>
      <c r="KE803" s="33"/>
      <c r="KF803" s="33"/>
      <c r="KG803" s="33"/>
      <c r="KH803" s="33"/>
      <c r="KI803" s="33"/>
      <c r="KJ803" s="33"/>
      <c r="KK803" s="33"/>
      <c r="KL803" s="33"/>
      <c r="KM803" s="33"/>
      <c r="KN803" s="33"/>
      <c r="KO803" s="33"/>
      <c r="KP803" s="33"/>
      <c r="KQ803" s="33"/>
      <c r="KR803" s="33"/>
      <c r="KS803" s="33"/>
      <c r="KT803" s="33"/>
      <c r="KU803" s="33"/>
      <c r="KV803" s="33"/>
      <c r="KW803" s="33"/>
      <c r="KX803" s="33"/>
      <c r="KY803" s="33"/>
      <c r="KZ803" s="33"/>
      <c r="LA803" s="33"/>
      <c r="LB803" s="33"/>
      <c r="LC803" s="33"/>
    </row>
    <row r="804" spans="1:31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  <c r="FZ804" s="33"/>
      <c r="GA804" s="33"/>
      <c r="GB804" s="33"/>
      <c r="GC804" s="33"/>
      <c r="GD804" s="33"/>
      <c r="GE804" s="33"/>
      <c r="GF804" s="33"/>
      <c r="GG804" s="33"/>
      <c r="GH804" s="33"/>
      <c r="GI804" s="33"/>
      <c r="GJ804" s="33"/>
      <c r="GK804" s="33"/>
      <c r="GL804" s="33"/>
      <c r="GM804" s="33"/>
      <c r="GN804" s="33"/>
      <c r="GO804" s="33"/>
      <c r="GP804" s="33"/>
      <c r="GQ804" s="33"/>
      <c r="GR804" s="33"/>
      <c r="GS804" s="33"/>
      <c r="GT804" s="33"/>
      <c r="GU804" s="33"/>
      <c r="GV804" s="33"/>
      <c r="GW804" s="33"/>
      <c r="GX804" s="33"/>
      <c r="GY804" s="33"/>
      <c r="GZ804" s="33"/>
      <c r="HA804" s="33"/>
      <c r="HB804" s="33"/>
      <c r="HC804" s="33"/>
      <c r="HD804" s="33"/>
      <c r="HE804" s="33"/>
      <c r="HF804" s="33"/>
      <c r="HG804" s="33"/>
      <c r="HH804" s="33"/>
      <c r="HI804" s="33"/>
      <c r="HJ804" s="33"/>
      <c r="HK804" s="33"/>
      <c r="HL804" s="33"/>
      <c r="HM804" s="33"/>
      <c r="HN804" s="33"/>
      <c r="HO804" s="33"/>
      <c r="HP804" s="33"/>
      <c r="HQ804" s="33"/>
      <c r="HR804" s="33"/>
      <c r="HS804" s="33"/>
      <c r="HT804" s="33"/>
      <c r="HU804" s="33"/>
      <c r="HV804" s="33"/>
      <c r="HW804" s="33"/>
      <c r="HX804" s="33"/>
      <c r="HY804" s="33"/>
      <c r="HZ804" s="33"/>
      <c r="IA804" s="33"/>
      <c r="IB804" s="33"/>
      <c r="IC804" s="33"/>
      <c r="ID804" s="33"/>
      <c r="IE804" s="33"/>
      <c r="IF804" s="33"/>
      <c r="IG804" s="33"/>
      <c r="IH804" s="33"/>
      <c r="II804" s="33"/>
      <c r="IJ804" s="33"/>
      <c r="IK804" s="33"/>
      <c r="IL804" s="33"/>
      <c r="IM804" s="33"/>
      <c r="IN804" s="33"/>
      <c r="IO804" s="33"/>
      <c r="IP804" s="33"/>
      <c r="IQ804" s="33"/>
      <c r="IR804" s="33"/>
      <c r="IS804" s="33"/>
      <c r="IT804" s="33"/>
      <c r="IU804" s="33"/>
      <c r="IV804" s="33"/>
      <c r="IW804" s="33"/>
      <c r="IX804" s="33"/>
      <c r="IY804" s="33"/>
      <c r="IZ804" s="33"/>
      <c r="JA804" s="33"/>
      <c r="JB804" s="33"/>
      <c r="JC804" s="33"/>
      <c r="JD804" s="33"/>
      <c r="JE804" s="33"/>
      <c r="JF804" s="33"/>
      <c r="JG804" s="33"/>
      <c r="JH804" s="33"/>
      <c r="JI804" s="33"/>
      <c r="JJ804" s="33"/>
      <c r="JK804" s="33"/>
      <c r="JL804" s="33"/>
      <c r="JM804" s="33"/>
      <c r="JN804" s="33"/>
      <c r="JO804" s="33"/>
      <c r="JP804" s="33"/>
      <c r="JQ804" s="33"/>
      <c r="JR804" s="33"/>
      <c r="JS804" s="33"/>
      <c r="JT804" s="33"/>
      <c r="JU804" s="33"/>
      <c r="JV804" s="33"/>
      <c r="JW804" s="33"/>
      <c r="JX804" s="33"/>
      <c r="JY804" s="33"/>
      <c r="JZ804" s="33"/>
      <c r="KA804" s="33"/>
      <c r="KB804" s="33"/>
      <c r="KC804" s="33"/>
      <c r="KD804" s="33"/>
      <c r="KE804" s="33"/>
      <c r="KF804" s="33"/>
      <c r="KG804" s="33"/>
      <c r="KH804" s="33"/>
      <c r="KI804" s="33"/>
      <c r="KJ804" s="33"/>
      <c r="KK804" s="33"/>
      <c r="KL804" s="33"/>
      <c r="KM804" s="33"/>
      <c r="KN804" s="33"/>
      <c r="KO804" s="33"/>
      <c r="KP804" s="33"/>
      <c r="KQ804" s="33"/>
      <c r="KR804" s="33"/>
      <c r="KS804" s="33"/>
      <c r="KT804" s="33"/>
      <c r="KU804" s="33"/>
      <c r="KV804" s="33"/>
      <c r="KW804" s="33"/>
      <c r="KX804" s="33"/>
      <c r="KY804" s="33"/>
      <c r="KZ804" s="33"/>
      <c r="LA804" s="33"/>
      <c r="LB804" s="33"/>
      <c r="LC804" s="33"/>
    </row>
    <row r="805" spans="1:31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  <c r="GX805" s="33"/>
      <c r="GY805" s="33"/>
      <c r="GZ805" s="33"/>
      <c r="HA805" s="33"/>
      <c r="HB805" s="33"/>
      <c r="HC805" s="33"/>
      <c r="HD805" s="33"/>
      <c r="HE805" s="33"/>
      <c r="HF805" s="33"/>
      <c r="HG805" s="33"/>
      <c r="HH805" s="33"/>
      <c r="HI805" s="33"/>
      <c r="HJ805" s="33"/>
      <c r="HK805" s="33"/>
      <c r="HL805" s="33"/>
      <c r="HM805" s="33"/>
      <c r="HN805" s="33"/>
      <c r="HO805" s="33"/>
      <c r="HP805" s="33"/>
      <c r="HQ805" s="33"/>
      <c r="HR805" s="33"/>
      <c r="HS805" s="33"/>
      <c r="HT805" s="33"/>
      <c r="HU805" s="33"/>
      <c r="HV805" s="33"/>
      <c r="HW805" s="33"/>
      <c r="HX805" s="33"/>
      <c r="HY805" s="33"/>
      <c r="HZ805" s="33"/>
      <c r="IA805" s="33"/>
      <c r="IB805" s="33"/>
      <c r="IC805" s="33"/>
      <c r="ID805" s="33"/>
      <c r="IE805" s="33"/>
      <c r="IF805" s="33"/>
      <c r="IG805" s="33"/>
      <c r="IH805" s="33"/>
      <c r="II805" s="33"/>
      <c r="IJ805" s="33"/>
      <c r="IK805" s="33"/>
      <c r="IL805" s="33"/>
      <c r="IM805" s="33"/>
      <c r="IN805" s="33"/>
      <c r="IO805" s="33"/>
      <c r="IP805" s="33"/>
      <c r="IQ805" s="33"/>
      <c r="IR805" s="33"/>
      <c r="IS805" s="33"/>
      <c r="IT805" s="33"/>
      <c r="IU805" s="33"/>
      <c r="IV805" s="33"/>
      <c r="IW805" s="33"/>
      <c r="IX805" s="33"/>
      <c r="IY805" s="33"/>
      <c r="IZ805" s="33"/>
      <c r="JA805" s="33"/>
      <c r="JB805" s="33"/>
      <c r="JC805" s="33"/>
      <c r="JD805" s="33"/>
      <c r="JE805" s="33"/>
      <c r="JF805" s="33"/>
      <c r="JG805" s="33"/>
      <c r="JH805" s="33"/>
      <c r="JI805" s="33"/>
      <c r="JJ805" s="33"/>
      <c r="JK805" s="33"/>
      <c r="JL805" s="33"/>
      <c r="JM805" s="33"/>
      <c r="JN805" s="33"/>
      <c r="JO805" s="33"/>
      <c r="JP805" s="33"/>
      <c r="JQ805" s="33"/>
      <c r="JR805" s="33"/>
      <c r="JS805" s="33"/>
      <c r="JT805" s="33"/>
      <c r="JU805" s="33"/>
      <c r="JV805" s="33"/>
      <c r="JW805" s="33"/>
      <c r="JX805" s="33"/>
      <c r="JY805" s="33"/>
      <c r="JZ805" s="33"/>
      <c r="KA805" s="33"/>
      <c r="KB805" s="33"/>
      <c r="KC805" s="33"/>
      <c r="KD805" s="33"/>
      <c r="KE805" s="33"/>
      <c r="KF805" s="33"/>
      <c r="KG805" s="33"/>
      <c r="KH805" s="33"/>
      <c r="KI805" s="33"/>
      <c r="KJ805" s="33"/>
      <c r="KK805" s="33"/>
      <c r="KL805" s="33"/>
      <c r="KM805" s="33"/>
      <c r="KN805" s="33"/>
      <c r="KO805" s="33"/>
      <c r="KP805" s="33"/>
      <c r="KQ805" s="33"/>
      <c r="KR805" s="33"/>
      <c r="KS805" s="33"/>
      <c r="KT805" s="33"/>
      <c r="KU805" s="33"/>
      <c r="KV805" s="33"/>
      <c r="KW805" s="33"/>
      <c r="KX805" s="33"/>
      <c r="KY805" s="33"/>
      <c r="KZ805" s="33"/>
      <c r="LA805" s="33"/>
      <c r="LB805" s="33"/>
      <c r="LC805" s="33"/>
    </row>
    <row r="806" spans="1:31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  <c r="FZ806" s="33"/>
      <c r="GA806" s="33"/>
      <c r="GB806" s="33"/>
      <c r="GC806" s="33"/>
      <c r="GD806" s="33"/>
      <c r="GE806" s="33"/>
      <c r="GF806" s="33"/>
      <c r="GG806" s="33"/>
      <c r="GH806" s="33"/>
      <c r="GI806" s="33"/>
      <c r="GJ806" s="33"/>
      <c r="GK806" s="33"/>
      <c r="GL806" s="33"/>
      <c r="GM806" s="33"/>
      <c r="GN806" s="33"/>
      <c r="GO806" s="33"/>
      <c r="GP806" s="33"/>
      <c r="GQ806" s="33"/>
      <c r="GR806" s="33"/>
      <c r="GS806" s="33"/>
      <c r="GT806" s="33"/>
      <c r="GU806" s="33"/>
      <c r="GV806" s="33"/>
      <c r="GW806" s="33"/>
      <c r="GX806" s="33"/>
      <c r="GY806" s="33"/>
      <c r="GZ806" s="33"/>
      <c r="HA806" s="33"/>
      <c r="HB806" s="33"/>
      <c r="HC806" s="33"/>
      <c r="HD806" s="33"/>
      <c r="HE806" s="33"/>
      <c r="HF806" s="33"/>
      <c r="HG806" s="33"/>
      <c r="HH806" s="33"/>
      <c r="HI806" s="33"/>
      <c r="HJ806" s="33"/>
      <c r="HK806" s="33"/>
      <c r="HL806" s="33"/>
      <c r="HM806" s="33"/>
      <c r="HN806" s="33"/>
      <c r="HO806" s="33"/>
      <c r="HP806" s="33"/>
      <c r="HQ806" s="33"/>
      <c r="HR806" s="33"/>
      <c r="HS806" s="33"/>
      <c r="HT806" s="33"/>
      <c r="HU806" s="33"/>
      <c r="HV806" s="33"/>
      <c r="HW806" s="33"/>
      <c r="HX806" s="33"/>
      <c r="HY806" s="33"/>
      <c r="HZ806" s="33"/>
      <c r="IA806" s="33"/>
      <c r="IB806" s="33"/>
      <c r="IC806" s="33"/>
      <c r="ID806" s="33"/>
      <c r="IE806" s="33"/>
      <c r="IF806" s="33"/>
      <c r="IG806" s="33"/>
      <c r="IH806" s="33"/>
      <c r="II806" s="33"/>
      <c r="IJ806" s="33"/>
      <c r="IK806" s="33"/>
      <c r="IL806" s="33"/>
      <c r="IM806" s="33"/>
      <c r="IN806" s="33"/>
      <c r="IO806" s="33"/>
      <c r="IP806" s="33"/>
      <c r="IQ806" s="33"/>
      <c r="IR806" s="33"/>
      <c r="IS806" s="33"/>
      <c r="IT806" s="33"/>
      <c r="IU806" s="33"/>
      <c r="IV806" s="33"/>
      <c r="IW806" s="33"/>
      <c r="IX806" s="33"/>
      <c r="IY806" s="33"/>
      <c r="IZ806" s="33"/>
      <c r="JA806" s="33"/>
      <c r="JB806" s="33"/>
      <c r="JC806" s="33"/>
      <c r="JD806" s="33"/>
      <c r="JE806" s="33"/>
      <c r="JF806" s="33"/>
      <c r="JG806" s="33"/>
      <c r="JH806" s="33"/>
      <c r="JI806" s="33"/>
      <c r="JJ806" s="33"/>
      <c r="JK806" s="33"/>
      <c r="JL806" s="33"/>
      <c r="JM806" s="33"/>
      <c r="JN806" s="33"/>
      <c r="JO806" s="33"/>
      <c r="JP806" s="33"/>
      <c r="JQ806" s="33"/>
      <c r="JR806" s="33"/>
      <c r="JS806" s="33"/>
      <c r="JT806" s="33"/>
      <c r="JU806" s="33"/>
      <c r="JV806" s="33"/>
      <c r="JW806" s="33"/>
      <c r="JX806" s="33"/>
      <c r="JY806" s="33"/>
      <c r="JZ806" s="33"/>
      <c r="KA806" s="33"/>
      <c r="KB806" s="33"/>
      <c r="KC806" s="33"/>
      <c r="KD806" s="33"/>
      <c r="KE806" s="33"/>
      <c r="KF806" s="33"/>
      <c r="KG806" s="33"/>
      <c r="KH806" s="33"/>
      <c r="KI806" s="33"/>
      <c r="KJ806" s="33"/>
      <c r="KK806" s="33"/>
      <c r="KL806" s="33"/>
      <c r="KM806" s="33"/>
      <c r="KN806" s="33"/>
      <c r="KO806" s="33"/>
      <c r="KP806" s="33"/>
      <c r="KQ806" s="33"/>
      <c r="KR806" s="33"/>
      <c r="KS806" s="33"/>
      <c r="KT806" s="33"/>
      <c r="KU806" s="33"/>
      <c r="KV806" s="33"/>
      <c r="KW806" s="33"/>
      <c r="KX806" s="33"/>
      <c r="KY806" s="33"/>
      <c r="KZ806" s="33"/>
      <c r="LA806" s="33"/>
      <c r="LB806" s="33"/>
      <c r="LC806" s="33"/>
    </row>
    <row r="807" spans="1:31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33"/>
      <c r="CX807" s="33"/>
      <c r="CY807" s="33"/>
      <c r="CZ807" s="33"/>
      <c r="DA807" s="33"/>
      <c r="DB807" s="33"/>
      <c r="DC807" s="33"/>
      <c r="DD807" s="33"/>
      <c r="DE807" s="33"/>
      <c r="DF807" s="33"/>
      <c r="DG807" s="33"/>
      <c r="DH807" s="33"/>
      <c r="DI807" s="33"/>
      <c r="DJ807" s="33"/>
      <c r="DK807" s="33"/>
      <c r="DL807" s="33"/>
      <c r="DM807" s="33"/>
      <c r="DN807" s="33"/>
      <c r="DO807" s="33"/>
      <c r="DP807" s="33"/>
      <c r="DQ807" s="33"/>
      <c r="DR807" s="33"/>
      <c r="DS807" s="33"/>
      <c r="DT807" s="33"/>
      <c r="DU807" s="33"/>
      <c r="DV807" s="33"/>
      <c r="DW807" s="33"/>
      <c r="DX807" s="33"/>
      <c r="DY807" s="33"/>
      <c r="DZ807" s="33"/>
      <c r="EA807" s="33"/>
      <c r="EB807" s="33"/>
      <c r="EC807" s="33"/>
      <c r="ED807" s="33"/>
      <c r="EE807" s="33"/>
      <c r="EF807" s="33"/>
      <c r="EG807" s="33"/>
      <c r="EH807" s="33"/>
      <c r="EI807" s="33"/>
      <c r="EJ807" s="33"/>
      <c r="EK807" s="33"/>
      <c r="EL807" s="33"/>
      <c r="EM807" s="33"/>
      <c r="EN807" s="33"/>
      <c r="EO807" s="33"/>
      <c r="EP807" s="33"/>
      <c r="EQ807" s="33"/>
      <c r="ER807" s="33"/>
      <c r="ES807" s="33"/>
      <c r="ET807" s="33"/>
      <c r="EU807" s="33"/>
      <c r="EV807" s="33"/>
      <c r="EW807" s="33"/>
      <c r="EX807" s="33"/>
      <c r="EY807" s="33"/>
      <c r="EZ807" s="33"/>
      <c r="FA807" s="33"/>
      <c r="FB807" s="33"/>
      <c r="FC807" s="33"/>
      <c r="FD807" s="33"/>
      <c r="FE807" s="33"/>
      <c r="FF807" s="33"/>
      <c r="FG807" s="33"/>
      <c r="FH807" s="33"/>
      <c r="FI807" s="33"/>
      <c r="FJ807" s="33"/>
      <c r="FK807" s="33"/>
      <c r="FL807" s="33"/>
      <c r="FM807" s="33"/>
      <c r="FN807" s="33"/>
      <c r="FO807" s="33"/>
      <c r="FP807" s="33"/>
      <c r="FQ807" s="33"/>
      <c r="FR807" s="33"/>
      <c r="FS807" s="33"/>
      <c r="FT807" s="33"/>
      <c r="FU807" s="33"/>
      <c r="FV807" s="33"/>
      <c r="FW807" s="33"/>
      <c r="FX807" s="33"/>
      <c r="FY807" s="33"/>
      <c r="FZ807" s="33"/>
      <c r="GA807" s="33"/>
      <c r="GB807" s="33"/>
      <c r="GC807" s="33"/>
      <c r="GD807" s="33"/>
      <c r="GE807" s="33"/>
      <c r="GF807" s="33"/>
      <c r="GG807" s="33"/>
      <c r="GH807" s="33"/>
      <c r="GI807" s="33"/>
      <c r="GJ807" s="33"/>
      <c r="GK807" s="33"/>
      <c r="GL807" s="33"/>
      <c r="GM807" s="33"/>
      <c r="GN807" s="33"/>
      <c r="GO807" s="33"/>
      <c r="GP807" s="33"/>
      <c r="GQ807" s="33"/>
      <c r="GR807" s="33"/>
      <c r="GS807" s="33"/>
      <c r="GT807" s="33"/>
      <c r="GU807" s="33"/>
      <c r="GV807" s="33"/>
      <c r="GW807" s="33"/>
      <c r="GX807" s="33"/>
      <c r="GY807" s="33"/>
      <c r="GZ807" s="33"/>
      <c r="HA807" s="33"/>
      <c r="HB807" s="33"/>
      <c r="HC807" s="33"/>
      <c r="HD807" s="33"/>
      <c r="HE807" s="33"/>
      <c r="HF807" s="33"/>
      <c r="HG807" s="33"/>
      <c r="HH807" s="33"/>
      <c r="HI807" s="33"/>
      <c r="HJ807" s="33"/>
      <c r="HK807" s="33"/>
      <c r="HL807" s="33"/>
      <c r="HM807" s="33"/>
      <c r="HN807" s="33"/>
      <c r="HO807" s="33"/>
      <c r="HP807" s="33"/>
      <c r="HQ807" s="33"/>
      <c r="HR807" s="33"/>
      <c r="HS807" s="33"/>
      <c r="HT807" s="33"/>
      <c r="HU807" s="33"/>
      <c r="HV807" s="33"/>
      <c r="HW807" s="33"/>
      <c r="HX807" s="33"/>
      <c r="HY807" s="33"/>
      <c r="HZ807" s="33"/>
      <c r="IA807" s="33"/>
      <c r="IB807" s="33"/>
      <c r="IC807" s="33"/>
      <c r="ID807" s="33"/>
      <c r="IE807" s="33"/>
      <c r="IF807" s="33"/>
      <c r="IG807" s="33"/>
      <c r="IH807" s="33"/>
      <c r="II807" s="33"/>
      <c r="IJ807" s="33"/>
      <c r="IK807" s="33"/>
      <c r="IL807" s="33"/>
      <c r="IM807" s="33"/>
      <c r="IN807" s="33"/>
      <c r="IO807" s="33"/>
      <c r="IP807" s="33"/>
      <c r="IQ807" s="33"/>
      <c r="IR807" s="33"/>
      <c r="IS807" s="33"/>
      <c r="IT807" s="33"/>
      <c r="IU807" s="33"/>
      <c r="IV807" s="33"/>
      <c r="IW807" s="33"/>
      <c r="IX807" s="33"/>
      <c r="IY807" s="33"/>
      <c r="IZ807" s="33"/>
      <c r="JA807" s="33"/>
      <c r="JB807" s="33"/>
      <c r="JC807" s="33"/>
      <c r="JD807" s="33"/>
      <c r="JE807" s="33"/>
      <c r="JF807" s="33"/>
      <c r="JG807" s="33"/>
      <c r="JH807" s="33"/>
      <c r="JI807" s="33"/>
      <c r="JJ807" s="33"/>
      <c r="JK807" s="33"/>
      <c r="JL807" s="33"/>
      <c r="JM807" s="33"/>
      <c r="JN807" s="33"/>
      <c r="JO807" s="33"/>
      <c r="JP807" s="33"/>
      <c r="JQ807" s="33"/>
      <c r="JR807" s="33"/>
      <c r="JS807" s="33"/>
      <c r="JT807" s="33"/>
      <c r="JU807" s="33"/>
      <c r="JV807" s="33"/>
      <c r="JW807" s="33"/>
      <c r="JX807" s="33"/>
      <c r="JY807" s="33"/>
      <c r="JZ807" s="33"/>
      <c r="KA807" s="33"/>
      <c r="KB807" s="33"/>
      <c r="KC807" s="33"/>
      <c r="KD807" s="33"/>
      <c r="KE807" s="33"/>
      <c r="KF807" s="33"/>
      <c r="KG807" s="33"/>
      <c r="KH807" s="33"/>
      <c r="KI807" s="33"/>
      <c r="KJ807" s="33"/>
      <c r="KK807" s="33"/>
      <c r="KL807" s="33"/>
      <c r="KM807" s="33"/>
      <c r="KN807" s="33"/>
      <c r="KO807" s="33"/>
      <c r="KP807" s="33"/>
      <c r="KQ807" s="33"/>
      <c r="KR807" s="33"/>
      <c r="KS807" s="33"/>
      <c r="KT807" s="33"/>
      <c r="KU807" s="33"/>
      <c r="KV807" s="33"/>
      <c r="KW807" s="33"/>
      <c r="KX807" s="33"/>
      <c r="KY807" s="33"/>
      <c r="KZ807" s="33"/>
      <c r="LA807" s="33"/>
      <c r="LB807" s="33"/>
      <c r="LC807" s="33"/>
    </row>
    <row r="808" spans="1:31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  <c r="FZ808" s="33"/>
      <c r="GA808" s="33"/>
      <c r="GB808" s="33"/>
      <c r="GC808" s="33"/>
      <c r="GD808" s="33"/>
      <c r="GE808" s="33"/>
      <c r="GF808" s="33"/>
      <c r="GG808" s="33"/>
      <c r="GH808" s="33"/>
      <c r="GI808" s="33"/>
      <c r="GJ808" s="33"/>
      <c r="GK808" s="33"/>
      <c r="GL808" s="33"/>
      <c r="GM808" s="33"/>
      <c r="GN808" s="33"/>
      <c r="GO808" s="33"/>
      <c r="GP808" s="33"/>
      <c r="GQ808" s="33"/>
      <c r="GR808" s="33"/>
      <c r="GS808" s="33"/>
      <c r="GT808" s="33"/>
      <c r="GU808" s="33"/>
      <c r="GV808" s="33"/>
      <c r="GW808" s="33"/>
      <c r="GX808" s="33"/>
      <c r="GY808" s="33"/>
      <c r="GZ808" s="33"/>
      <c r="HA808" s="33"/>
      <c r="HB808" s="33"/>
      <c r="HC808" s="33"/>
      <c r="HD808" s="33"/>
      <c r="HE808" s="33"/>
      <c r="HF808" s="33"/>
      <c r="HG808" s="33"/>
      <c r="HH808" s="33"/>
      <c r="HI808" s="33"/>
      <c r="HJ808" s="33"/>
      <c r="HK808" s="33"/>
      <c r="HL808" s="33"/>
      <c r="HM808" s="33"/>
      <c r="HN808" s="33"/>
      <c r="HO808" s="33"/>
      <c r="HP808" s="33"/>
      <c r="HQ808" s="33"/>
      <c r="HR808" s="33"/>
      <c r="HS808" s="33"/>
      <c r="HT808" s="33"/>
      <c r="HU808" s="33"/>
      <c r="HV808" s="33"/>
      <c r="HW808" s="33"/>
      <c r="HX808" s="33"/>
      <c r="HY808" s="33"/>
      <c r="HZ808" s="33"/>
      <c r="IA808" s="33"/>
      <c r="IB808" s="33"/>
      <c r="IC808" s="33"/>
      <c r="ID808" s="33"/>
      <c r="IE808" s="33"/>
      <c r="IF808" s="33"/>
      <c r="IG808" s="33"/>
      <c r="IH808" s="33"/>
      <c r="II808" s="33"/>
      <c r="IJ808" s="33"/>
      <c r="IK808" s="33"/>
      <c r="IL808" s="33"/>
      <c r="IM808" s="33"/>
      <c r="IN808" s="33"/>
      <c r="IO808" s="33"/>
      <c r="IP808" s="33"/>
      <c r="IQ808" s="33"/>
      <c r="IR808" s="33"/>
      <c r="IS808" s="33"/>
      <c r="IT808" s="33"/>
      <c r="IU808" s="33"/>
      <c r="IV808" s="33"/>
      <c r="IW808" s="33"/>
      <c r="IX808" s="33"/>
      <c r="IY808" s="33"/>
      <c r="IZ808" s="33"/>
      <c r="JA808" s="33"/>
      <c r="JB808" s="33"/>
      <c r="JC808" s="33"/>
      <c r="JD808" s="33"/>
      <c r="JE808" s="33"/>
      <c r="JF808" s="33"/>
      <c r="JG808" s="33"/>
      <c r="JH808" s="33"/>
      <c r="JI808" s="33"/>
      <c r="JJ808" s="33"/>
      <c r="JK808" s="33"/>
      <c r="JL808" s="33"/>
      <c r="JM808" s="33"/>
      <c r="JN808" s="33"/>
      <c r="JO808" s="33"/>
      <c r="JP808" s="33"/>
      <c r="JQ808" s="33"/>
      <c r="JR808" s="33"/>
      <c r="JS808" s="33"/>
      <c r="JT808" s="33"/>
      <c r="JU808" s="33"/>
      <c r="JV808" s="33"/>
      <c r="JW808" s="33"/>
      <c r="JX808" s="33"/>
      <c r="JY808" s="33"/>
      <c r="JZ808" s="33"/>
      <c r="KA808" s="33"/>
      <c r="KB808" s="33"/>
      <c r="KC808" s="33"/>
      <c r="KD808" s="33"/>
      <c r="KE808" s="33"/>
      <c r="KF808" s="33"/>
      <c r="KG808" s="33"/>
      <c r="KH808" s="33"/>
      <c r="KI808" s="33"/>
      <c r="KJ808" s="33"/>
      <c r="KK808" s="33"/>
      <c r="KL808" s="33"/>
      <c r="KM808" s="33"/>
      <c r="KN808" s="33"/>
      <c r="KO808" s="33"/>
      <c r="KP808" s="33"/>
      <c r="KQ808" s="33"/>
      <c r="KR808" s="33"/>
      <c r="KS808" s="33"/>
      <c r="KT808" s="33"/>
      <c r="KU808" s="33"/>
      <c r="KV808" s="33"/>
      <c r="KW808" s="33"/>
      <c r="KX808" s="33"/>
      <c r="KY808" s="33"/>
      <c r="KZ808" s="33"/>
      <c r="LA808" s="33"/>
      <c r="LB808" s="33"/>
      <c r="LC808" s="33"/>
    </row>
    <row r="809" spans="1:31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  <c r="FZ809" s="33"/>
      <c r="GA809" s="33"/>
      <c r="GB809" s="33"/>
      <c r="GC809" s="33"/>
      <c r="GD809" s="33"/>
      <c r="GE809" s="33"/>
      <c r="GF809" s="33"/>
      <c r="GG809" s="33"/>
      <c r="GH809" s="33"/>
      <c r="GI809" s="33"/>
      <c r="GJ809" s="33"/>
      <c r="GK809" s="33"/>
      <c r="GL809" s="33"/>
      <c r="GM809" s="33"/>
      <c r="GN809" s="33"/>
      <c r="GO809" s="33"/>
      <c r="GP809" s="33"/>
      <c r="GQ809" s="33"/>
      <c r="GR809" s="33"/>
      <c r="GS809" s="33"/>
      <c r="GT809" s="33"/>
      <c r="GU809" s="33"/>
      <c r="GV809" s="33"/>
      <c r="GW809" s="33"/>
      <c r="GX809" s="33"/>
      <c r="GY809" s="33"/>
      <c r="GZ809" s="33"/>
      <c r="HA809" s="33"/>
      <c r="HB809" s="33"/>
      <c r="HC809" s="33"/>
      <c r="HD809" s="33"/>
      <c r="HE809" s="33"/>
      <c r="HF809" s="33"/>
      <c r="HG809" s="33"/>
      <c r="HH809" s="33"/>
      <c r="HI809" s="33"/>
      <c r="HJ809" s="33"/>
      <c r="HK809" s="33"/>
      <c r="HL809" s="33"/>
      <c r="HM809" s="33"/>
      <c r="HN809" s="33"/>
      <c r="HO809" s="33"/>
      <c r="HP809" s="33"/>
      <c r="HQ809" s="33"/>
      <c r="HR809" s="33"/>
      <c r="HS809" s="33"/>
      <c r="HT809" s="33"/>
      <c r="HU809" s="33"/>
      <c r="HV809" s="33"/>
      <c r="HW809" s="33"/>
      <c r="HX809" s="33"/>
      <c r="HY809" s="33"/>
      <c r="HZ809" s="33"/>
      <c r="IA809" s="33"/>
      <c r="IB809" s="33"/>
      <c r="IC809" s="33"/>
      <c r="ID809" s="33"/>
      <c r="IE809" s="33"/>
      <c r="IF809" s="33"/>
      <c r="IG809" s="33"/>
      <c r="IH809" s="33"/>
      <c r="II809" s="33"/>
      <c r="IJ809" s="33"/>
      <c r="IK809" s="33"/>
      <c r="IL809" s="33"/>
      <c r="IM809" s="33"/>
      <c r="IN809" s="33"/>
      <c r="IO809" s="33"/>
      <c r="IP809" s="33"/>
      <c r="IQ809" s="33"/>
      <c r="IR809" s="33"/>
      <c r="IS809" s="33"/>
      <c r="IT809" s="33"/>
      <c r="IU809" s="33"/>
      <c r="IV809" s="33"/>
      <c r="IW809" s="33"/>
      <c r="IX809" s="33"/>
      <c r="IY809" s="33"/>
      <c r="IZ809" s="33"/>
      <c r="JA809" s="33"/>
      <c r="JB809" s="33"/>
      <c r="JC809" s="33"/>
      <c r="JD809" s="33"/>
      <c r="JE809" s="33"/>
      <c r="JF809" s="33"/>
      <c r="JG809" s="33"/>
      <c r="JH809" s="33"/>
      <c r="JI809" s="33"/>
      <c r="JJ809" s="33"/>
      <c r="JK809" s="33"/>
      <c r="JL809" s="33"/>
      <c r="JM809" s="33"/>
      <c r="JN809" s="33"/>
      <c r="JO809" s="33"/>
      <c r="JP809" s="33"/>
      <c r="JQ809" s="33"/>
      <c r="JR809" s="33"/>
      <c r="JS809" s="33"/>
      <c r="JT809" s="33"/>
      <c r="JU809" s="33"/>
      <c r="JV809" s="33"/>
      <c r="JW809" s="33"/>
      <c r="JX809" s="33"/>
      <c r="JY809" s="33"/>
      <c r="JZ809" s="33"/>
      <c r="KA809" s="33"/>
      <c r="KB809" s="33"/>
      <c r="KC809" s="33"/>
      <c r="KD809" s="33"/>
      <c r="KE809" s="33"/>
      <c r="KF809" s="33"/>
      <c r="KG809" s="33"/>
      <c r="KH809" s="33"/>
      <c r="KI809" s="33"/>
      <c r="KJ809" s="33"/>
      <c r="KK809" s="33"/>
      <c r="KL809" s="33"/>
      <c r="KM809" s="33"/>
      <c r="KN809" s="33"/>
      <c r="KO809" s="33"/>
      <c r="KP809" s="33"/>
      <c r="KQ809" s="33"/>
      <c r="KR809" s="33"/>
      <c r="KS809" s="33"/>
      <c r="KT809" s="33"/>
      <c r="KU809" s="33"/>
      <c r="KV809" s="33"/>
      <c r="KW809" s="33"/>
      <c r="KX809" s="33"/>
      <c r="KY809" s="33"/>
      <c r="KZ809" s="33"/>
      <c r="LA809" s="33"/>
      <c r="LB809" s="33"/>
      <c r="LC809" s="33"/>
    </row>
    <row r="810" spans="1:31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  <c r="FZ810" s="33"/>
      <c r="GA810" s="33"/>
      <c r="GB810" s="33"/>
      <c r="GC810" s="33"/>
      <c r="GD810" s="33"/>
      <c r="GE810" s="33"/>
      <c r="GF810" s="33"/>
      <c r="GG810" s="33"/>
      <c r="GH810" s="33"/>
      <c r="GI810" s="33"/>
      <c r="GJ810" s="33"/>
      <c r="GK810" s="33"/>
      <c r="GL810" s="33"/>
      <c r="GM810" s="33"/>
      <c r="GN810" s="33"/>
      <c r="GO810" s="33"/>
      <c r="GP810" s="33"/>
      <c r="GQ810" s="33"/>
      <c r="GR810" s="33"/>
      <c r="GS810" s="33"/>
      <c r="GT810" s="33"/>
      <c r="GU810" s="33"/>
      <c r="GV810" s="33"/>
      <c r="GW810" s="33"/>
      <c r="GX810" s="33"/>
      <c r="GY810" s="33"/>
      <c r="GZ810" s="33"/>
      <c r="HA810" s="33"/>
      <c r="HB810" s="33"/>
      <c r="HC810" s="33"/>
      <c r="HD810" s="33"/>
      <c r="HE810" s="33"/>
      <c r="HF810" s="33"/>
      <c r="HG810" s="33"/>
      <c r="HH810" s="33"/>
      <c r="HI810" s="33"/>
      <c r="HJ810" s="33"/>
      <c r="HK810" s="33"/>
      <c r="HL810" s="33"/>
      <c r="HM810" s="33"/>
      <c r="HN810" s="33"/>
      <c r="HO810" s="33"/>
      <c r="HP810" s="33"/>
      <c r="HQ810" s="33"/>
      <c r="HR810" s="33"/>
      <c r="HS810" s="33"/>
      <c r="HT810" s="33"/>
      <c r="HU810" s="33"/>
      <c r="HV810" s="33"/>
      <c r="HW810" s="33"/>
      <c r="HX810" s="33"/>
      <c r="HY810" s="33"/>
      <c r="HZ810" s="33"/>
      <c r="IA810" s="33"/>
      <c r="IB810" s="33"/>
      <c r="IC810" s="33"/>
      <c r="ID810" s="33"/>
      <c r="IE810" s="33"/>
      <c r="IF810" s="33"/>
      <c r="IG810" s="33"/>
      <c r="IH810" s="33"/>
      <c r="II810" s="33"/>
      <c r="IJ810" s="33"/>
      <c r="IK810" s="33"/>
      <c r="IL810" s="33"/>
      <c r="IM810" s="33"/>
      <c r="IN810" s="33"/>
      <c r="IO810" s="33"/>
      <c r="IP810" s="33"/>
      <c r="IQ810" s="33"/>
      <c r="IR810" s="33"/>
      <c r="IS810" s="33"/>
      <c r="IT810" s="33"/>
      <c r="IU810" s="33"/>
      <c r="IV810" s="33"/>
      <c r="IW810" s="33"/>
      <c r="IX810" s="33"/>
      <c r="IY810" s="33"/>
      <c r="IZ810" s="33"/>
      <c r="JA810" s="33"/>
      <c r="JB810" s="33"/>
      <c r="JC810" s="33"/>
      <c r="JD810" s="33"/>
      <c r="JE810" s="33"/>
      <c r="JF810" s="33"/>
      <c r="JG810" s="33"/>
      <c r="JH810" s="33"/>
      <c r="JI810" s="33"/>
      <c r="JJ810" s="33"/>
      <c r="JK810" s="33"/>
      <c r="JL810" s="33"/>
      <c r="JM810" s="33"/>
      <c r="JN810" s="33"/>
      <c r="JO810" s="33"/>
      <c r="JP810" s="33"/>
      <c r="JQ810" s="33"/>
      <c r="JR810" s="33"/>
      <c r="JS810" s="33"/>
      <c r="JT810" s="33"/>
      <c r="JU810" s="33"/>
      <c r="JV810" s="33"/>
      <c r="JW810" s="33"/>
      <c r="JX810" s="33"/>
      <c r="JY810" s="33"/>
      <c r="JZ810" s="33"/>
      <c r="KA810" s="33"/>
      <c r="KB810" s="33"/>
      <c r="KC810" s="33"/>
      <c r="KD810" s="33"/>
      <c r="KE810" s="33"/>
      <c r="KF810" s="33"/>
      <c r="KG810" s="33"/>
      <c r="KH810" s="33"/>
      <c r="KI810" s="33"/>
      <c r="KJ810" s="33"/>
      <c r="KK810" s="33"/>
      <c r="KL810" s="33"/>
      <c r="KM810" s="33"/>
      <c r="KN810" s="33"/>
      <c r="KO810" s="33"/>
      <c r="KP810" s="33"/>
      <c r="KQ810" s="33"/>
      <c r="KR810" s="33"/>
      <c r="KS810" s="33"/>
      <c r="KT810" s="33"/>
      <c r="KU810" s="33"/>
      <c r="KV810" s="33"/>
      <c r="KW810" s="33"/>
      <c r="KX810" s="33"/>
      <c r="KY810" s="33"/>
      <c r="KZ810" s="33"/>
      <c r="LA810" s="33"/>
      <c r="LB810" s="33"/>
      <c r="LC810" s="33"/>
    </row>
    <row r="811" spans="1:31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  <c r="CY811" s="33"/>
      <c r="CZ811" s="33"/>
      <c r="DA811" s="33"/>
      <c r="DB811" s="33"/>
      <c r="DC811" s="33"/>
      <c r="DD811" s="33"/>
      <c r="DE811" s="33"/>
      <c r="DF811" s="33"/>
      <c r="DG811" s="33"/>
      <c r="DH811" s="33"/>
      <c r="DI811" s="33"/>
      <c r="DJ811" s="33"/>
      <c r="DK811" s="33"/>
      <c r="DL811" s="33"/>
      <c r="DM811" s="33"/>
      <c r="DN811" s="33"/>
      <c r="DO811" s="33"/>
      <c r="DP811" s="33"/>
      <c r="DQ811" s="33"/>
      <c r="DR811" s="33"/>
      <c r="DS811" s="33"/>
      <c r="DT811" s="33"/>
      <c r="DU811" s="33"/>
      <c r="DV811" s="33"/>
      <c r="DW811" s="33"/>
      <c r="DX811" s="33"/>
      <c r="DY811" s="33"/>
      <c r="DZ811" s="33"/>
      <c r="EA811" s="33"/>
      <c r="EB811" s="33"/>
      <c r="EC811" s="33"/>
      <c r="ED811" s="33"/>
      <c r="EE811" s="33"/>
      <c r="EF811" s="33"/>
      <c r="EG811" s="33"/>
      <c r="EH811" s="33"/>
      <c r="EI811" s="33"/>
      <c r="EJ811" s="33"/>
      <c r="EK811" s="33"/>
      <c r="EL811" s="33"/>
      <c r="EM811" s="33"/>
      <c r="EN811" s="33"/>
      <c r="EO811" s="33"/>
      <c r="EP811" s="33"/>
      <c r="EQ811" s="33"/>
      <c r="ER811" s="33"/>
      <c r="ES811" s="33"/>
      <c r="ET811" s="33"/>
      <c r="EU811" s="33"/>
      <c r="EV811" s="33"/>
      <c r="EW811" s="33"/>
      <c r="EX811" s="33"/>
      <c r="EY811" s="33"/>
      <c r="EZ811" s="33"/>
      <c r="FA811" s="33"/>
      <c r="FB811" s="33"/>
      <c r="FC811" s="33"/>
      <c r="FD811" s="33"/>
      <c r="FE811" s="33"/>
      <c r="FF811" s="33"/>
      <c r="FG811" s="33"/>
      <c r="FH811" s="33"/>
      <c r="FI811" s="33"/>
      <c r="FJ811" s="33"/>
      <c r="FK811" s="33"/>
      <c r="FL811" s="33"/>
      <c r="FM811" s="33"/>
      <c r="FN811" s="33"/>
      <c r="FO811" s="33"/>
      <c r="FP811" s="33"/>
      <c r="FQ811" s="33"/>
      <c r="FR811" s="33"/>
      <c r="FS811" s="33"/>
      <c r="FT811" s="33"/>
      <c r="FU811" s="33"/>
      <c r="FV811" s="33"/>
      <c r="FW811" s="33"/>
      <c r="FX811" s="33"/>
      <c r="FY811" s="33"/>
      <c r="FZ811" s="33"/>
      <c r="GA811" s="33"/>
      <c r="GB811" s="33"/>
      <c r="GC811" s="33"/>
      <c r="GD811" s="33"/>
      <c r="GE811" s="33"/>
      <c r="GF811" s="33"/>
      <c r="GG811" s="33"/>
      <c r="GH811" s="33"/>
      <c r="GI811" s="33"/>
      <c r="GJ811" s="33"/>
      <c r="GK811" s="33"/>
      <c r="GL811" s="33"/>
      <c r="GM811" s="33"/>
      <c r="GN811" s="33"/>
      <c r="GO811" s="33"/>
      <c r="GP811" s="33"/>
      <c r="GQ811" s="33"/>
      <c r="GR811" s="33"/>
      <c r="GS811" s="33"/>
      <c r="GT811" s="33"/>
      <c r="GU811" s="33"/>
      <c r="GV811" s="33"/>
      <c r="GW811" s="33"/>
      <c r="GX811" s="33"/>
      <c r="GY811" s="33"/>
      <c r="GZ811" s="33"/>
      <c r="HA811" s="33"/>
      <c r="HB811" s="33"/>
      <c r="HC811" s="33"/>
      <c r="HD811" s="33"/>
      <c r="HE811" s="33"/>
      <c r="HF811" s="33"/>
      <c r="HG811" s="33"/>
      <c r="HH811" s="33"/>
      <c r="HI811" s="33"/>
      <c r="HJ811" s="33"/>
      <c r="HK811" s="33"/>
      <c r="HL811" s="33"/>
      <c r="HM811" s="33"/>
      <c r="HN811" s="33"/>
      <c r="HO811" s="33"/>
      <c r="HP811" s="33"/>
      <c r="HQ811" s="33"/>
      <c r="HR811" s="33"/>
      <c r="HS811" s="33"/>
      <c r="HT811" s="33"/>
      <c r="HU811" s="33"/>
      <c r="HV811" s="33"/>
      <c r="HW811" s="33"/>
      <c r="HX811" s="33"/>
      <c r="HY811" s="33"/>
      <c r="HZ811" s="33"/>
      <c r="IA811" s="33"/>
      <c r="IB811" s="33"/>
      <c r="IC811" s="33"/>
      <c r="ID811" s="33"/>
      <c r="IE811" s="33"/>
      <c r="IF811" s="33"/>
      <c r="IG811" s="33"/>
      <c r="IH811" s="33"/>
      <c r="II811" s="33"/>
      <c r="IJ811" s="33"/>
      <c r="IK811" s="33"/>
      <c r="IL811" s="33"/>
      <c r="IM811" s="33"/>
      <c r="IN811" s="33"/>
      <c r="IO811" s="33"/>
      <c r="IP811" s="33"/>
      <c r="IQ811" s="33"/>
      <c r="IR811" s="33"/>
      <c r="IS811" s="33"/>
      <c r="IT811" s="33"/>
      <c r="IU811" s="33"/>
      <c r="IV811" s="33"/>
      <c r="IW811" s="33"/>
      <c r="IX811" s="33"/>
      <c r="IY811" s="33"/>
      <c r="IZ811" s="33"/>
      <c r="JA811" s="33"/>
      <c r="JB811" s="33"/>
      <c r="JC811" s="33"/>
      <c r="JD811" s="33"/>
      <c r="JE811" s="33"/>
      <c r="JF811" s="33"/>
      <c r="JG811" s="33"/>
      <c r="JH811" s="33"/>
      <c r="JI811" s="33"/>
      <c r="JJ811" s="33"/>
      <c r="JK811" s="33"/>
      <c r="JL811" s="33"/>
      <c r="JM811" s="33"/>
      <c r="JN811" s="33"/>
      <c r="JO811" s="33"/>
      <c r="JP811" s="33"/>
      <c r="JQ811" s="33"/>
      <c r="JR811" s="33"/>
      <c r="JS811" s="33"/>
      <c r="JT811" s="33"/>
      <c r="JU811" s="33"/>
      <c r="JV811" s="33"/>
      <c r="JW811" s="33"/>
      <c r="JX811" s="33"/>
      <c r="JY811" s="33"/>
      <c r="JZ811" s="33"/>
      <c r="KA811" s="33"/>
      <c r="KB811" s="33"/>
      <c r="KC811" s="33"/>
      <c r="KD811" s="33"/>
      <c r="KE811" s="33"/>
      <c r="KF811" s="33"/>
      <c r="KG811" s="33"/>
      <c r="KH811" s="33"/>
      <c r="KI811" s="33"/>
      <c r="KJ811" s="33"/>
      <c r="KK811" s="33"/>
      <c r="KL811" s="33"/>
      <c r="KM811" s="33"/>
      <c r="KN811" s="33"/>
      <c r="KO811" s="33"/>
      <c r="KP811" s="33"/>
      <c r="KQ811" s="33"/>
      <c r="KR811" s="33"/>
      <c r="KS811" s="33"/>
      <c r="KT811" s="33"/>
      <c r="KU811" s="33"/>
      <c r="KV811" s="33"/>
      <c r="KW811" s="33"/>
      <c r="KX811" s="33"/>
      <c r="KY811" s="33"/>
      <c r="KZ811" s="33"/>
      <c r="LA811" s="33"/>
      <c r="LB811" s="33"/>
      <c r="LC811" s="33"/>
    </row>
    <row r="812" spans="1:31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  <c r="CY812" s="33"/>
      <c r="CZ812" s="33"/>
      <c r="DA812" s="33"/>
      <c r="DB812" s="33"/>
      <c r="DC812" s="33"/>
      <c r="DD812" s="33"/>
      <c r="DE812" s="33"/>
      <c r="DF812" s="33"/>
      <c r="DG812" s="33"/>
      <c r="DH812" s="33"/>
      <c r="DI812" s="33"/>
      <c r="DJ812" s="33"/>
      <c r="DK812" s="33"/>
      <c r="DL812" s="33"/>
      <c r="DM812" s="33"/>
      <c r="DN812" s="33"/>
      <c r="DO812" s="33"/>
      <c r="DP812" s="33"/>
      <c r="DQ812" s="33"/>
      <c r="DR812" s="33"/>
      <c r="DS812" s="33"/>
      <c r="DT812" s="33"/>
      <c r="DU812" s="33"/>
      <c r="DV812" s="33"/>
      <c r="DW812" s="33"/>
      <c r="DX812" s="33"/>
      <c r="DY812" s="33"/>
      <c r="DZ812" s="33"/>
      <c r="EA812" s="33"/>
      <c r="EB812" s="33"/>
      <c r="EC812" s="33"/>
      <c r="ED812" s="33"/>
      <c r="EE812" s="33"/>
      <c r="EF812" s="33"/>
      <c r="EG812" s="33"/>
      <c r="EH812" s="33"/>
      <c r="EI812" s="33"/>
      <c r="EJ812" s="33"/>
      <c r="EK812" s="33"/>
      <c r="EL812" s="33"/>
      <c r="EM812" s="33"/>
      <c r="EN812" s="33"/>
      <c r="EO812" s="33"/>
      <c r="EP812" s="33"/>
      <c r="EQ812" s="33"/>
      <c r="ER812" s="33"/>
      <c r="ES812" s="33"/>
      <c r="ET812" s="33"/>
      <c r="EU812" s="33"/>
      <c r="EV812" s="33"/>
      <c r="EW812" s="33"/>
      <c r="EX812" s="33"/>
      <c r="EY812" s="33"/>
      <c r="EZ812" s="33"/>
      <c r="FA812" s="33"/>
      <c r="FB812" s="33"/>
      <c r="FC812" s="33"/>
      <c r="FD812" s="33"/>
      <c r="FE812" s="33"/>
      <c r="FF812" s="33"/>
      <c r="FG812" s="33"/>
      <c r="FH812" s="33"/>
      <c r="FI812" s="33"/>
      <c r="FJ812" s="33"/>
      <c r="FK812" s="33"/>
      <c r="FL812" s="33"/>
      <c r="FM812" s="33"/>
      <c r="FN812" s="33"/>
      <c r="FO812" s="33"/>
      <c r="FP812" s="33"/>
      <c r="FQ812" s="33"/>
      <c r="FR812" s="33"/>
      <c r="FS812" s="33"/>
      <c r="FT812" s="33"/>
      <c r="FU812" s="33"/>
      <c r="FV812" s="33"/>
      <c r="FW812" s="33"/>
      <c r="FX812" s="33"/>
      <c r="FY812" s="33"/>
      <c r="FZ812" s="33"/>
      <c r="GA812" s="33"/>
      <c r="GB812" s="33"/>
      <c r="GC812" s="33"/>
      <c r="GD812" s="33"/>
      <c r="GE812" s="33"/>
      <c r="GF812" s="33"/>
      <c r="GG812" s="33"/>
      <c r="GH812" s="33"/>
      <c r="GI812" s="33"/>
      <c r="GJ812" s="33"/>
      <c r="GK812" s="33"/>
      <c r="GL812" s="33"/>
      <c r="GM812" s="33"/>
      <c r="GN812" s="33"/>
      <c r="GO812" s="33"/>
      <c r="GP812" s="33"/>
      <c r="GQ812" s="33"/>
      <c r="GR812" s="33"/>
      <c r="GS812" s="33"/>
      <c r="GT812" s="33"/>
      <c r="GU812" s="33"/>
      <c r="GV812" s="33"/>
      <c r="GW812" s="33"/>
      <c r="GX812" s="33"/>
      <c r="GY812" s="33"/>
      <c r="GZ812" s="33"/>
      <c r="HA812" s="33"/>
      <c r="HB812" s="33"/>
      <c r="HC812" s="33"/>
      <c r="HD812" s="33"/>
      <c r="HE812" s="33"/>
      <c r="HF812" s="33"/>
      <c r="HG812" s="33"/>
      <c r="HH812" s="33"/>
      <c r="HI812" s="33"/>
      <c r="HJ812" s="33"/>
      <c r="HK812" s="33"/>
      <c r="HL812" s="33"/>
      <c r="HM812" s="33"/>
      <c r="HN812" s="33"/>
      <c r="HO812" s="33"/>
      <c r="HP812" s="33"/>
      <c r="HQ812" s="33"/>
      <c r="HR812" s="33"/>
      <c r="HS812" s="33"/>
      <c r="HT812" s="33"/>
      <c r="HU812" s="33"/>
      <c r="HV812" s="33"/>
      <c r="HW812" s="33"/>
      <c r="HX812" s="33"/>
      <c r="HY812" s="33"/>
      <c r="HZ812" s="33"/>
      <c r="IA812" s="33"/>
      <c r="IB812" s="33"/>
      <c r="IC812" s="33"/>
      <c r="ID812" s="33"/>
      <c r="IE812" s="33"/>
      <c r="IF812" s="33"/>
      <c r="IG812" s="33"/>
      <c r="IH812" s="33"/>
      <c r="II812" s="33"/>
      <c r="IJ812" s="33"/>
      <c r="IK812" s="33"/>
      <c r="IL812" s="33"/>
      <c r="IM812" s="33"/>
      <c r="IN812" s="33"/>
      <c r="IO812" s="33"/>
      <c r="IP812" s="33"/>
      <c r="IQ812" s="33"/>
      <c r="IR812" s="33"/>
      <c r="IS812" s="33"/>
      <c r="IT812" s="33"/>
      <c r="IU812" s="33"/>
      <c r="IV812" s="33"/>
      <c r="IW812" s="33"/>
      <c r="IX812" s="33"/>
      <c r="IY812" s="33"/>
      <c r="IZ812" s="33"/>
      <c r="JA812" s="33"/>
      <c r="JB812" s="33"/>
      <c r="JC812" s="33"/>
      <c r="JD812" s="33"/>
      <c r="JE812" s="33"/>
      <c r="JF812" s="33"/>
      <c r="JG812" s="33"/>
      <c r="JH812" s="33"/>
      <c r="JI812" s="33"/>
      <c r="JJ812" s="33"/>
      <c r="JK812" s="33"/>
      <c r="JL812" s="33"/>
      <c r="JM812" s="33"/>
      <c r="JN812" s="33"/>
      <c r="JO812" s="33"/>
      <c r="JP812" s="33"/>
      <c r="JQ812" s="33"/>
      <c r="JR812" s="33"/>
      <c r="JS812" s="33"/>
      <c r="JT812" s="33"/>
      <c r="JU812" s="33"/>
      <c r="JV812" s="33"/>
      <c r="JW812" s="33"/>
      <c r="JX812" s="33"/>
      <c r="JY812" s="33"/>
      <c r="JZ812" s="33"/>
      <c r="KA812" s="33"/>
      <c r="KB812" s="33"/>
      <c r="KC812" s="33"/>
      <c r="KD812" s="33"/>
      <c r="KE812" s="33"/>
      <c r="KF812" s="33"/>
      <c r="KG812" s="33"/>
      <c r="KH812" s="33"/>
      <c r="KI812" s="33"/>
      <c r="KJ812" s="33"/>
      <c r="KK812" s="33"/>
      <c r="KL812" s="33"/>
      <c r="KM812" s="33"/>
      <c r="KN812" s="33"/>
      <c r="KO812" s="33"/>
      <c r="KP812" s="33"/>
      <c r="KQ812" s="33"/>
      <c r="KR812" s="33"/>
      <c r="KS812" s="33"/>
      <c r="KT812" s="33"/>
      <c r="KU812" s="33"/>
      <c r="KV812" s="33"/>
      <c r="KW812" s="33"/>
      <c r="KX812" s="33"/>
      <c r="KY812" s="33"/>
      <c r="KZ812" s="33"/>
      <c r="LA812" s="33"/>
      <c r="LB812" s="33"/>
      <c r="LC812" s="33"/>
    </row>
    <row r="813" spans="1:31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  <c r="FZ813" s="33"/>
      <c r="GA813" s="33"/>
      <c r="GB813" s="33"/>
      <c r="GC813" s="33"/>
      <c r="GD813" s="33"/>
      <c r="GE813" s="33"/>
      <c r="GF813" s="33"/>
      <c r="GG813" s="33"/>
      <c r="GH813" s="33"/>
      <c r="GI813" s="33"/>
      <c r="GJ813" s="33"/>
      <c r="GK813" s="33"/>
      <c r="GL813" s="33"/>
      <c r="GM813" s="33"/>
      <c r="GN813" s="33"/>
      <c r="GO813" s="33"/>
      <c r="GP813" s="33"/>
      <c r="GQ813" s="33"/>
      <c r="GR813" s="33"/>
      <c r="GS813" s="33"/>
      <c r="GT813" s="33"/>
      <c r="GU813" s="33"/>
      <c r="GV813" s="33"/>
      <c r="GW813" s="33"/>
      <c r="GX813" s="33"/>
      <c r="GY813" s="33"/>
      <c r="GZ813" s="33"/>
      <c r="HA813" s="33"/>
      <c r="HB813" s="33"/>
      <c r="HC813" s="33"/>
      <c r="HD813" s="33"/>
      <c r="HE813" s="33"/>
      <c r="HF813" s="33"/>
      <c r="HG813" s="33"/>
      <c r="HH813" s="33"/>
      <c r="HI813" s="33"/>
      <c r="HJ813" s="33"/>
      <c r="HK813" s="33"/>
      <c r="HL813" s="33"/>
      <c r="HM813" s="33"/>
      <c r="HN813" s="33"/>
      <c r="HO813" s="33"/>
      <c r="HP813" s="33"/>
      <c r="HQ813" s="33"/>
      <c r="HR813" s="33"/>
      <c r="HS813" s="33"/>
      <c r="HT813" s="33"/>
      <c r="HU813" s="33"/>
      <c r="HV813" s="33"/>
      <c r="HW813" s="33"/>
      <c r="HX813" s="33"/>
      <c r="HY813" s="33"/>
      <c r="HZ813" s="33"/>
      <c r="IA813" s="33"/>
      <c r="IB813" s="33"/>
      <c r="IC813" s="33"/>
      <c r="ID813" s="33"/>
      <c r="IE813" s="33"/>
      <c r="IF813" s="33"/>
      <c r="IG813" s="33"/>
      <c r="IH813" s="33"/>
      <c r="II813" s="33"/>
      <c r="IJ813" s="33"/>
      <c r="IK813" s="33"/>
      <c r="IL813" s="33"/>
      <c r="IM813" s="33"/>
      <c r="IN813" s="33"/>
      <c r="IO813" s="33"/>
      <c r="IP813" s="33"/>
      <c r="IQ813" s="33"/>
      <c r="IR813" s="33"/>
      <c r="IS813" s="33"/>
      <c r="IT813" s="33"/>
      <c r="IU813" s="33"/>
      <c r="IV813" s="33"/>
      <c r="IW813" s="33"/>
      <c r="IX813" s="33"/>
      <c r="IY813" s="33"/>
      <c r="IZ813" s="33"/>
      <c r="JA813" s="33"/>
      <c r="JB813" s="33"/>
      <c r="JC813" s="33"/>
      <c r="JD813" s="33"/>
      <c r="JE813" s="33"/>
      <c r="JF813" s="33"/>
      <c r="JG813" s="33"/>
      <c r="JH813" s="33"/>
      <c r="JI813" s="33"/>
      <c r="JJ813" s="33"/>
      <c r="JK813" s="33"/>
      <c r="JL813" s="33"/>
      <c r="JM813" s="33"/>
      <c r="JN813" s="33"/>
      <c r="JO813" s="33"/>
      <c r="JP813" s="33"/>
      <c r="JQ813" s="33"/>
      <c r="JR813" s="33"/>
      <c r="JS813" s="33"/>
      <c r="JT813" s="33"/>
      <c r="JU813" s="33"/>
      <c r="JV813" s="33"/>
      <c r="JW813" s="33"/>
      <c r="JX813" s="33"/>
      <c r="JY813" s="33"/>
      <c r="JZ813" s="33"/>
      <c r="KA813" s="33"/>
      <c r="KB813" s="33"/>
      <c r="KC813" s="33"/>
      <c r="KD813" s="33"/>
      <c r="KE813" s="33"/>
      <c r="KF813" s="33"/>
      <c r="KG813" s="33"/>
      <c r="KH813" s="33"/>
      <c r="KI813" s="33"/>
      <c r="KJ813" s="33"/>
      <c r="KK813" s="33"/>
      <c r="KL813" s="33"/>
      <c r="KM813" s="33"/>
      <c r="KN813" s="33"/>
      <c r="KO813" s="33"/>
      <c r="KP813" s="33"/>
      <c r="KQ813" s="33"/>
      <c r="KR813" s="33"/>
      <c r="KS813" s="33"/>
      <c r="KT813" s="33"/>
      <c r="KU813" s="33"/>
      <c r="KV813" s="33"/>
      <c r="KW813" s="33"/>
      <c r="KX813" s="33"/>
      <c r="KY813" s="33"/>
      <c r="KZ813" s="33"/>
      <c r="LA813" s="33"/>
      <c r="LB813" s="33"/>
      <c r="LC813" s="33"/>
    </row>
    <row r="814" spans="1:31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  <c r="FZ814" s="33"/>
      <c r="GA814" s="33"/>
      <c r="GB814" s="33"/>
      <c r="GC814" s="33"/>
      <c r="GD814" s="33"/>
      <c r="GE814" s="33"/>
      <c r="GF814" s="33"/>
      <c r="GG814" s="33"/>
      <c r="GH814" s="33"/>
      <c r="GI814" s="33"/>
      <c r="GJ814" s="33"/>
      <c r="GK814" s="33"/>
      <c r="GL814" s="33"/>
      <c r="GM814" s="33"/>
      <c r="GN814" s="33"/>
      <c r="GO814" s="33"/>
      <c r="GP814" s="33"/>
      <c r="GQ814" s="33"/>
      <c r="GR814" s="33"/>
      <c r="GS814" s="33"/>
      <c r="GT814" s="33"/>
      <c r="GU814" s="33"/>
      <c r="GV814" s="33"/>
      <c r="GW814" s="33"/>
      <c r="GX814" s="33"/>
      <c r="GY814" s="33"/>
      <c r="GZ814" s="33"/>
      <c r="HA814" s="33"/>
      <c r="HB814" s="33"/>
      <c r="HC814" s="33"/>
      <c r="HD814" s="33"/>
      <c r="HE814" s="33"/>
      <c r="HF814" s="33"/>
      <c r="HG814" s="33"/>
      <c r="HH814" s="33"/>
      <c r="HI814" s="33"/>
      <c r="HJ814" s="33"/>
      <c r="HK814" s="33"/>
      <c r="HL814" s="33"/>
      <c r="HM814" s="33"/>
      <c r="HN814" s="33"/>
      <c r="HO814" s="33"/>
      <c r="HP814" s="33"/>
      <c r="HQ814" s="33"/>
      <c r="HR814" s="33"/>
      <c r="HS814" s="33"/>
      <c r="HT814" s="33"/>
      <c r="HU814" s="33"/>
      <c r="HV814" s="33"/>
      <c r="HW814" s="33"/>
      <c r="HX814" s="33"/>
      <c r="HY814" s="33"/>
      <c r="HZ814" s="33"/>
      <c r="IA814" s="33"/>
      <c r="IB814" s="33"/>
      <c r="IC814" s="33"/>
      <c r="ID814" s="33"/>
      <c r="IE814" s="33"/>
      <c r="IF814" s="33"/>
      <c r="IG814" s="33"/>
      <c r="IH814" s="33"/>
      <c r="II814" s="33"/>
      <c r="IJ814" s="33"/>
      <c r="IK814" s="33"/>
      <c r="IL814" s="33"/>
      <c r="IM814" s="33"/>
      <c r="IN814" s="33"/>
      <c r="IO814" s="33"/>
      <c r="IP814" s="33"/>
      <c r="IQ814" s="33"/>
      <c r="IR814" s="33"/>
      <c r="IS814" s="33"/>
      <c r="IT814" s="33"/>
      <c r="IU814" s="33"/>
      <c r="IV814" s="33"/>
      <c r="IW814" s="33"/>
      <c r="IX814" s="33"/>
      <c r="IY814" s="33"/>
      <c r="IZ814" s="33"/>
      <c r="JA814" s="33"/>
      <c r="JB814" s="33"/>
      <c r="JC814" s="33"/>
      <c r="JD814" s="33"/>
      <c r="JE814" s="33"/>
      <c r="JF814" s="33"/>
      <c r="JG814" s="33"/>
      <c r="JH814" s="33"/>
      <c r="JI814" s="33"/>
      <c r="JJ814" s="33"/>
      <c r="JK814" s="33"/>
      <c r="JL814" s="33"/>
      <c r="JM814" s="33"/>
      <c r="JN814" s="33"/>
      <c r="JO814" s="33"/>
      <c r="JP814" s="33"/>
      <c r="JQ814" s="33"/>
      <c r="JR814" s="33"/>
      <c r="JS814" s="33"/>
      <c r="JT814" s="33"/>
      <c r="JU814" s="33"/>
      <c r="JV814" s="33"/>
      <c r="JW814" s="33"/>
      <c r="JX814" s="33"/>
      <c r="JY814" s="33"/>
      <c r="JZ814" s="33"/>
      <c r="KA814" s="33"/>
      <c r="KB814" s="33"/>
      <c r="KC814" s="33"/>
      <c r="KD814" s="33"/>
      <c r="KE814" s="33"/>
      <c r="KF814" s="33"/>
      <c r="KG814" s="33"/>
      <c r="KH814" s="33"/>
      <c r="KI814" s="33"/>
      <c r="KJ814" s="33"/>
      <c r="KK814" s="33"/>
      <c r="KL814" s="33"/>
      <c r="KM814" s="33"/>
      <c r="KN814" s="33"/>
      <c r="KO814" s="33"/>
      <c r="KP814" s="33"/>
      <c r="KQ814" s="33"/>
      <c r="KR814" s="33"/>
      <c r="KS814" s="33"/>
      <c r="KT814" s="33"/>
      <c r="KU814" s="33"/>
      <c r="KV814" s="33"/>
      <c r="KW814" s="33"/>
      <c r="KX814" s="33"/>
      <c r="KY814" s="33"/>
      <c r="KZ814" s="33"/>
      <c r="LA814" s="33"/>
      <c r="LB814" s="33"/>
      <c r="LC814" s="33"/>
    </row>
    <row r="815" spans="1:31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  <c r="GX815" s="33"/>
      <c r="GY815" s="33"/>
      <c r="GZ815" s="33"/>
      <c r="HA815" s="33"/>
      <c r="HB815" s="33"/>
      <c r="HC815" s="33"/>
      <c r="HD815" s="33"/>
      <c r="HE815" s="33"/>
      <c r="HF815" s="33"/>
      <c r="HG815" s="33"/>
      <c r="HH815" s="33"/>
      <c r="HI815" s="33"/>
      <c r="HJ815" s="33"/>
      <c r="HK815" s="33"/>
      <c r="HL815" s="33"/>
      <c r="HM815" s="33"/>
      <c r="HN815" s="33"/>
      <c r="HO815" s="33"/>
      <c r="HP815" s="33"/>
      <c r="HQ815" s="33"/>
      <c r="HR815" s="33"/>
      <c r="HS815" s="33"/>
      <c r="HT815" s="33"/>
      <c r="HU815" s="33"/>
      <c r="HV815" s="33"/>
      <c r="HW815" s="33"/>
      <c r="HX815" s="33"/>
      <c r="HY815" s="33"/>
      <c r="HZ815" s="33"/>
      <c r="IA815" s="33"/>
      <c r="IB815" s="33"/>
      <c r="IC815" s="33"/>
      <c r="ID815" s="33"/>
      <c r="IE815" s="33"/>
      <c r="IF815" s="33"/>
      <c r="IG815" s="33"/>
      <c r="IH815" s="33"/>
      <c r="II815" s="33"/>
      <c r="IJ815" s="33"/>
      <c r="IK815" s="33"/>
      <c r="IL815" s="33"/>
      <c r="IM815" s="33"/>
      <c r="IN815" s="33"/>
      <c r="IO815" s="33"/>
      <c r="IP815" s="33"/>
      <c r="IQ815" s="33"/>
      <c r="IR815" s="33"/>
      <c r="IS815" s="33"/>
      <c r="IT815" s="33"/>
      <c r="IU815" s="33"/>
      <c r="IV815" s="33"/>
      <c r="IW815" s="33"/>
      <c r="IX815" s="33"/>
      <c r="IY815" s="33"/>
      <c r="IZ815" s="33"/>
      <c r="JA815" s="33"/>
      <c r="JB815" s="33"/>
      <c r="JC815" s="33"/>
      <c r="JD815" s="33"/>
      <c r="JE815" s="33"/>
      <c r="JF815" s="33"/>
      <c r="JG815" s="33"/>
      <c r="JH815" s="33"/>
      <c r="JI815" s="33"/>
      <c r="JJ815" s="33"/>
      <c r="JK815" s="33"/>
      <c r="JL815" s="33"/>
      <c r="JM815" s="33"/>
      <c r="JN815" s="33"/>
      <c r="JO815" s="33"/>
      <c r="JP815" s="33"/>
      <c r="JQ815" s="33"/>
      <c r="JR815" s="33"/>
      <c r="JS815" s="33"/>
      <c r="JT815" s="33"/>
      <c r="JU815" s="33"/>
      <c r="JV815" s="33"/>
      <c r="JW815" s="33"/>
      <c r="JX815" s="33"/>
      <c r="JY815" s="33"/>
      <c r="JZ815" s="33"/>
      <c r="KA815" s="33"/>
      <c r="KB815" s="33"/>
      <c r="KC815" s="33"/>
      <c r="KD815" s="33"/>
      <c r="KE815" s="33"/>
      <c r="KF815" s="33"/>
      <c r="KG815" s="33"/>
      <c r="KH815" s="33"/>
      <c r="KI815" s="33"/>
      <c r="KJ815" s="33"/>
      <c r="KK815" s="33"/>
      <c r="KL815" s="33"/>
      <c r="KM815" s="33"/>
      <c r="KN815" s="33"/>
      <c r="KO815" s="33"/>
      <c r="KP815" s="33"/>
      <c r="KQ815" s="33"/>
      <c r="KR815" s="33"/>
      <c r="KS815" s="33"/>
      <c r="KT815" s="33"/>
      <c r="KU815" s="33"/>
      <c r="KV815" s="33"/>
      <c r="KW815" s="33"/>
      <c r="KX815" s="33"/>
      <c r="KY815" s="33"/>
      <c r="KZ815" s="33"/>
      <c r="LA815" s="33"/>
      <c r="LB815" s="33"/>
      <c r="LC815" s="33"/>
    </row>
    <row r="816" spans="1:31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  <c r="GX816" s="33"/>
      <c r="GY816" s="33"/>
      <c r="GZ816" s="33"/>
      <c r="HA816" s="33"/>
      <c r="HB816" s="33"/>
      <c r="HC816" s="33"/>
      <c r="HD816" s="33"/>
      <c r="HE816" s="33"/>
      <c r="HF816" s="33"/>
      <c r="HG816" s="33"/>
      <c r="HH816" s="33"/>
      <c r="HI816" s="33"/>
      <c r="HJ816" s="33"/>
      <c r="HK816" s="33"/>
      <c r="HL816" s="33"/>
      <c r="HM816" s="33"/>
      <c r="HN816" s="33"/>
      <c r="HO816" s="33"/>
      <c r="HP816" s="33"/>
      <c r="HQ816" s="33"/>
      <c r="HR816" s="33"/>
      <c r="HS816" s="33"/>
      <c r="HT816" s="33"/>
      <c r="HU816" s="33"/>
      <c r="HV816" s="33"/>
      <c r="HW816" s="33"/>
      <c r="HX816" s="33"/>
      <c r="HY816" s="33"/>
      <c r="HZ816" s="33"/>
      <c r="IA816" s="33"/>
      <c r="IB816" s="33"/>
      <c r="IC816" s="33"/>
      <c r="ID816" s="33"/>
      <c r="IE816" s="33"/>
      <c r="IF816" s="33"/>
      <c r="IG816" s="33"/>
      <c r="IH816" s="33"/>
      <c r="II816" s="33"/>
      <c r="IJ816" s="33"/>
      <c r="IK816" s="33"/>
      <c r="IL816" s="33"/>
      <c r="IM816" s="33"/>
      <c r="IN816" s="33"/>
      <c r="IO816" s="33"/>
      <c r="IP816" s="33"/>
      <c r="IQ816" s="33"/>
      <c r="IR816" s="33"/>
      <c r="IS816" s="33"/>
      <c r="IT816" s="33"/>
      <c r="IU816" s="33"/>
      <c r="IV816" s="33"/>
      <c r="IW816" s="33"/>
      <c r="IX816" s="33"/>
      <c r="IY816" s="33"/>
      <c r="IZ816" s="33"/>
      <c r="JA816" s="33"/>
      <c r="JB816" s="33"/>
      <c r="JC816" s="33"/>
      <c r="JD816" s="33"/>
      <c r="JE816" s="33"/>
      <c r="JF816" s="33"/>
      <c r="JG816" s="33"/>
      <c r="JH816" s="33"/>
      <c r="JI816" s="33"/>
      <c r="JJ816" s="33"/>
      <c r="JK816" s="33"/>
      <c r="JL816" s="33"/>
      <c r="JM816" s="33"/>
      <c r="JN816" s="33"/>
      <c r="JO816" s="33"/>
      <c r="JP816" s="33"/>
      <c r="JQ816" s="33"/>
      <c r="JR816" s="33"/>
      <c r="JS816" s="33"/>
      <c r="JT816" s="33"/>
      <c r="JU816" s="33"/>
      <c r="JV816" s="33"/>
      <c r="JW816" s="33"/>
      <c r="JX816" s="33"/>
      <c r="JY816" s="33"/>
      <c r="JZ816" s="33"/>
      <c r="KA816" s="33"/>
      <c r="KB816" s="33"/>
      <c r="KC816" s="33"/>
      <c r="KD816" s="33"/>
      <c r="KE816" s="33"/>
      <c r="KF816" s="33"/>
      <c r="KG816" s="33"/>
      <c r="KH816" s="33"/>
      <c r="KI816" s="33"/>
      <c r="KJ816" s="33"/>
      <c r="KK816" s="33"/>
      <c r="KL816" s="33"/>
      <c r="KM816" s="33"/>
      <c r="KN816" s="33"/>
      <c r="KO816" s="33"/>
      <c r="KP816" s="33"/>
      <c r="KQ816" s="33"/>
      <c r="KR816" s="33"/>
      <c r="KS816" s="33"/>
      <c r="KT816" s="33"/>
      <c r="KU816" s="33"/>
      <c r="KV816" s="33"/>
      <c r="KW816" s="33"/>
      <c r="KX816" s="33"/>
      <c r="KY816" s="33"/>
      <c r="KZ816" s="33"/>
      <c r="LA816" s="33"/>
      <c r="LB816" s="33"/>
      <c r="LC816" s="33"/>
    </row>
    <row r="817" spans="1:31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  <c r="FZ817" s="33"/>
      <c r="GA817" s="33"/>
      <c r="GB817" s="33"/>
      <c r="GC817" s="33"/>
      <c r="GD817" s="33"/>
      <c r="GE817" s="33"/>
      <c r="GF817" s="33"/>
      <c r="GG817" s="33"/>
      <c r="GH817" s="33"/>
      <c r="GI817" s="33"/>
      <c r="GJ817" s="33"/>
      <c r="GK817" s="33"/>
      <c r="GL817" s="33"/>
      <c r="GM817" s="33"/>
      <c r="GN817" s="33"/>
      <c r="GO817" s="33"/>
      <c r="GP817" s="33"/>
      <c r="GQ817" s="33"/>
      <c r="GR817" s="33"/>
      <c r="GS817" s="33"/>
      <c r="GT817" s="33"/>
      <c r="GU817" s="33"/>
      <c r="GV817" s="33"/>
      <c r="GW817" s="33"/>
      <c r="GX817" s="33"/>
      <c r="GY817" s="33"/>
      <c r="GZ817" s="33"/>
      <c r="HA817" s="33"/>
      <c r="HB817" s="33"/>
      <c r="HC817" s="33"/>
      <c r="HD817" s="33"/>
      <c r="HE817" s="33"/>
      <c r="HF817" s="33"/>
      <c r="HG817" s="33"/>
      <c r="HH817" s="33"/>
      <c r="HI817" s="33"/>
      <c r="HJ817" s="33"/>
      <c r="HK817" s="33"/>
      <c r="HL817" s="33"/>
      <c r="HM817" s="33"/>
      <c r="HN817" s="33"/>
      <c r="HO817" s="33"/>
      <c r="HP817" s="33"/>
      <c r="HQ817" s="33"/>
      <c r="HR817" s="33"/>
      <c r="HS817" s="33"/>
      <c r="HT817" s="33"/>
      <c r="HU817" s="33"/>
      <c r="HV817" s="33"/>
      <c r="HW817" s="33"/>
      <c r="HX817" s="33"/>
      <c r="HY817" s="33"/>
      <c r="HZ817" s="33"/>
      <c r="IA817" s="33"/>
      <c r="IB817" s="33"/>
      <c r="IC817" s="33"/>
      <c r="ID817" s="33"/>
      <c r="IE817" s="33"/>
      <c r="IF817" s="33"/>
      <c r="IG817" s="33"/>
      <c r="IH817" s="33"/>
      <c r="II817" s="33"/>
      <c r="IJ817" s="33"/>
      <c r="IK817" s="33"/>
      <c r="IL817" s="33"/>
      <c r="IM817" s="33"/>
      <c r="IN817" s="33"/>
      <c r="IO817" s="33"/>
      <c r="IP817" s="33"/>
      <c r="IQ817" s="33"/>
      <c r="IR817" s="33"/>
      <c r="IS817" s="33"/>
      <c r="IT817" s="33"/>
      <c r="IU817" s="33"/>
      <c r="IV817" s="33"/>
      <c r="IW817" s="33"/>
      <c r="IX817" s="33"/>
      <c r="IY817" s="33"/>
      <c r="IZ817" s="33"/>
      <c r="JA817" s="33"/>
      <c r="JB817" s="33"/>
      <c r="JC817" s="33"/>
      <c r="JD817" s="33"/>
      <c r="JE817" s="33"/>
      <c r="JF817" s="33"/>
      <c r="JG817" s="33"/>
      <c r="JH817" s="33"/>
      <c r="JI817" s="33"/>
      <c r="JJ817" s="33"/>
      <c r="JK817" s="33"/>
      <c r="JL817" s="33"/>
      <c r="JM817" s="33"/>
      <c r="JN817" s="33"/>
      <c r="JO817" s="33"/>
      <c r="JP817" s="33"/>
      <c r="JQ817" s="33"/>
      <c r="JR817" s="33"/>
      <c r="JS817" s="33"/>
      <c r="JT817" s="33"/>
      <c r="JU817" s="33"/>
      <c r="JV817" s="33"/>
      <c r="JW817" s="33"/>
      <c r="JX817" s="33"/>
      <c r="JY817" s="33"/>
      <c r="JZ817" s="33"/>
      <c r="KA817" s="33"/>
      <c r="KB817" s="33"/>
      <c r="KC817" s="33"/>
      <c r="KD817" s="33"/>
      <c r="KE817" s="33"/>
      <c r="KF817" s="33"/>
      <c r="KG817" s="33"/>
      <c r="KH817" s="33"/>
      <c r="KI817" s="33"/>
      <c r="KJ817" s="33"/>
      <c r="KK817" s="33"/>
      <c r="KL817" s="33"/>
      <c r="KM817" s="33"/>
      <c r="KN817" s="33"/>
      <c r="KO817" s="33"/>
      <c r="KP817" s="33"/>
      <c r="KQ817" s="33"/>
      <c r="KR817" s="33"/>
      <c r="KS817" s="33"/>
      <c r="KT817" s="33"/>
      <c r="KU817" s="33"/>
      <c r="KV817" s="33"/>
      <c r="KW817" s="33"/>
      <c r="KX817" s="33"/>
      <c r="KY817" s="33"/>
      <c r="KZ817" s="33"/>
      <c r="LA817" s="33"/>
      <c r="LB817" s="33"/>
      <c r="LC817" s="33"/>
    </row>
    <row r="818" spans="1:31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  <c r="FZ818" s="33"/>
      <c r="GA818" s="33"/>
      <c r="GB818" s="33"/>
      <c r="GC818" s="33"/>
      <c r="GD818" s="33"/>
      <c r="GE818" s="33"/>
      <c r="GF818" s="33"/>
      <c r="GG818" s="33"/>
      <c r="GH818" s="33"/>
      <c r="GI818" s="33"/>
      <c r="GJ818" s="33"/>
      <c r="GK818" s="33"/>
      <c r="GL818" s="33"/>
      <c r="GM818" s="33"/>
      <c r="GN818" s="33"/>
      <c r="GO818" s="33"/>
      <c r="GP818" s="33"/>
      <c r="GQ818" s="33"/>
      <c r="GR818" s="33"/>
      <c r="GS818" s="33"/>
      <c r="GT818" s="33"/>
      <c r="GU818" s="33"/>
      <c r="GV818" s="33"/>
      <c r="GW818" s="33"/>
      <c r="GX818" s="33"/>
      <c r="GY818" s="33"/>
      <c r="GZ818" s="33"/>
      <c r="HA818" s="33"/>
      <c r="HB818" s="33"/>
      <c r="HC818" s="33"/>
      <c r="HD818" s="33"/>
      <c r="HE818" s="33"/>
      <c r="HF818" s="33"/>
      <c r="HG818" s="33"/>
      <c r="HH818" s="33"/>
      <c r="HI818" s="33"/>
      <c r="HJ818" s="33"/>
      <c r="HK818" s="33"/>
      <c r="HL818" s="33"/>
      <c r="HM818" s="33"/>
      <c r="HN818" s="33"/>
      <c r="HO818" s="33"/>
      <c r="HP818" s="33"/>
      <c r="HQ818" s="33"/>
      <c r="HR818" s="33"/>
      <c r="HS818" s="33"/>
      <c r="HT818" s="33"/>
      <c r="HU818" s="33"/>
      <c r="HV818" s="33"/>
      <c r="HW818" s="33"/>
      <c r="HX818" s="33"/>
      <c r="HY818" s="33"/>
      <c r="HZ818" s="33"/>
      <c r="IA818" s="33"/>
      <c r="IB818" s="33"/>
      <c r="IC818" s="33"/>
      <c r="ID818" s="33"/>
      <c r="IE818" s="33"/>
      <c r="IF818" s="33"/>
      <c r="IG818" s="33"/>
      <c r="IH818" s="33"/>
      <c r="II818" s="33"/>
      <c r="IJ818" s="33"/>
      <c r="IK818" s="33"/>
      <c r="IL818" s="33"/>
      <c r="IM818" s="33"/>
      <c r="IN818" s="33"/>
      <c r="IO818" s="33"/>
      <c r="IP818" s="33"/>
      <c r="IQ818" s="33"/>
      <c r="IR818" s="33"/>
      <c r="IS818" s="33"/>
      <c r="IT818" s="33"/>
      <c r="IU818" s="33"/>
      <c r="IV818" s="33"/>
      <c r="IW818" s="33"/>
      <c r="IX818" s="33"/>
      <c r="IY818" s="33"/>
      <c r="IZ818" s="33"/>
      <c r="JA818" s="33"/>
      <c r="JB818" s="33"/>
      <c r="JC818" s="33"/>
      <c r="JD818" s="33"/>
      <c r="JE818" s="33"/>
      <c r="JF818" s="33"/>
      <c r="JG818" s="33"/>
      <c r="JH818" s="33"/>
      <c r="JI818" s="33"/>
      <c r="JJ818" s="33"/>
      <c r="JK818" s="33"/>
      <c r="JL818" s="33"/>
      <c r="JM818" s="33"/>
      <c r="JN818" s="33"/>
      <c r="JO818" s="33"/>
      <c r="JP818" s="33"/>
      <c r="JQ818" s="33"/>
      <c r="JR818" s="33"/>
      <c r="JS818" s="33"/>
      <c r="JT818" s="33"/>
      <c r="JU818" s="33"/>
      <c r="JV818" s="33"/>
      <c r="JW818" s="33"/>
      <c r="JX818" s="33"/>
      <c r="JY818" s="33"/>
      <c r="JZ818" s="33"/>
      <c r="KA818" s="33"/>
      <c r="KB818" s="33"/>
      <c r="KC818" s="33"/>
      <c r="KD818" s="33"/>
      <c r="KE818" s="33"/>
      <c r="KF818" s="33"/>
      <c r="KG818" s="33"/>
      <c r="KH818" s="33"/>
      <c r="KI818" s="33"/>
      <c r="KJ818" s="33"/>
      <c r="KK818" s="33"/>
      <c r="KL818" s="33"/>
      <c r="KM818" s="33"/>
      <c r="KN818" s="33"/>
      <c r="KO818" s="33"/>
      <c r="KP818" s="33"/>
      <c r="KQ818" s="33"/>
      <c r="KR818" s="33"/>
      <c r="KS818" s="33"/>
      <c r="KT818" s="33"/>
      <c r="KU818" s="33"/>
      <c r="KV818" s="33"/>
      <c r="KW818" s="33"/>
      <c r="KX818" s="33"/>
      <c r="KY818" s="33"/>
      <c r="KZ818" s="33"/>
      <c r="LA818" s="33"/>
      <c r="LB818" s="33"/>
      <c r="LC818" s="33"/>
    </row>
    <row r="819" spans="1:31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  <c r="FZ819" s="33"/>
      <c r="GA819" s="33"/>
      <c r="GB819" s="33"/>
      <c r="GC819" s="33"/>
      <c r="GD819" s="33"/>
      <c r="GE819" s="33"/>
      <c r="GF819" s="33"/>
      <c r="GG819" s="33"/>
      <c r="GH819" s="33"/>
      <c r="GI819" s="33"/>
      <c r="GJ819" s="33"/>
      <c r="GK819" s="33"/>
      <c r="GL819" s="33"/>
      <c r="GM819" s="33"/>
      <c r="GN819" s="33"/>
      <c r="GO819" s="33"/>
      <c r="GP819" s="33"/>
      <c r="GQ819" s="33"/>
      <c r="GR819" s="33"/>
      <c r="GS819" s="33"/>
      <c r="GT819" s="33"/>
      <c r="GU819" s="33"/>
      <c r="GV819" s="33"/>
      <c r="GW819" s="33"/>
      <c r="GX819" s="33"/>
      <c r="GY819" s="33"/>
      <c r="GZ819" s="33"/>
      <c r="HA819" s="33"/>
      <c r="HB819" s="33"/>
      <c r="HC819" s="33"/>
      <c r="HD819" s="33"/>
      <c r="HE819" s="33"/>
      <c r="HF819" s="33"/>
      <c r="HG819" s="33"/>
      <c r="HH819" s="33"/>
      <c r="HI819" s="33"/>
      <c r="HJ819" s="33"/>
      <c r="HK819" s="33"/>
      <c r="HL819" s="33"/>
      <c r="HM819" s="33"/>
      <c r="HN819" s="33"/>
      <c r="HO819" s="33"/>
      <c r="HP819" s="33"/>
      <c r="HQ819" s="33"/>
      <c r="HR819" s="33"/>
      <c r="HS819" s="33"/>
      <c r="HT819" s="33"/>
      <c r="HU819" s="33"/>
      <c r="HV819" s="33"/>
      <c r="HW819" s="33"/>
      <c r="HX819" s="33"/>
      <c r="HY819" s="33"/>
      <c r="HZ819" s="33"/>
      <c r="IA819" s="33"/>
      <c r="IB819" s="33"/>
      <c r="IC819" s="33"/>
      <c r="ID819" s="33"/>
      <c r="IE819" s="33"/>
      <c r="IF819" s="33"/>
      <c r="IG819" s="33"/>
      <c r="IH819" s="33"/>
      <c r="II819" s="33"/>
      <c r="IJ819" s="33"/>
      <c r="IK819" s="33"/>
      <c r="IL819" s="33"/>
      <c r="IM819" s="33"/>
      <c r="IN819" s="33"/>
      <c r="IO819" s="33"/>
      <c r="IP819" s="33"/>
      <c r="IQ819" s="33"/>
      <c r="IR819" s="33"/>
      <c r="IS819" s="33"/>
      <c r="IT819" s="33"/>
      <c r="IU819" s="33"/>
      <c r="IV819" s="33"/>
      <c r="IW819" s="33"/>
      <c r="IX819" s="33"/>
      <c r="IY819" s="33"/>
      <c r="IZ819" s="33"/>
      <c r="JA819" s="33"/>
      <c r="JB819" s="33"/>
      <c r="JC819" s="33"/>
      <c r="JD819" s="33"/>
      <c r="JE819" s="33"/>
      <c r="JF819" s="33"/>
      <c r="JG819" s="33"/>
      <c r="JH819" s="33"/>
      <c r="JI819" s="33"/>
      <c r="JJ819" s="33"/>
      <c r="JK819" s="33"/>
      <c r="JL819" s="33"/>
      <c r="JM819" s="33"/>
      <c r="JN819" s="33"/>
      <c r="JO819" s="33"/>
      <c r="JP819" s="33"/>
      <c r="JQ819" s="33"/>
      <c r="JR819" s="33"/>
      <c r="JS819" s="33"/>
      <c r="JT819" s="33"/>
      <c r="JU819" s="33"/>
      <c r="JV819" s="33"/>
      <c r="JW819" s="33"/>
      <c r="JX819" s="33"/>
      <c r="JY819" s="33"/>
      <c r="JZ819" s="33"/>
      <c r="KA819" s="33"/>
      <c r="KB819" s="33"/>
      <c r="KC819" s="33"/>
      <c r="KD819" s="33"/>
      <c r="KE819" s="33"/>
      <c r="KF819" s="33"/>
      <c r="KG819" s="33"/>
      <c r="KH819" s="33"/>
      <c r="KI819" s="33"/>
      <c r="KJ819" s="33"/>
      <c r="KK819" s="33"/>
      <c r="KL819" s="33"/>
      <c r="KM819" s="33"/>
      <c r="KN819" s="33"/>
      <c r="KO819" s="33"/>
      <c r="KP819" s="33"/>
      <c r="KQ819" s="33"/>
      <c r="KR819" s="33"/>
      <c r="KS819" s="33"/>
      <c r="KT819" s="33"/>
      <c r="KU819" s="33"/>
      <c r="KV819" s="33"/>
      <c r="KW819" s="33"/>
      <c r="KX819" s="33"/>
      <c r="KY819" s="33"/>
      <c r="KZ819" s="33"/>
      <c r="LA819" s="33"/>
      <c r="LB819" s="33"/>
      <c r="LC819" s="33"/>
    </row>
    <row r="820" spans="1:31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  <c r="FZ820" s="33"/>
      <c r="GA820" s="33"/>
      <c r="GB820" s="33"/>
      <c r="GC820" s="33"/>
      <c r="GD820" s="33"/>
      <c r="GE820" s="33"/>
      <c r="GF820" s="33"/>
      <c r="GG820" s="33"/>
      <c r="GH820" s="33"/>
      <c r="GI820" s="33"/>
      <c r="GJ820" s="33"/>
      <c r="GK820" s="33"/>
      <c r="GL820" s="33"/>
      <c r="GM820" s="33"/>
      <c r="GN820" s="33"/>
      <c r="GO820" s="33"/>
      <c r="GP820" s="33"/>
      <c r="GQ820" s="33"/>
      <c r="GR820" s="33"/>
      <c r="GS820" s="33"/>
      <c r="GT820" s="33"/>
      <c r="GU820" s="33"/>
      <c r="GV820" s="33"/>
      <c r="GW820" s="33"/>
      <c r="GX820" s="33"/>
      <c r="GY820" s="33"/>
      <c r="GZ820" s="33"/>
      <c r="HA820" s="33"/>
      <c r="HB820" s="33"/>
      <c r="HC820" s="33"/>
      <c r="HD820" s="33"/>
      <c r="HE820" s="33"/>
      <c r="HF820" s="33"/>
      <c r="HG820" s="33"/>
      <c r="HH820" s="33"/>
      <c r="HI820" s="33"/>
      <c r="HJ820" s="33"/>
      <c r="HK820" s="33"/>
      <c r="HL820" s="33"/>
      <c r="HM820" s="33"/>
      <c r="HN820" s="33"/>
      <c r="HO820" s="33"/>
      <c r="HP820" s="33"/>
      <c r="HQ820" s="33"/>
      <c r="HR820" s="33"/>
      <c r="HS820" s="33"/>
      <c r="HT820" s="33"/>
      <c r="HU820" s="33"/>
      <c r="HV820" s="33"/>
      <c r="HW820" s="33"/>
      <c r="HX820" s="33"/>
      <c r="HY820" s="33"/>
      <c r="HZ820" s="33"/>
      <c r="IA820" s="33"/>
      <c r="IB820" s="33"/>
      <c r="IC820" s="33"/>
      <c r="ID820" s="33"/>
      <c r="IE820" s="33"/>
      <c r="IF820" s="33"/>
      <c r="IG820" s="33"/>
      <c r="IH820" s="33"/>
      <c r="II820" s="33"/>
      <c r="IJ820" s="33"/>
      <c r="IK820" s="33"/>
      <c r="IL820" s="33"/>
      <c r="IM820" s="33"/>
      <c r="IN820" s="33"/>
      <c r="IO820" s="33"/>
      <c r="IP820" s="33"/>
      <c r="IQ820" s="33"/>
      <c r="IR820" s="33"/>
      <c r="IS820" s="33"/>
      <c r="IT820" s="33"/>
      <c r="IU820" s="33"/>
      <c r="IV820" s="33"/>
      <c r="IW820" s="33"/>
      <c r="IX820" s="33"/>
      <c r="IY820" s="33"/>
      <c r="IZ820" s="33"/>
      <c r="JA820" s="33"/>
      <c r="JB820" s="33"/>
      <c r="JC820" s="33"/>
      <c r="JD820" s="33"/>
      <c r="JE820" s="33"/>
      <c r="JF820" s="33"/>
      <c r="JG820" s="33"/>
      <c r="JH820" s="33"/>
      <c r="JI820" s="33"/>
      <c r="JJ820" s="33"/>
      <c r="JK820" s="33"/>
      <c r="JL820" s="33"/>
      <c r="JM820" s="33"/>
      <c r="JN820" s="33"/>
      <c r="JO820" s="33"/>
      <c r="JP820" s="33"/>
      <c r="JQ820" s="33"/>
      <c r="JR820" s="33"/>
      <c r="JS820" s="33"/>
      <c r="JT820" s="33"/>
      <c r="JU820" s="33"/>
      <c r="JV820" s="33"/>
      <c r="JW820" s="33"/>
      <c r="JX820" s="33"/>
      <c r="JY820" s="33"/>
      <c r="JZ820" s="33"/>
      <c r="KA820" s="33"/>
      <c r="KB820" s="33"/>
      <c r="KC820" s="33"/>
      <c r="KD820" s="33"/>
      <c r="KE820" s="33"/>
      <c r="KF820" s="33"/>
      <c r="KG820" s="33"/>
      <c r="KH820" s="33"/>
      <c r="KI820" s="33"/>
      <c r="KJ820" s="33"/>
      <c r="KK820" s="33"/>
      <c r="KL820" s="33"/>
      <c r="KM820" s="33"/>
      <c r="KN820" s="33"/>
      <c r="KO820" s="33"/>
      <c r="KP820" s="33"/>
      <c r="KQ820" s="33"/>
      <c r="KR820" s="33"/>
      <c r="KS820" s="33"/>
      <c r="KT820" s="33"/>
      <c r="KU820" s="33"/>
      <c r="KV820" s="33"/>
      <c r="KW820" s="33"/>
      <c r="KX820" s="33"/>
      <c r="KY820" s="33"/>
      <c r="KZ820" s="33"/>
      <c r="LA820" s="33"/>
      <c r="LB820" s="33"/>
      <c r="LC820" s="33"/>
    </row>
    <row r="821" spans="1:31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  <c r="FZ821" s="33"/>
      <c r="GA821" s="33"/>
      <c r="GB821" s="33"/>
      <c r="GC821" s="33"/>
      <c r="GD821" s="33"/>
      <c r="GE821" s="33"/>
      <c r="GF821" s="33"/>
      <c r="GG821" s="33"/>
      <c r="GH821" s="33"/>
      <c r="GI821" s="33"/>
      <c r="GJ821" s="33"/>
      <c r="GK821" s="33"/>
      <c r="GL821" s="33"/>
      <c r="GM821" s="33"/>
      <c r="GN821" s="33"/>
      <c r="GO821" s="33"/>
      <c r="GP821" s="33"/>
      <c r="GQ821" s="33"/>
      <c r="GR821" s="33"/>
      <c r="GS821" s="33"/>
      <c r="GT821" s="33"/>
      <c r="GU821" s="33"/>
      <c r="GV821" s="33"/>
      <c r="GW821" s="33"/>
      <c r="GX821" s="33"/>
      <c r="GY821" s="33"/>
      <c r="GZ821" s="33"/>
      <c r="HA821" s="33"/>
      <c r="HB821" s="33"/>
      <c r="HC821" s="33"/>
      <c r="HD821" s="33"/>
      <c r="HE821" s="33"/>
      <c r="HF821" s="33"/>
      <c r="HG821" s="33"/>
      <c r="HH821" s="33"/>
      <c r="HI821" s="33"/>
      <c r="HJ821" s="33"/>
      <c r="HK821" s="33"/>
      <c r="HL821" s="33"/>
      <c r="HM821" s="33"/>
      <c r="HN821" s="33"/>
      <c r="HO821" s="33"/>
      <c r="HP821" s="33"/>
      <c r="HQ821" s="33"/>
      <c r="HR821" s="33"/>
      <c r="HS821" s="33"/>
      <c r="HT821" s="33"/>
      <c r="HU821" s="33"/>
      <c r="HV821" s="33"/>
      <c r="HW821" s="33"/>
      <c r="HX821" s="33"/>
      <c r="HY821" s="33"/>
      <c r="HZ821" s="33"/>
      <c r="IA821" s="33"/>
      <c r="IB821" s="33"/>
      <c r="IC821" s="33"/>
      <c r="ID821" s="33"/>
      <c r="IE821" s="33"/>
      <c r="IF821" s="33"/>
      <c r="IG821" s="33"/>
      <c r="IH821" s="33"/>
      <c r="II821" s="33"/>
      <c r="IJ821" s="33"/>
      <c r="IK821" s="33"/>
      <c r="IL821" s="33"/>
      <c r="IM821" s="33"/>
      <c r="IN821" s="33"/>
      <c r="IO821" s="33"/>
      <c r="IP821" s="33"/>
      <c r="IQ821" s="33"/>
      <c r="IR821" s="33"/>
      <c r="IS821" s="33"/>
      <c r="IT821" s="33"/>
      <c r="IU821" s="33"/>
      <c r="IV821" s="33"/>
      <c r="IW821" s="33"/>
      <c r="IX821" s="33"/>
      <c r="IY821" s="33"/>
      <c r="IZ821" s="33"/>
      <c r="JA821" s="33"/>
      <c r="JB821" s="33"/>
      <c r="JC821" s="33"/>
      <c r="JD821" s="33"/>
      <c r="JE821" s="33"/>
      <c r="JF821" s="33"/>
      <c r="JG821" s="33"/>
      <c r="JH821" s="33"/>
      <c r="JI821" s="33"/>
      <c r="JJ821" s="33"/>
      <c r="JK821" s="33"/>
      <c r="JL821" s="33"/>
      <c r="JM821" s="33"/>
      <c r="JN821" s="33"/>
      <c r="JO821" s="33"/>
      <c r="JP821" s="33"/>
      <c r="JQ821" s="33"/>
      <c r="JR821" s="33"/>
      <c r="JS821" s="33"/>
      <c r="JT821" s="33"/>
      <c r="JU821" s="33"/>
      <c r="JV821" s="33"/>
      <c r="JW821" s="33"/>
      <c r="JX821" s="33"/>
      <c r="JY821" s="33"/>
      <c r="JZ821" s="33"/>
      <c r="KA821" s="33"/>
      <c r="KB821" s="33"/>
      <c r="KC821" s="33"/>
      <c r="KD821" s="33"/>
      <c r="KE821" s="33"/>
      <c r="KF821" s="33"/>
      <c r="KG821" s="33"/>
      <c r="KH821" s="33"/>
      <c r="KI821" s="33"/>
      <c r="KJ821" s="33"/>
      <c r="KK821" s="33"/>
      <c r="KL821" s="33"/>
      <c r="KM821" s="33"/>
      <c r="KN821" s="33"/>
      <c r="KO821" s="33"/>
      <c r="KP821" s="33"/>
      <c r="KQ821" s="33"/>
      <c r="KR821" s="33"/>
      <c r="KS821" s="33"/>
      <c r="KT821" s="33"/>
      <c r="KU821" s="33"/>
      <c r="KV821" s="33"/>
      <c r="KW821" s="33"/>
      <c r="KX821" s="33"/>
      <c r="KY821" s="33"/>
      <c r="KZ821" s="33"/>
      <c r="LA821" s="33"/>
      <c r="LB821" s="33"/>
      <c r="LC821" s="33"/>
    </row>
    <row r="822" spans="1:31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  <c r="FZ822" s="33"/>
      <c r="GA822" s="33"/>
      <c r="GB822" s="33"/>
      <c r="GC822" s="33"/>
      <c r="GD822" s="33"/>
      <c r="GE822" s="33"/>
      <c r="GF822" s="33"/>
      <c r="GG822" s="33"/>
      <c r="GH822" s="33"/>
      <c r="GI822" s="33"/>
      <c r="GJ822" s="33"/>
      <c r="GK822" s="33"/>
      <c r="GL822" s="33"/>
      <c r="GM822" s="33"/>
      <c r="GN822" s="33"/>
      <c r="GO822" s="33"/>
      <c r="GP822" s="33"/>
      <c r="GQ822" s="33"/>
      <c r="GR822" s="33"/>
      <c r="GS822" s="33"/>
      <c r="GT822" s="33"/>
      <c r="GU822" s="33"/>
      <c r="GV822" s="33"/>
      <c r="GW822" s="33"/>
      <c r="GX822" s="33"/>
      <c r="GY822" s="33"/>
      <c r="GZ822" s="33"/>
      <c r="HA822" s="33"/>
      <c r="HB822" s="33"/>
      <c r="HC822" s="33"/>
      <c r="HD822" s="33"/>
      <c r="HE822" s="33"/>
      <c r="HF822" s="33"/>
      <c r="HG822" s="33"/>
      <c r="HH822" s="33"/>
      <c r="HI822" s="33"/>
      <c r="HJ822" s="33"/>
      <c r="HK822" s="33"/>
      <c r="HL822" s="33"/>
      <c r="HM822" s="33"/>
      <c r="HN822" s="33"/>
      <c r="HO822" s="33"/>
      <c r="HP822" s="33"/>
      <c r="HQ822" s="33"/>
      <c r="HR822" s="33"/>
      <c r="HS822" s="33"/>
      <c r="HT822" s="33"/>
      <c r="HU822" s="33"/>
      <c r="HV822" s="33"/>
      <c r="HW822" s="33"/>
      <c r="HX822" s="33"/>
      <c r="HY822" s="33"/>
      <c r="HZ822" s="33"/>
      <c r="IA822" s="33"/>
      <c r="IB822" s="33"/>
      <c r="IC822" s="33"/>
      <c r="ID822" s="33"/>
      <c r="IE822" s="33"/>
      <c r="IF822" s="33"/>
      <c r="IG822" s="33"/>
      <c r="IH822" s="33"/>
      <c r="II822" s="33"/>
      <c r="IJ822" s="33"/>
      <c r="IK822" s="33"/>
      <c r="IL822" s="33"/>
      <c r="IM822" s="33"/>
      <c r="IN822" s="33"/>
      <c r="IO822" s="33"/>
      <c r="IP822" s="33"/>
      <c r="IQ822" s="33"/>
      <c r="IR822" s="33"/>
      <c r="IS822" s="33"/>
      <c r="IT822" s="33"/>
      <c r="IU822" s="33"/>
      <c r="IV822" s="33"/>
      <c r="IW822" s="33"/>
      <c r="IX822" s="33"/>
      <c r="IY822" s="33"/>
      <c r="IZ822" s="33"/>
      <c r="JA822" s="33"/>
      <c r="JB822" s="33"/>
      <c r="JC822" s="33"/>
      <c r="JD822" s="33"/>
      <c r="JE822" s="33"/>
      <c r="JF822" s="33"/>
      <c r="JG822" s="33"/>
      <c r="JH822" s="33"/>
      <c r="JI822" s="33"/>
      <c r="JJ822" s="33"/>
      <c r="JK822" s="33"/>
      <c r="JL822" s="33"/>
      <c r="JM822" s="33"/>
      <c r="JN822" s="33"/>
      <c r="JO822" s="33"/>
      <c r="JP822" s="33"/>
      <c r="JQ822" s="33"/>
      <c r="JR822" s="33"/>
      <c r="JS822" s="33"/>
      <c r="JT822" s="33"/>
      <c r="JU822" s="33"/>
      <c r="JV822" s="33"/>
      <c r="JW822" s="33"/>
      <c r="JX822" s="33"/>
      <c r="JY822" s="33"/>
      <c r="JZ822" s="33"/>
      <c r="KA822" s="33"/>
      <c r="KB822" s="33"/>
      <c r="KC822" s="33"/>
      <c r="KD822" s="33"/>
      <c r="KE822" s="33"/>
      <c r="KF822" s="33"/>
      <c r="KG822" s="33"/>
      <c r="KH822" s="33"/>
      <c r="KI822" s="33"/>
      <c r="KJ822" s="33"/>
      <c r="KK822" s="33"/>
      <c r="KL822" s="33"/>
      <c r="KM822" s="33"/>
      <c r="KN822" s="33"/>
      <c r="KO822" s="33"/>
      <c r="KP822" s="33"/>
      <c r="KQ822" s="33"/>
      <c r="KR822" s="33"/>
      <c r="KS822" s="33"/>
      <c r="KT822" s="33"/>
      <c r="KU822" s="33"/>
      <c r="KV822" s="33"/>
      <c r="KW822" s="33"/>
      <c r="KX822" s="33"/>
      <c r="KY822" s="33"/>
      <c r="KZ822" s="33"/>
      <c r="LA822" s="33"/>
      <c r="LB822" s="33"/>
      <c r="LC822" s="33"/>
    </row>
    <row r="823" spans="1:31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  <c r="FZ823" s="33"/>
      <c r="GA823" s="33"/>
      <c r="GB823" s="33"/>
      <c r="GC823" s="33"/>
      <c r="GD823" s="33"/>
      <c r="GE823" s="33"/>
      <c r="GF823" s="33"/>
      <c r="GG823" s="33"/>
      <c r="GH823" s="33"/>
      <c r="GI823" s="33"/>
      <c r="GJ823" s="33"/>
      <c r="GK823" s="33"/>
      <c r="GL823" s="33"/>
      <c r="GM823" s="33"/>
      <c r="GN823" s="33"/>
      <c r="GO823" s="33"/>
      <c r="GP823" s="33"/>
      <c r="GQ823" s="33"/>
      <c r="GR823" s="33"/>
      <c r="GS823" s="33"/>
      <c r="GT823" s="33"/>
      <c r="GU823" s="33"/>
      <c r="GV823" s="33"/>
      <c r="GW823" s="33"/>
      <c r="GX823" s="33"/>
      <c r="GY823" s="33"/>
      <c r="GZ823" s="33"/>
      <c r="HA823" s="33"/>
      <c r="HB823" s="33"/>
      <c r="HC823" s="33"/>
      <c r="HD823" s="33"/>
      <c r="HE823" s="33"/>
      <c r="HF823" s="33"/>
      <c r="HG823" s="33"/>
      <c r="HH823" s="33"/>
      <c r="HI823" s="33"/>
      <c r="HJ823" s="33"/>
      <c r="HK823" s="33"/>
      <c r="HL823" s="33"/>
      <c r="HM823" s="33"/>
      <c r="HN823" s="33"/>
      <c r="HO823" s="33"/>
      <c r="HP823" s="33"/>
      <c r="HQ823" s="33"/>
      <c r="HR823" s="33"/>
      <c r="HS823" s="33"/>
      <c r="HT823" s="33"/>
      <c r="HU823" s="33"/>
      <c r="HV823" s="33"/>
      <c r="HW823" s="33"/>
      <c r="HX823" s="33"/>
      <c r="HY823" s="33"/>
      <c r="HZ823" s="33"/>
      <c r="IA823" s="33"/>
      <c r="IB823" s="33"/>
      <c r="IC823" s="33"/>
      <c r="ID823" s="33"/>
      <c r="IE823" s="33"/>
      <c r="IF823" s="33"/>
      <c r="IG823" s="33"/>
      <c r="IH823" s="33"/>
      <c r="II823" s="33"/>
      <c r="IJ823" s="33"/>
      <c r="IK823" s="33"/>
      <c r="IL823" s="33"/>
      <c r="IM823" s="33"/>
      <c r="IN823" s="33"/>
      <c r="IO823" s="33"/>
      <c r="IP823" s="33"/>
      <c r="IQ823" s="33"/>
      <c r="IR823" s="33"/>
      <c r="IS823" s="33"/>
      <c r="IT823" s="33"/>
      <c r="IU823" s="33"/>
      <c r="IV823" s="33"/>
      <c r="IW823" s="33"/>
      <c r="IX823" s="33"/>
      <c r="IY823" s="33"/>
      <c r="IZ823" s="33"/>
      <c r="JA823" s="33"/>
      <c r="JB823" s="33"/>
      <c r="JC823" s="33"/>
      <c r="JD823" s="33"/>
      <c r="JE823" s="33"/>
      <c r="JF823" s="33"/>
      <c r="JG823" s="33"/>
      <c r="JH823" s="33"/>
      <c r="JI823" s="33"/>
      <c r="JJ823" s="33"/>
      <c r="JK823" s="33"/>
      <c r="JL823" s="33"/>
      <c r="JM823" s="33"/>
      <c r="JN823" s="33"/>
      <c r="JO823" s="33"/>
      <c r="JP823" s="33"/>
      <c r="JQ823" s="33"/>
      <c r="JR823" s="33"/>
      <c r="JS823" s="33"/>
      <c r="JT823" s="33"/>
      <c r="JU823" s="33"/>
      <c r="JV823" s="33"/>
      <c r="JW823" s="33"/>
      <c r="JX823" s="33"/>
      <c r="JY823" s="33"/>
      <c r="JZ823" s="33"/>
      <c r="KA823" s="33"/>
      <c r="KB823" s="33"/>
      <c r="KC823" s="33"/>
      <c r="KD823" s="33"/>
      <c r="KE823" s="33"/>
      <c r="KF823" s="33"/>
      <c r="KG823" s="33"/>
      <c r="KH823" s="33"/>
      <c r="KI823" s="33"/>
      <c r="KJ823" s="33"/>
      <c r="KK823" s="33"/>
      <c r="KL823" s="33"/>
      <c r="KM823" s="33"/>
      <c r="KN823" s="33"/>
      <c r="KO823" s="33"/>
      <c r="KP823" s="33"/>
      <c r="KQ823" s="33"/>
      <c r="KR823" s="33"/>
      <c r="KS823" s="33"/>
      <c r="KT823" s="33"/>
      <c r="KU823" s="33"/>
      <c r="KV823" s="33"/>
      <c r="KW823" s="33"/>
      <c r="KX823" s="33"/>
      <c r="KY823" s="33"/>
      <c r="KZ823" s="33"/>
      <c r="LA823" s="33"/>
      <c r="LB823" s="33"/>
      <c r="LC823" s="33"/>
    </row>
    <row r="824" spans="1:31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  <c r="CY824" s="33"/>
      <c r="CZ824" s="33"/>
      <c r="DA824" s="33"/>
      <c r="DB824" s="33"/>
      <c r="DC824" s="33"/>
      <c r="DD824" s="33"/>
      <c r="DE824" s="33"/>
      <c r="DF824" s="33"/>
      <c r="DG824" s="33"/>
      <c r="DH824" s="33"/>
      <c r="DI824" s="33"/>
      <c r="DJ824" s="33"/>
      <c r="DK824" s="33"/>
      <c r="DL824" s="33"/>
      <c r="DM824" s="33"/>
      <c r="DN824" s="33"/>
      <c r="DO824" s="33"/>
      <c r="DP824" s="33"/>
      <c r="DQ824" s="33"/>
      <c r="DR824" s="33"/>
      <c r="DS824" s="33"/>
      <c r="DT824" s="33"/>
      <c r="DU824" s="33"/>
      <c r="DV824" s="33"/>
      <c r="DW824" s="33"/>
      <c r="DX824" s="33"/>
      <c r="DY824" s="33"/>
      <c r="DZ824" s="33"/>
      <c r="EA824" s="33"/>
      <c r="EB824" s="33"/>
      <c r="EC824" s="33"/>
      <c r="ED824" s="33"/>
      <c r="EE824" s="33"/>
      <c r="EF824" s="33"/>
      <c r="EG824" s="33"/>
      <c r="EH824" s="33"/>
      <c r="EI824" s="33"/>
      <c r="EJ824" s="33"/>
      <c r="EK824" s="33"/>
      <c r="EL824" s="33"/>
      <c r="EM824" s="33"/>
      <c r="EN824" s="33"/>
      <c r="EO824" s="33"/>
      <c r="EP824" s="33"/>
      <c r="EQ824" s="33"/>
      <c r="ER824" s="33"/>
      <c r="ES824" s="33"/>
      <c r="ET824" s="33"/>
      <c r="EU824" s="33"/>
      <c r="EV824" s="33"/>
      <c r="EW824" s="33"/>
      <c r="EX824" s="33"/>
      <c r="EY824" s="33"/>
      <c r="EZ824" s="33"/>
      <c r="FA824" s="33"/>
      <c r="FB824" s="33"/>
      <c r="FC824" s="33"/>
      <c r="FD824" s="33"/>
      <c r="FE824" s="33"/>
      <c r="FF824" s="33"/>
      <c r="FG824" s="33"/>
      <c r="FH824" s="33"/>
      <c r="FI824" s="33"/>
      <c r="FJ824" s="33"/>
      <c r="FK824" s="33"/>
      <c r="FL824" s="33"/>
      <c r="FM824" s="33"/>
      <c r="FN824" s="33"/>
      <c r="FO824" s="33"/>
      <c r="FP824" s="33"/>
      <c r="FQ824" s="33"/>
      <c r="FR824" s="33"/>
      <c r="FS824" s="33"/>
      <c r="FT824" s="33"/>
      <c r="FU824" s="33"/>
      <c r="FV824" s="33"/>
      <c r="FW824" s="33"/>
      <c r="FX824" s="33"/>
      <c r="FY824" s="33"/>
      <c r="FZ824" s="33"/>
      <c r="GA824" s="33"/>
      <c r="GB824" s="33"/>
      <c r="GC824" s="33"/>
      <c r="GD824" s="33"/>
      <c r="GE824" s="33"/>
      <c r="GF824" s="33"/>
      <c r="GG824" s="33"/>
      <c r="GH824" s="33"/>
      <c r="GI824" s="33"/>
      <c r="GJ824" s="33"/>
      <c r="GK824" s="33"/>
      <c r="GL824" s="33"/>
      <c r="GM824" s="33"/>
      <c r="GN824" s="33"/>
      <c r="GO824" s="33"/>
      <c r="GP824" s="33"/>
      <c r="GQ824" s="33"/>
      <c r="GR824" s="33"/>
      <c r="GS824" s="33"/>
      <c r="GT824" s="33"/>
      <c r="GU824" s="33"/>
      <c r="GV824" s="33"/>
      <c r="GW824" s="33"/>
      <c r="GX824" s="33"/>
      <c r="GY824" s="33"/>
      <c r="GZ824" s="33"/>
      <c r="HA824" s="33"/>
      <c r="HB824" s="33"/>
      <c r="HC824" s="33"/>
      <c r="HD824" s="33"/>
      <c r="HE824" s="33"/>
      <c r="HF824" s="33"/>
      <c r="HG824" s="33"/>
      <c r="HH824" s="33"/>
      <c r="HI824" s="33"/>
      <c r="HJ824" s="33"/>
      <c r="HK824" s="33"/>
      <c r="HL824" s="33"/>
      <c r="HM824" s="33"/>
      <c r="HN824" s="33"/>
      <c r="HO824" s="33"/>
      <c r="HP824" s="33"/>
      <c r="HQ824" s="33"/>
      <c r="HR824" s="33"/>
      <c r="HS824" s="33"/>
      <c r="HT824" s="33"/>
      <c r="HU824" s="33"/>
      <c r="HV824" s="33"/>
      <c r="HW824" s="33"/>
      <c r="HX824" s="33"/>
      <c r="HY824" s="33"/>
      <c r="HZ824" s="33"/>
      <c r="IA824" s="33"/>
      <c r="IB824" s="33"/>
      <c r="IC824" s="33"/>
      <c r="ID824" s="33"/>
      <c r="IE824" s="33"/>
      <c r="IF824" s="33"/>
      <c r="IG824" s="33"/>
      <c r="IH824" s="33"/>
      <c r="II824" s="33"/>
      <c r="IJ824" s="33"/>
      <c r="IK824" s="33"/>
      <c r="IL824" s="33"/>
      <c r="IM824" s="33"/>
      <c r="IN824" s="33"/>
      <c r="IO824" s="33"/>
      <c r="IP824" s="33"/>
      <c r="IQ824" s="33"/>
      <c r="IR824" s="33"/>
      <c r="IS824" s="33"/>
      <c r="IT824" s="33"/>
      <c r="IU824" s="33"/>
      <c r="IV824" s="33"/>
      <c r="IW824" s="33"/>
      <c r="IX824" s="33"/>
      <c r="IY824" s="33"/>
      <c r="IZ824" s="33"/>
      <c r="JA824" s="33"/>
      <c r="JB824" s="33"/>
      <c r="JC824" s="33"/>
      <c r="JD824" s="33"/>
      <c r="JE824" s="33"/>
      <c r="JF824" s="33"/>
      <c r="JG824" s="33"/>
      <c r="JH824" s="33"/>
      <c r="JI824" s="33"/>
      <c r="JJ824" s="33"/>
      <c r="JK824" s="33"/>
      <c r="JL824" s="33"/>
      <c r="JM824" s="33"/>
      <c r="JN824" s="33"/>
      <c r="JO824" s="33"/>
      <c r="JP824" s="33"/>
      <c r="JQ824" s="33"/>
      <c r="JR824" s="33"/>
      <c r="JS824" s="33"/>
      <c r="JT824" s="33"/>
      <c r="JU824" s="33"/>
      <c r="JV824" s="33"/>
      <c r="JW824" s="33"/>
      <c r="JX824" s="33"/>
      <c r="JY824" s="33"/>
      <c r="JZ824" s="33"/>
      <c r="KA824" s="33"/>
      <c r="KB824" s="33"/>
      <c r="KC824" s="33"/>
      <c r="KD824" s="33"/>
      <c r="KE824" s="33"/>
      <c r="KF824" s="33"/>
      <c r="KG824" s="33"/>
      <c r="KH824" s="33"/>
      <c r="KI824" s="33"/>
      <c r="KJ824" s="33"/>
      <c r="KK824" s="33"/>
      <c r="KL824" s="33"/>
      <c r="KM824" s="33"/>
      <c r="KN824" s="33"/>
      <c r="KO824" s="33"/>
      <c r="KP824" s="33"/>
      <c r="KQ824" s="33"/>
      <c r="KR824" s="33"/>
      <c r="KS824" s="33"/>
      <c r="KT824" s="33"/>
      <c r="KU824" s="33"/>
      <c r="KV824" s="33"/>
      <c r="KW824" s="33"/>
      <c r="KX824" s="33"/>
      <c r="KY824" s="33"/>
      <c r="KZ824" s="33"/>
      <c r="LA824" s="33"/>
      <c r="LB824" s="33"/>
      <c r="LC824" s="33"/>
    </row>
    <row r="825" spans="1:31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  <c r="CY825" s="33"/>
      <c r="CZ825" s="33"/>
      <c r="DA825" s="33"/>
      <c r="DB825" s="33"/>
      <c r="DC825" s="33"/>
      <c r="DD825" s="33"/>
      <c r="DE825" s="33"/>
      <c r="DF825" s="33"/>
      <c r="DG825" s="33"/>
      <c r="DH825" s="33"/>
      <c r="DI825" s="33"/>
      <c r="DJ825" s="33"/>
      <c r="DK825" s="33"/>
      <c r="DL825" s="33"/>
      <c r="DM825" s="33"/>
      <c r="DN825" s="33"/>
      <c r="DO825" s="33"/>
      <c r="DP825" s="33"/>
      <c r="DQ825" s="33"/>
      <c r="DR825" s="33"/>
      <c r="DS825" s="33"/>
      <c r="DT825" s="33"/>
      <c r="DU825" s="33"/>
      <c r="DV825" s="33"/>
      <c r="DW825" s="33"/>
      <c r="DX825" s="33"/>
      <c r="DY825" s="33"/>
      <c r="DZ825" s="33"/>
      <c r="EA825" s="33"/>
      <c r="EB825" s="33"/>
      <c r="EC825" s="33"/>
      <c r="ED825" s="33"/>
      <c r="EE825" s="33"/>
      <c r="EF825" s="33"/>
      <c r="EG825" s="33"/>
      <c r="EH825" s="33"/>
      <c r="EI825" s="33"/>
      <c r="EJ825" s="33"/>
      <c r="EK825" s="33"/>
      <c r="EL825" s="33"/>
      <c r="EM825" s="33"/>
      <c r="EN825" s="33"/>
      <c r="EO825" s="33"/>
      <c r="EP825" s="33"/>
      <c r="EQ825" s="33"/>
      <c r="ER825" s="33"/>
      <c r="ES825" s="33"/>
      <c r="ET825" s="33"/>
      <c r="EU825" s="33"/>
      <c r="EV825" s="33"/>
      <c r="EW825" s="33"/>
      <c r="EX825" s="33"/>
      <c r="EY825" s="33"/>
      <c r="EZ825" s="33"/>
      <c r="FA825" s="33"/>
      <c r="FB825" s="33"/>
      <c r="FC825" s="33"/>
      <c r="FD825" s="33"/>
      <c r="FE825" s="33"/>
      <c r="FF825" s="33"/>
      <c r="FG825" s="33"/>
      <c r="FH825" s="33"/>
      <c r="FI825" s="33"/>
      <c r="FJ825" s="33"/>
      <c r="FK825" s="33"/>
      <c r="FL825" s="33"/>
      <c r="FM825" s="33"/>
      <c r="FN825" s="33"/>
      <c r="FO825" s="33"/>
      <c r="FP825" s="33"/>
      <c r="FQ825" s="33"/>
      <c r="FR825" s="33"/>
      <c r="FS825" s="33"/>
      <c r="FT825" s="33"/>
      <c r="FU825" s="33"/>
      <c r="FV825" s="33"/>
      <c r="FW825" s="33"/>
      <c r="FX825" s="33"/>
      <c r="FY825" s="33"/>
      <c r="FZ825" s="33"/>
      <c r="GA825" s="33"/>
      <c r="GB825" s="33"/>
      <c r="GC825" s="33"/>
      <c r="GD825" s="33"/>
      <c r="GE825" s="33"/>
      <c r="GF825" s="33"/>
      <c r="GG825" s="33"/>
      <c r="GH825" s="33"/>
      <c r="GI825" s="33"/>
      <c r="GJ825" s="33"/>
      <c r="GK825" s="33"/>
      <c r="GL825" s="33"/>
      <c r="GM825" s="33"/>
      <c r="GN825" s="33"/>
      <c r="GO825" s="33"/>
      <c r="GP825" s="33"/>
      <c r="GQ825" s="33"/>
      <c r="GR825" s="33"/>
      <c r="GS825" s="33"/>
      <c r="GT825" s="33"/>
      <c r="GU825" s="33"/>
      <c r="GV825" s="33"/>
      <c r="GW825" s="33"/>
      <c r="GX825" s="33"/>
      <c r="GY825" s="33"/>
      <c r="GZ825" s="33"/>
      <c r="HA825" s="33"/>
      <c r="HB825" s="33"/>
      <c r="HC825" s="33"/>
      <c r="HD825" s="33"/>
      <c r="HE825" s="33"/>
      <c r="HF825" s="33"/>
      <c r="HG825" s="33"/>
      <c r="HH825" s="33"/>
      <c r="HI825" s="33"/>
      <c r="HJ825" s="33"/>
      <c r="HK825" s="33"/>
      <c r="HL825" s="33"/>
      <c r="HM825" s="33"/>
      <c r="HN825" s="33"/>
      <c r="HO825" s="33"/>
      <c r="HP825" s="33"/>
      <c r="HQ825" s="33"/>
      <c r="HR825" s="33"/>
      <c r="HS825" s="33"/>
      <c r="HT825" s="33"/>
      <c r="HU825" s="33"/>
      <c r="HV825" s="33"/>
      <c r="HW825" s="33"/>
      <c r="HX825" s="33"/>
      <c r="HY825" s="33"/>
      <c r="HZ825" s="33"/>
      <c r="IA825" s="33"/>
      <c r="IB825" s="33"/>
      <c r="IC825" s="33"/>
      <c r="ID825" s="33"/>
      <c r="IE825" s="33"/>
      <c r="IF825" s="33"/>
      <c r="IG825" s="33"/>
      <c r="IH825" s="33"/>
      <c r="II825" s="33"/>
      <c r="IJ825" s="33"/>
      <c r="IK825" s="33"/>
      <c r="IL825" s="33"/>
      <c r="IM825" s="33"/>
      <c r="IN825" s="33"/>
      <c r="IO825" s="33"/>
      <c r="IP825" s="33"/>
      <c r="IQ825" s="33"/>
      <c r="IR825" s="33"/>
      <c r="IS825" s="33"/>
      <c r="IT825" s="33"/>
      <c r="IU825" s="33"/>
      <c r="IV825" s="33"/>
      <c r="IW825" s="33"/>
      <c r="IX825" s="33"/>
      <c r="IY825" s="33"/>
      <c r="IZ825" s="33"/>
      <c r="JA825" s="33"/>
      <c r="JB825" s="33"/>
      <c r="JC825" s="33"/>
      <c r="JD825" s="33"/>
      <c r="JE825" s="33"/>
      <c r="JF825" s="33"/>
      <c r="JG825" s="33"/>
      <c r="JH825" s="33"/>
      <c r="JI825" s="33"/>
      <c r="JJ825" s="33"/>
      <c r="JK825" s="33"/>
      <c r="JL825" s="33"/>
      <c r="JM825" s="33"/>
      <c r="JN825" s="33"/>
      <c r="JO825" s="33"/>
      <c r="JP825" s="33"/>
      <c r="JQ825" s="33"/>
      <c r="JR825" s="33"/>
      <c r="JS825" s="33"/>
      <c r="JT825" s="33"/>
      <c r="JU825" s="33"/>
      <c r="JV825" s="33"/>
      <c r="JW825" s="33"/>
      <c r="JX825" s="33"/>
      <c r="JY825" s="33"/>
      <c r="JZ825" s="33"/>
      <c r="KA825" s="33"/>
      <c r="KB825" s="33"/>
      <c r="KC825" s="33"/>
      <c r="KD825" s="33"/>
      <c r="KE825" s="33"/>
      <c r="KF825" s="33"/>
      <c r="KG825" s="33"/>
      <c r="KH825" s="33"/>
      <c r="KI825" s="33"/>
      <c r="KJ825" s="33"/>
      <c r="KK825" s="33"/>
      <c r="KL825" s="33"/>
      <c r="KM825" s="33"/>
      <c r="KN825" s="33"/>
      <c r="KO825" s="33"/>
      <c r="KP825" s="33"/>
      <c r="KQ825" s="33"/>
      <c r="KR825" s="33"/>
      <c r="KS825" s="33"/>
      <c r="KT825" s="33"/>
      <c r="KU825" s="33"/>
      <c r="KV825" s="33"/>
      <c r="KW825" s="33"/>
      <c r="KX825" s="33"/>
      <c r="KY825" s="33"/>
      <c r="KZ825" s="33"/>
      <c r="LA825" s="33"/>
      <c r="LB825" s="33"/>
      <c r="LC825" s="33"/>
    </row>
    <row r="826" spans="1:31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  <c r="FZ826" s="33"/>
      <c r="GA826" s="33"/>
      <c r="GB826" s="33"/>
      <c r="GC826" s="33"/>
      <c r="GD826" s="33"/>
      <c r="GE826" s="33"/>
      <c r="GF826" s="33"/>
      <c r="GG826" s="33"/>
      <c r="GH826" s="33"/>
      <c r="GI826" s="33"/>
      <c r="GJ826" s="33"/>
      <c r="GK826" s="33"/>
      <c r="GL826" s="33"/>
      <c r="GM826" s="33"/>
      <c r="GN826" s="33"/>
      <c r="GO826" s="33"/>
      <c r="GP826" s="33"/>
      <c r="GQ826" s="33"/>
      <c r="GR826" s="33"/>
      <c r="GS826" s="33"/>
      <c r="GT826" s="33"/>
      <c r="GU826" s="33"/>
      <c r="GV826" s="33"/>
      <c r="GW826" s="33"/>
      <c r="GX826" s="33"/>
      <c r="GY826" s="33"/>
      <c r="GZ826" s="33"/>
      <c r="HA826" s="33"/>
      <c r="HB826" s="33"/>
      <c r="HC826" s="33"/>
      <c r="HD826" s="33"/>
      <c r="HE826" s="33"/>
      <c r="HF826" s="33"/>
      <c r="HG826" s="33"/>
      <c r="HH826" s="33"/>
      <c r="HI826" s="33"/>
      <c r="HJ826" s="33"/>
      <c r="HK826" s="33"/>
      <c r="HL826" s="33"/>
      <c r="HM826" s="33"/>
      <c r="HN826" s="33"/>
      <c r="HO826" s="33"/>
      <c r="HP826" s="33"/>
      <c r="HQ826" s="33"/>
      <c r="HR826" s="33"/>
      <c r="HS826" s="33"/>
      <c r="HT826" s="33"/>
      <c r="HU826" s="33"/>
      <c r="HV826" s="33"/>
      <c r="HW826" s="33"/>
      <c r="HX826" s="33"/>
      <c r="HY826" s="33"/>
      <c r="HZ826" s="33"/>
      <c r="IA826" s="33"/>
      <c r="IB826" s="33"/>
      <c r="IC826" s="33"/>
      <c r="ID826" s="33"/>
      <c r="IE826" s="33"/>
      <c r="IF826" s="33"/>
      <c r="IG826" s="33"/>
      <c r="IH826" s="33"/>
      <c r="II826" s="33"/>
      <c r="IJ826" s="33"/>
      <c r="IK826" s="33"/>
      <c r="IL826" s="33"/>
      <c r="IM826" s="33"/>
      <c r="IN826" s="33"/>
      <c r="IO826" s="33"/>
      <c r="IP826" s="33"/>
      <c r="IQ826" s="33"/>
      <c r="IR826" s="33"/>
      <c r="IS826" s="33"/>
      <c r="IT826" s="33"/>
      <c r="IU826" s="33"/>
      <c r="IV826" s="33"/>
      <c r="IW826" s="33"/>
      <c r="IX826" s="33"/>
      <c r="IY826" s="33"/>
      <c r="IZ826" s="33"/>
      <c r="JA826" s="33"/>
      <c r="JB826" s="33"/>
      <c r="JC826" s="33"/>
      <c r="JD826" s="33"/>
      <c r="JE826" s="33"/>
      <c r="JF826" s="33"/>
      <c r="JG826" s="33"/>
      <c r="JH826" s="33"/>
      <c r="JI826" s="33"/>
      <c r="JJ826" s="33"/>
      <c r="JK826" s="33"/>
      <c r="JL826" s="33"/>
      <c r="JM826" s="33"/>
      <c r="JN826" s="33"/>
      <c r="JO826" s="33"/>
      <c r="JP826" s="33"/>
      <c r="JQ826" s="33"/>
      <c r="JR826" s="33"/>
      <c r="JS826" s="33"/>
      <c r="JT826" s="33"/>
      <c r="JU826" s="33"/>
      <c r="JV826" s="33"/>
      <c r="JW826" s="33"/>
      <c r="JX826" s="33"/>
      <c r="JY826" s="33"/>
      <c r="JZ826" s="33"/>
      <c r="KA826" s="33"/>
      <c r="KB826" s="33"/>
      <c r="KC826" s="33"/>
      <c r="KD826" s="33"/>
      <c r="KE826" s="33"/>
      <c r="KF826" s="33"/>
      <c r="KG826" s="33"/>
      <c r="KH826" s="33"/>
      <c r="KI826" s="33"/>
      <c r="KJ826" s="33"/>
      <c r="KK826" s="33"/>
      <c r="KL826" s="33"/>
      <c r="KM826" s="33"/>
      <c r="KN826" s="33"/>
      <c r="KO826" s="33"/>
      <c r="KP826" s="33"/>
      <c r="KQ826" s="33"/>
      <c r="KR826" s="33"/>
      <c r="KS826" s="33"/>
      <c r="KT826" s="33"/>
      <c r="KU826" s="33"/>
      <c r="KV826" s="33"/>
      <c r="KW826" s="33"/>
      <c r="KX826" s="33"/>
      <c r="KY826" s="33"/>
      <c r="KZ826" s="33"/>
      <c r="LA826" s="33"/>
      <c r="LB826" s="33"/>
      <c r="LC826" s="33"/>
    </row>
    <row r="827" spans="1:31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  <c r="FZ827" s="33"/>
      <c r="GA827" s="33"/>
      <c r="GB827" s="33"/>
      <c r="GC827" s="33"/>
      <c r="GD827" s="33"/>
      <c r="GE827" s="33"/>
      <c r="GF827" s="33"/>
      <c r="GG827" s="33"/>
      <c r="GH827" s="33"/>
      <c r="GI827" s="33"/>
      <c r="GJ827" s="33"/>
      <c r="GK827" s="33"/>
      <c r="GL827" s="33"/>
      <c r="GM827" s="33"/>
      <c r="GN827" s="33"/>
      <c r="GO827" s="33"/>
      <c r="GP827" s="33"/>
      <c r="GQ827" s="33"/>
      <c r="GR827" s="33"/>
      <c r="GS827" s="33"/>
      <c r="GT827" s="33"/>
      <c r="GU827" s="33"/>
      <c r="GV827" s="33"/>
      <c r="GW827" s="33"/>
      <c r="GX827" s="33"/>
      <c r="GY827" s="33"/>
      <c r="GZ827" s="33"/>
      <c r="HA827" s="33"/>
      <c r="HB827" s="33"/>
      <c r="HC827" s="33"/>
      <c r="HD827" s="33"/>
      <c r="HE827" s="33"/>
      <c r="HF827" s="33"/>
      <c r="HG827" s="33"/>
      <c r="HH827" s="33"/>
      <c r="HI827" s="33"/>
      <c r="HJ827" s="33"/>
      <c r="HK827" s="33"/>
      <c r="HL827" s="33"/>
      <c r="HM827" s="33"/>
      <c r="HN827" s="33"/>
      <c r="HO827" s="33"/>
      <c r="HP827" s="33"/>
      <c r="HQ827" s="33"/>
      <c r="HR827" s="33"/>
      <c r="HS827" s="33"/>
      <c r="HT827" s="33"/>
      <c r="HU827" s="33"/>
      <c r="HV827" s="33"/>
      <c r="HW827" s="33"/>
      <c r="HX827" s="33"/>
      <c r="HY827" s="33"/>
      <c r="HZ827" s="33"/>
      <c r="IA827" s="33"/>
      <c r="IB827" s="33"/>
      <c r="IC827" s="33"/>
      <c r="ID827" s="33"/>
      <c r="IE827" s="33"/>
      <c r="IF827" s="33"/>
      <c r="IG827" s="33"/>
      <c r="IH827" s="33"/>
      <c r="II827" s="33"/>
      <c r="IJ827" s="33"/>
      <c r="IK827" s="33"/>
      <c r="IL827" s="33"/>
      <c r="IM827" s="33"/>
      <c r="IN827" s="33"/>
      <c r="IO827" s="33"/>
      <c r="IP827" s="33"/>
      <c r="IQ827" s="33"/>
      <c r="IR827" s="33"/>
      <c r="IS827" s="33"/>
      <c r="IT827" s="33"/>
      <c r="IU827" s="33"/>
      <c r="IV827" s="33"/>
      <c r="IW827" s="33"/>
      <c r="IX827" s="33"/>
      <c r="IY827" s="33"/>
      <c r="IZ827" s="33"/>
      <c r="JA827" s="33"/>
      <c r="JB827" s="33"/>
      <c r="JC827" s="33"/>
      <c r="JD827" s="33"/>
      <c r="JE827" s="33"/>
      <c r="JF827" s="33"/>
      <c r="JG827" s="33"/>
      <c r="JH827" s="33"/>
      <c r="JI827" s="33"/>
      <c r="JJ827" s="33"/>
      <c r="JK827" s="33"/>
      <c r="JL827" s="33"/>
      <c r="JM827" s="33"/>
      <c r="JN827" s="33"/>
      <c r="JO827" s="33"/>
      <c r="JP827" s="33"/>
      <c r="JQ827" s="33"/>
      <c r="JR827" s="33"/>
      <c r="JS827" s="33"/>
      <c r="JT827" s="33"/>
      <c r="JU827" s="33"/>
      <c r="JV827" s="33"/>
      <c r="JW827" s="33"/>
      <c r="JX827" s="33"/>
      <c r="JY827" s="33"/>
      <c r="JZ827" s="33"/>
      <c r="KA827" s="33"/>
      <c r="KB827" s="33"/>
      <c r="KC827" s="33"/>
      <c r="KD827" s="33"/>
      <c r="KE827" s="33"/>
      <c r="KF827" s="33"/>
      <c r="KG827" s="33"/>
      <c r="KH827" s="33"/>
      <c r="KI827" s="33"/>
      <c r="KJ827" s="33"/>
      <c r="KK827" s="33"/>
      <c r="KL827" s="33"/>
      <c r="KM827" s="33"/>
      <c r="KN827" s="33"/>
      <c r="KO827" s="33"/>
      <c r="KP827" s="33"/>
      <c r="KQ827" s="33"/>
      <c r="KR827" s="33"/>
      <c r="KS827" s="33"/>
      <c r="KT827" s="33"/>
      <c r="KU827" s="33"/>
      <c r="KV827" s="33"/>
      <c r="KW827" s="33"/>
      <c r="KX827" s="33"/>
      <c r="KY827" s="33"/>
      <c r="KZ827" s="33"/>
      <c r="LA827" s="33"/>
      <c r="LB827" s="33"/>
      <c r="LC827" s="33"/>
    </row>
    <row r="828" spans="1:31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  <c r="FZ828" s="33"/>
      <c r="GA828" s="33"/>
      <c r="GB828" s="33"/>
      <c r="GC828" s="33"/>
      <c r="GD828" s="33"/>
      <c r="GE828" s="33"/>
      <c r="GF828" s="33"/>
      <c r="GG828" s="33"/>
      <c r="GH828" s="33"/>
      <c r="GI828" s="33"/>
      <c r="GJ828" s="33"/>
      <c r="GK828" s="33"/>
      <c r="GL828" s="33"/>
      <c r="GM828" s="33"/>
      <c r="GN828" s="33"/>
      <c r="GO828" s="33"/>
      <c r="GP828" s="33"/>
      <c r="GQ828" s="33"/>
      <c r="GR828" s="33"/>
      <c r="GS828" s="33"/>
      <c r="GT828" s="33"/>
      <c r="GU828" s="33"/>
      <c r="GV828" s="33"/>
      <c r="GW828" s="33"/>
      <c r="GX828" s="33"/>
      <c r="GY828" s="33"/>
      <c r="GZ828" s="33"/>
      <c r="HA828" s="33"/>
      <c r="HB828" s="33"/>
      <c r="HC828" s="33"/>
      <c r="HD828" s="33"/>
      <c r="HE828" s="33"/>
      <c r="HF828" s="33"/>
      <c r="HG828" s="33"/>
      <c r="HH828" s="33"/>
      <c r="HI828" s="33"/>
      <c r="HJ828" s="33"/>
      <c r="HK828" s="33"/>
      <c r="HL828" s="33"/>
      <c r="HM828" s="33"/>
      <c r="HN828" s="33"/>
      <c r="HO828" s="33"/>
      <c r="HP828" s="33"/>
      <c r="HQ828" s="33"/>
      <c r="HR828" s="33"/>
      <c r="HS828" s="33"/>
      <c r="HT828" s="33"/>
      <c r="HU828" s="33"/>
      <c r="HV828" s="33"/>
      <c r="HW828" s="33"/>
      <c r="HX828" s="33"/>
      <c r="HY828" s="33"/>
      <c r="HZ828" s="33"/>
      <c r="IA828" s="33"/>
      <c r="IB828" s="33"/>
      <c r="IC828" s="33"/>
      <c r="ID828" s="33"/>
      <c r="IE828" s="33"/>
      <c r="IF828" s="33"/>
      <c r="IG828" s="33"/>
      <c r="IH828" s="33"/>
      <c r="II828" s="33"/>
      <c r="IJ828" s="33"/>
      <c r="IK828" s="33"/>
      <c r="IL828" s="33"/>
      <c r="IM828" s="33"/>
      <c r="IN828" s="33"/>
      <c r="IO828" s="33"/>
      <c r="IP828" s="33"/>
      <c r="IQ828" s="33"/>
      <c r="IR828" s="33"/>
      <c r="IS828" s="33"/>
      <c r="IT828" s="33"/>
      <c r="IU828" s="33"/>
      <c r="IV828" s="33"/>
      <c r="IW828" s="33"/>
      <c r="IX828" s="33"/>
      <c r="IY828" s="33"/>
      <c r="IZ828" s="33"/>
      <c r="JA828" s="33"/>
      <c r="JB828" s="33"/>
      <c r="JC828" s="33"/>
      <c r="JD828" s="33"/>
      <c r="JE828" s="33"/>
      <c r="JF828" s="33"/>
      <c r="JG828" s="33"/>
      <c r="JH828" s="33"/>
      <c r="JI828" s="33"/>
      <c r="JJ828" s="33"/>
      <c r="JK828" s="33"/>
      <c r="JL828" s="33"/>
      <c r="JM828" s="33"/>
      <c r="JN828" s="33"/>
      <c r="JO828" s="33"/>
      <c r="JP828" s="33"/>
      <c r="JQ828" s="33"/>
      <c r="JR828" s="33"/>
      <c r="JS828" s="33"/>
      <c r="JT828" s="33"/>
      <c r="JU828" s="33"/>
      <c r="JV828" s="33"/>
      <c r="JW828" s="33"/>
      <c r="JX828" s="33"/>
      <c r="JY828" s="33"/>
      <c r="JZ828" s="33"/>
      <c r="KA828" s="33"/>
      <c r="KB828" s="33"/>
      <c r="KC828" s="33"/>
      <c r="KD828" s="33"/>
      <c r="KE828" s="33"/>
      <c r="KF828" s="33"/>
      <c r="KG828" s="33"/>
      <c r="KH828" s="33"/>
      <c r="KI828" s="33"/>
      <c r="KJ828" s="33"/>
      <c r="KK828" s="33"/>
      <c r="KL828" s="33"/>
      <c r="KM828" s="33"/>
      <c r="KN828" s="33"/>
      <c r="KO828" s="33"/>
      <c r="KP828" s="33"/>
      <c r="KQ828" s="33"/>
      <c r="KR828" s="33"/>
      <c r="KS828" s="33"/>
      <c r="KT828" s="33"/>
      <c r="KU828" s="33"/>
      <c r="KV828" s="33"/>
      <c r="KW828" s="33"/>
      <c r="KX828" s="33"/>
      <c r="KY828" s="33"/>
      <c r="KZ828" s="33"/>
      <c r="LA828" s="33"/>
      <c r="LB828" s="33"/>
      <c r="LC828" s="33"/>
    </row>
    <row r="829" spans="1:31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  <c r="FZ829" s="33"/>
      <c r="GA829" s="33"/>
      <c r="GB829" s="33"/>
      <c r="GC829" s="33"/>
      <c r="GD829" s="33"/>
      <c r="GE829" s="33"/>
      <c r="GF829" s="33"/>
      <c r="GG829" s="33"/>
      <c r="GH829" s="33"/>
      <c r="GI829" s="33"/>
      <c r="GJ829" s="33"/>
      <c r="GK829" s="33"/>
      <c r="GL829" s="33"/>
      <c r="GM829" s="33"/>
      <c r="GN829" s="33"/>
      <c r="GO829" s="33"/>
      <c r="GP829" s="33"/>
      <c r="GQ829" s="33"/>
      <c r="GR829" s="33"/>
      <c r="GS829" s="33"/>
      <c r="GT829" s="33"/>
      <c r="GU829" s="33"/>
      <c r="GV829" s="33"/>
      <c r="GW829" s="33"/>
      <c r="GX829" s="33"/>
      <c r="GY829" s="33"/>
      <c r="GZ829" s="33"/>
      <c r="HA829" s="33"/>
      <c r="HB829" s="33"/>
      <c r="HC829" s="33"/>
      <c r="HD829" s="33"/>
      <c r="HE829" s="33"/>
      <c r="HF829" s="33"/>
      <c r="HG829" s="33"/>
      <c r="HH829" s="33"/>
      <c r="HI829" s="33"/>
      <c r="HJ829" s="33"/>
      <c r="HK829" s="33"/>
      <c r="HL829" s="33"/>
      <c r="HM829" s="33"/>
      <c r="HN829" s="33"/>
      <c r="HO829" s="33"/>
      <c r="HP829" s="33"/>
      <c r="HQ829" s="33"/>
      <c r="HR829" s="33"/>
      <c r="HS829" s="33"/>
      <c r="HT829" s="33"/>
      <c r="HU829" s="33"/>
      <c r="HV829" s="33"/>
      <c r="HW829" s="33"/>
      <c r="HX829" s="33"/>
      <c r="HY829" s="33"/>
      <c r="HZ829" s="33"/>
      <c r="IA829" s="33"/>
      <c r="IB829" s="33"/>
      <c r="IC829" s="33"/>
      <c r="ID829" s="33"/>
      <c r="IE829" s="33"/>
      <c r="IF829" s="33"/>
      <c r="IG829" s="33"/>
      <c r="IH829" s="33"/>
      <c r="II829" s="33"/>
      <c r="IJ829" s="33"/>
      <c r="IK829" s="33"/>
      <c r="IL829" s="33"/>
      <c r="IM829" s="33"/>
      <c r="IN829" s="33"/>
      <c r="IO829" s="33"/>
      <c r="IP829" s="33"/>
      <c r="IQ829" s="33"/>
      <c r="IR829" s="33"/>
      <c r="IS829" s="33"/>
      <c r="IT829" s="33"/>
      <c r="IU829" s="33"/>
      <c r="IV829" s="33"/>
      <c r="IW829" s="33"/>
      <c r="IX829" s="33"/>
      <c r="IY829" s="33"/>
      <c r="IZ829" s="33"/>
      <c r="JA829" s="33"/>
      <c r="JB829" s="33"/>
      <c r="JC829" s="33"/>
      <c r="JD829" s="33"/>
      <c r="JE829" s="33"/>
      <c r="JF829" s="33"/>
      <c r="JG829" s="33"/>
      <c r="JH829" s="33"/>
      <c r="JI829" s="33"/>
      <c r="JJ829" s="33"/>
      <c r="JK829" s="33"/>
      <c r="JL829" s="33"/>
      <c r="JM829" s="33"/>
      <c r="JN829" s="33"/>
      <c r="JO829" s="33"/>
      <c r="JP829" s="33"/>
      <c r="JQ829" s="33"/>
      <c r="JR829" s="33"/>
      <c r="JS829" s="33"/>
      <c r="JT829" s="33"/>
      <c r="JU829" s="33"/>
      <c r="JV829" s="33"/>
      <c r="JW829" s="33"/>
      <c r="JX829" s="33"/>
      <c r="JY829" s="33"/>
      <c r="JZ829" s="33"/>
      <c r="KA829" s="33"/>
      <c r="KB829" s="33"/>
      <c r="KC829" s="33"/>
      <c r="KD829" s="33"/>
      <c r="KE829" s="33"/>
      <c r="KF829" s="33"/>
      <c r="KG829" s="33"/>
      <c r="KH829" s="33"/>
      <c r="KI829" s="33"/>
      <c r="KJ829" s="33"/>
      <c r="KK829" s="33"/>
      <c r="KL829" s="33"/>
      <c r="KM829" s="33"/>
      <c r="KN829" s="33"/>
      <c r="KO829" s="33"/>
      <c r="KP829" s="33"/>
      <c r="KQ829" s="33"/>
      <c r="KR829" s="33"/>
      <c r="KS829" s="33"/>
      <c r="KT829" s="33"/>
      <c r="KU829" s="33"/>
      <c r="KV829" s="33"/>
      <c r="KW829" s="33"/>
      <c r="KX829" s="33"/>
      <c r="KY829" s="33"/>
      <c r="KZ829" s="33"/>
      <c r="LA829" s="33"/>
      <c r="LB829" s="33"/>
      <c r="LC829" s="33"/>
    </row>
    <row r="830" spans="1:31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  <c r="FZ830" s="33"/>
      <c r="GA830" s="33"/>
      <c r="GB830" s="33"/>
      <c r="GC830" s="33"/>
      <c r="GD830" s="33"/>
      <c r="GE830" s="33"/>
      <c r="GF830" s="33"/>
      <c r="GG830" s="33"/>
      <c r="GH830" s="33"/>
      <c r="GI830" s="33"/>
      <c r="GJ830" s="33"/>
      <c r="GK830" s="33"/>
      <c r="GL830" s="33"/>
      <c r="GM830" s="33"/>
      <c r="GN830" s="33"/>
      <c r="GO830" s="33"/>
      <c r="GP830" s="33"/>
      <c r="GQ830" s="33"/>
      <c r="GR830" s="33"/>
      <c r="GS830" s="33"/>
      <c r="GT830" s="33"/>
      <c r="GU830" s="33"/>
      <c r="GV830" s="33"/>
      <c r="GW830" s="33"/>
      <c r="GX830" s="33"/>
      <c r="GY830" s="33"/>
      <c r="GZ830" s="33"/>
      <c r="HA830" s="33"/>
      <c r="HB830" s="33"/>
      <c r="HC830" s="33"/>
      <c r="HD830" s="33"/>
      <c r="HE830" s="33"/>
      <c r="HF830" s="33"/>
      <c r="HG830" s="33"/>
      <c r="HH830" s="33"/>
      <c r="HI830" s="33"/>
      <c r="HJ830" s="33"/>
      <c r="HK830" s="33"/>
      <c r="HL830" s="33"/>
      <c r="HM830" s="33"/>
      <c r="HN830" s="33"/>
      <c r="HO830" s="33"/>
      <c r="HP830" s="33"/>
      <c r="HQ830" s="33"/>
      <c r="HR830" s="33"/>
      <c r="HS830" s="33"/>
      <c r="HT830" s="33"/>
      <c r="HU830" s="33"/>
      <c r="HV830" s="33"/>
      <c r="HW830" s="33"/>
      <c r="HX830" s="33"/>
      <c r="HY830" s="33"/>
      <c r="HZ830" s="33"/>
      <c r="IA830" s="33"/>
      <c r="IB830" s="33"/>
      <c r="IC830" s="33"/>
      <c r="ID830" s="33"/>
      <c r="IE830" s="33"/>
      <c r="IF830" s="33"/>
      <c r="IG830" s="33"/>
      <c r="IH830" s="33"/>
      <c r="II830" s="33"/>
      <c r="IJ830" s="33"/>
      <c r="IK830" s="33"/>
      <c r="IL830" s="33"/>
      <c r="IM830" s="33"/>
      <c r="IN830" s="33"/>
      <c r="IO830" s="33"/>
      <c r="IP830" s="33"/>
      <c r="IQ830" s="33"/>
      <c r="IR830" s="33"/>
      <c r="IS830" s="33"/>
      <c r="IT830" s="33"/>
      <c r="IU830" s="33"/>
      <c r="IV830" s="33"/>
      <c r="IW830" s="33"/>
      <c r="IX830" s="33"/>
      <c r="IY830" s="33"/>
      <c r="IZ830" s="33"/>
      <c r="JA830" s="33"/>
      <c r="JB830" s="33"/>
      <c r="JC830" s="33"/>
      <c r="JD830" s="33"/>
      <c r="JE830" s="33"/>
      <c r="JF830" s="33"/>
      <c r="JG830" s="33"/>
      <c r="JH830" s="33"/>
      <c r="JI830" s="33"/>
      <c r="JJ830" s="33"/>
      <c r="JK830" s="33"/>
      <c r="JL830" s="33"/>
      <c r="JM830" s="33"/>
      <c r="JN830" s="33"/>
      <c r="JO830" s="33"/>
      <c r="JP830" s="33"/>
      <c r="JQ830" s="33"/>
      <c r="JR830" s="33"/>
      <c r="JS830" s="33"/>
      <c r="JT830" s="33"/>
      <c r="JU830" s="33"/>
      <c r="JV830" s="33"/>
      <c r="JW830" s="33"/>
      <c r="JX830" s="33"/>
      <c r="JY830" s="33"/>
      <c r="JZ830" s="33"/>
      <c r="KA830" s="33"/>
      <c r="KB830" s="33"/>
      <c r="KC830" s="33"/>
      <c r="KD830" s="33"/>
      <c r="KE830" s="33"/>
      <c r="KF830" s="33"/>
      <c r="KG830" s="33"/>
      <c r="KH830" s="33"/>
      <c r="KI830" s="33"/>
      <c r="KJ830" s="33"/>
      <c r="KK830" s="33"/>
      <c r="KL830" s="33"/>
      <c r="KM830" s="33"/>
      <c r="KN830" s="33"/>
      <c r="KO830" s="33"/>
      <c r="KP830" s="33"/>
      <c r="KQ830" s="33"/>
      <c r="KR830" s="33"/>
      <c r="KS830" s="33"/>
      <c r="KT830" s="33"/>
      <c r="KU830" s="33"/>
      <c r="KV830" s="33"/>
      <c r="KW830" s="33"/>
      <c r="KX830" s="33"/>
      <c r="KY830" s="33"/>
      <c r="KZ830" s="33"/>
      <c r="LA830" s="33"/>
      <c r="LB830" s="33"/>
      <c r="LC830" s="33"/>
    </row>
    <row r="831" spans="1:31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  <c r="FZ831" s="33"/>
      <c r="GA831" s="33"/>
      <c r="GB831" s="33"/>
      <c r="GC831" s="33"/>
      <c r="GD831" s="33"/>
      <c r="GE831" s="33"/>
      <c r="GF831" s="33"/>
      <c r="GG831" s="33"/>
      <c r="GH831" s="33"/>
      <c r="GI831" s="33"/>
      <c r="GJ831" s="33"/>
      <c r="GK831" s="33"/>
      <c r="GL831" s="33"/>
      <c r="GM831" s="33"/>
      <c r="GN831" s="33"/>
      <c r="GO831" s="33"/>
      <c r="GP831" s="33"/>
      <c r="GQ831" s="33"/>
      <c r="GR831" s="33"/>
      <c r="GS831" s="33"/>
      <c r="GT831" s="33"/>
      <c r="GU831" s="33"/>
      <c r="GV831" s="33"/>
      <c r="GW831" s="33"/>
      <c r="GX831" s="33"/>
      <c r="GY831" s="33"/>
      <c r="GZ831" s="33"/>
      <c r="HA831" s="33"/>
      <c r="HB831" s="33"/>
      <c r="HC831" s="33"/>
      <c r="HD831" s="33"/>
      <c r="HE831" s="33"/>
      <c r="HF831" s="33"/>
      <c r="HG831" s="33"/>
      <c r="HH831" s="33"/>
      <c r="HI831" s="33"/>
      <c r="HJ831" s="33"/>
      <c r="HK831" s="33"/>
      <c r="HL831" s="33"/>
      <c r="HM831" s="33"/>
      <c r="HN831" s="33"/>
      <c r="HO831" s="33"/>
      <c r="HP831" s="33"/>
      <c r="HQ831" s="33"/>
      <c r="HR831" s="33"/>
      <c r="HS831" s="33"/>
      <c r="HT831" s="33"/>
      <c r="HU831" s="33"/>
      <c r="HV831" s="33"/>
      <c r="HW831" s="33"/>
      <c r="HX831" s="33"/>
      <c r="HY831" s="33"/>
      <c r="HZ831" s="33"/>
      <c r="IA831" s="33"/>
      <c r="IB831" s="33"/>
      <c r="IC831" s="33"/>
      <c r="ID831" s="33"/>
      <c r="IE831" s="33"/>
      <c r="IF831" s="33"/>
      <c r="IG831" s="33"/>
      <c r="IH831" s="33"/>
      <c r="II831" s="33"/>
      <c r="IJ831" s="33"/>
      <c r="IK831" s="33"/>
      <c r="IL831" s="33"/>
      <c r="IM831" s="33"/>
      <c r="IN831" s="33"/>
      <c r="IO831" s="33"/>
      <c r="IP831" s="33"/>
      <c r="IQ831" s="33"/>
      <c r="IR831" s="33"/>
      <c r="IS831" s="33"/>
      <c r="IT831" s="33"/>
      <c r="IU831" s="33"/>
      <c r="IV831" s="33"/>
      <c r="IW831" s="33"/>
      <c r="IX831" s="33"/>
      <c r="IY831" s="33"/>
      <c r="IZ831" s="33"/>
      <c r="JA831" s="33"/>
      <c r="JB831" s="33"/>
      <c r="JC831" s="33"/>
      <c r="JD831" s="33"/>
      <c r="JE831" s="33"/>
      <c r="JF831" s="33"/>
      <c r="JG831" s="33"/>
      <c r="JH831" s="33"/>
      <c r="JI831" s="33"/>
      <c r="JJ831" s="33"/>
      <c r="JK831" s="33"/>
      <c r="JL831" s="33"/>
      <c r="JM831" s="33"/>
      <c r="JN831" s="33"/>
      <c r="JO831" s="33"/>
      <c r="JP831" s="33"/>
      <c r="JQ831" s="33"/>
      <c r="JR831" s="33"/>
      <c r="JS831" s="33"/>
      <c r="JT831" s="33"/>
      <c r="JU831" s="33"/>
      <c r="JV831" s="33"/>
      <c r="JW831" s="33"/>
      <c r="JX831" s="33"/>
      <c r="JY831" s="33"/>
      <c r="JZ831" s="33"/>
      <c r="KA831" s="33"/>
      <c r="KB831" s="33"/>
      <c r="KC831" s="33"/>
      <c r="KD831" s="33"/>
      <c r="KE831" s="33"/>
      <c r="KF831" s="33"/>
      <c r="KG831" s="33"/>
      <c r="KH831" s="33"/>
      <c r="KI831" s="33"/>
      <c r="KJ831" s="33"/>
      <c r="KK831" s="33"/>
      <c r="KL831" s="33"/>
      <c r="KM831" s="33"/>
      <c r="KN831" s="33"/>
      <c r="KO831" s="33"/>
      <c r="KP831" s="33"/>
      <c r="KQ831" s="33"/>
      <c r="KR831" s="33"/>
      <c r="KS831" s="33"/>
      <c r="KT831" s="33"/>
      <c r="KU831" s="33"/>
      <c r="KV831" s="33"/>
      <c r="KW831" s="33"/>
      <c r="KX831" s="33"/>
      <c r="KY831" s="33"/>
      <c r="KZ831" s="33"/>
      <c r="LA831" s="33"/>
      <c r="LB831" s="33"/>
      <c r="LC831" s="33"/>
    </row>
    <row r="832" spans="1:31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  <c r="FZ832" s="33"/>
      <c r="GA832" s="33"/>
      <c r="GB832" s="33"/>
      <c r="GC832" s="33"/>
      <c r="GD832" s="33"/>
      <c r="GE832" s="33"/>
      <c r="GF832" s="33"/>
      <c r="GG832" s="33"/>
      <c r="GH832" s="33"/>
      <c r="GI832" s="33"/>
      <c r="GJ832" s="33"/>
      <c r="GK832" s="33"/>
      <c r="GL832" s="33"/>
      <c r="GM832" s="33"/>
      <c r="GN832" s="33"/>
      <c r="GO832" s="33"/>
      <c r="GP832" s="33"/>
      <c r="GQ832" s="33"/>
      <c r="GR832" s="33"/>
      <c r="GS832" s="33"/>
      <c r="GT832" s="33"/>
      <c r="GU832" s="33"/>
      <c r="GV832" s="33"/>
      <c r="GW832" s="33"/>
      <c r="GX832" s="33"/>
      <c r="GY832" s="33"/>
      <c r="GZ832" s="33"/>
      <c r="HA832" s="33"/>
      <c r="HB832" s="33"/>
      <c r="HC832" s="33"/>
      <c r="HD832" s="33"/>
      <c r="HE832" s="33"/>
      <c r="HF832" s="33"/>
      <c r="HG832" s="33"/>
      <c r="HH832" s="33"/>
      <c r="HI832" s="33"/>
      <c r="HJ832" s="33"/>
      <c r="HK832" s="33"/>
      <c r="HL832" s="33"/>
      <c r="HM832" s="33"/>
      <c r="HN832" s="33"/>
      <c r="HO832" s="33"/>
      <c r="HP832" s="33"/>
      <c r="HQ832" s="33"/>
      <c r="HR832" s="33"/>
      <c r="HS832" s="33"/>
      <c r="HT832" s="33"/>
      <c r="HU832" s="33"/>
      <c r="HV832" s="33"/>
      <c r="HW832" s="33"/>
      <c r="HX832" s="33"/>
      <c r="HY832" s="33"/>
      <c r="HZ832" s="33"/>
      <c r="IA832" s="33"/>
      <c r="IB832" s="33"/>
      <c r="IC832" s="33"/>
      <c r="ID832" s="33"/>
      <c r="IE832" s="33"/>
      <c r="IF832" s="33"/>
      <c r="IG832" s="33"/>
      <c r="IH832" s="33"/>
      <c r="II832" s="33"/>
      <c r="IJ832" s="33"/>
      <c r="IK832" s="33"/>
      <c r="IL832" s="33"/>
      <c r="IM832" s="33"/>
      <c r="IN832" s="33"/>
      <c r="IO832" s="33"/>
      <c r="IP832" s="33"/>
      <c r="IQ832" s="33"/>
      <c r="IR832" s="33"/>
      <c r="IS832" s="33"/>
      <c r="IT832" s="33"/>
      <c r="IU832" s="33"/>
      <c r="IV832" s="33"/>
      <c r="IW832" s="33"/>
      <c r="IX832" s="33"/>
      <c r="IY832" s="33"/>
      <c r="IZ832" s="33"/>
      <c r="JA832" s="33"/>
      <c r="JB832" s="33"/>
      <c r="JC832" s="33"/>
      <c r="JD832" s="33"/>
      <c r="JE832" s="33"/>
      <c r="JF832" s="33"/>
      <c r="JG832" s="33"/>
      <c r="JH832" s="33"/>
      <c r="JI832" s="33"/>
      <c r="JJ832" s="33"/>
      <c r="JK832" s="33"/>
      <c r="JL832" s="33"/>
      <c r="JM832" s="33"/>
      <c r="JN832" s="33"/>
      <c r="JO832" s="33"/>
      <c r="JP832" s="33"/>
      <c r="JQ832" s="33"/>
      <c r="JR832" s="33"/>
      <c r="JS832" s="33"/>
      <c r="JT832" s="33"/>
      <c r="JU832" s="33"/>
      <c r="JV832" s="33"/>
      <c r="JW832" s="33"/>
      <c r="JX832" s="33"/>
      <c r="JY832" s="33"/>
      <c r="JZ832" s="33"/>
      <c r="KA832" s="33"/>
      <c r="KB832" s="33"/>
      <c r="KC832" s="33"/>
      <c r="KD832" s="33"/>
      <c r="KE832" s="33"/>
      <c r="KF832" s="33"/>
      <c r="KG832" s="33"/>
      <c r="KH832" s="33"/>
      <c r="KI832" s="33"/>
      <c r="KJ832" s="33"/>
      <c r="KK832" s="33"/>
      <c r="KL832" s="33"/>
      <c r="KM832" s="33"/>
      <c r="KN832" s="33"/>
      <c r="KO832" s="33"/>
      <c r="KP832" s="33"/>
      <c r="KQ832" s="33"/>
      <c r="KR832" s="33"/>
      <c r="KS832" s="33"/>
      <c r="KT832" s="33"/>
      <c r="KU832" s="33"/>
      <c r="KV832" s="33"/>
      <c r="KW832" s="33"/>
      <c r="KX832" s="33"/>
      <c r="KY832" s="33"/>
      <c r="KZ832" s="33"/>
      <c r="LA832" s="33"/>
      <c r="LB832" s="33"/>
      <c r="LC832" s="33"/>
    </row>
    <row r="833" spans="1:31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  <c r="FZ833" s="33"/>
      <c r="GA833" s="33"/>
      <c r="GB833" s="33"/>
      <c r="GC833" s="33"/>
      <c r="GD833" s="33"/>
      <c r="GE833" s="33"/>
      <c r="GF833" s="33"/>
      <c r="GG833" s="33"/>
      <c r="GH833" s="33"/>
      <c r="GI833" s="33"/>
      <c r="GJ833" s="33"/>
      <c r="GK833" s="33"/>
      <c r="GL833" s="33"/>
      <c r="GM833" s="33"/>
      <c r="GN833" s="33"/>
      <c r="GO833" s="33"/>
      <c r="GP833" s="33"/>
      <c r="GQ833" s="33"/>
      <c r="GR833" s="33"/>
      <c r="GS833" s="33"/>
      <c r="GT833" s="33"/>
      <c r="GU833" s="33"/>
      <c r="GV833" s="33"/>
      <c r="GW833" s="33"/>
      <c r="GX833" s="33"/>
      <c r="GY833" s="33"/>
      <c r="GZ833" s="33"/>
      <c r="HA833" s="33"/>
      <c r="HB833" s="33"/>
      <c r="HC833" s="33"/>
      <c r="HD833" s="33"/>
      <c r="HE833" s="33"/>
      <c r="HF833" s="33"/>
      <c r="HG833" s="33"/>
      <c r="HH833" s="33"/>
      <c r="HI833" s="33"/>
      <c r="HJ833" s="33"/>
      <c r="HK833" s="33"/>
      <c r="HL833" s="33"/>
      <c r="HM833" s="33"/>
      <c r="HN833" s="33"/>
      <c r="HO833" s="33"/>
      <c r="HP833" s="33"/>
      <c r="HQ833" s="33"/>
      <c r="HR833" s="33"/>
      <c r="HS833" s="33"/>
      <c r="HT833" s="33"/>
      <c r="HU833" s="33"/>
      <c r="HV833" s="33"/>
      <c r="HW833" s="33"/>
      <c r="HX833" s="33"/>
      <c r="HY833" s="33"/>
      <c r="HZ833" s="33"/>
      <c r="IA833" s="33"/>
      <c r="IB833" s="33"/>
      <c r="IC833" s="33"/>
      <c r="ID833" s="33"/>
      <c r="IE833" s="33"/>
      <c r="IF833" s="33"/>
      <c r="IG833" s="33"/>
      <c r="IH833" s="33"/>
      <c r="II833" s="33"/>
      <c r="IJ833" s="33"/>
      <c r="IK833" s="33"/>
      <c r="IL833" s="33"/>
      <c r="IM833" s="33"/>
      <c r="IN833" s="33"/>
      <c r="IO833" s="33"/>
      <c r="IP833" s="33"/>
      <c r="IQ833" s="33"/>
      <c r="IR833" s="33"/>
      <c r="IS833" s="33"/>
      <c r="IT833" s="33"/>
      <c r="IU833" s="33"/>
      <c r="IV833" s="33"/>
      <c r="IW833" s="33"/>
      <c r="IX833" s="33"/>
      <c r="IY833" s="33"/>
      <c r="IZ833" s="33"/>
      <c r="JA833" s="33"/>
      <c r="JB833" s="33"/>
      <c r="JC833" s="33"/>
      <c r="JD833" s="33"/>
      <c r="JE833" s="33"/>
      <c r="JF833" s="33"/>
      <c r="JG833" s="33"/>
      <c r="JH833" s="33"/>
      <c r="JI833" s="33"/>
      <c r="JJ833" s="33"/>
      <c r="JK833" s="33"/>
      <c r="JL833" s="33"/>
      <c r="JM833" s="33"/>
      <c r="JN833" s="33"/>
      <c r="JO833" s="33"/>
      <c r="JP833" s="33"/>
      <c r="JQ833" s="33"/>
      <c r="JR833" s="33"/>
      <c r="JS833" s="33"/>
      <c r="JT833" s="33"/>
      <c r="JU833" s="33"/>
      <c r="JV833" s="33"/>
      <c r="JW833" s="33"/>
      <c r="JX833" s="33"/>
      <c r="JY833" s="33"/>
      <c r="JZ833" s="33"/>
      <c r="KA833" s="33"/>
      <c r="KB833" s="33"/>
      <c r="KC833" s="33"/>
      <c r="KD833" s="33"/>
      <c r="KE833" s="33"/>
      <c r="KF833" s="33"/>
      <c r="KG833" s="33"/>
      <c r="KH833" s="33"/>
      <c r="KI833" s="33"/>
      <c r="KJ833" s="33"/>
      <c r="KK833" s="33"/>
      <c r="KL833" s="33"/>
      <c r="KM833" s="33"/>
      <c r="KN833" s="33"/>
      <c r="KO833" s="33"/>
      <c r="KP833" s="33"/>
      <c r="KQ833" s="33"/>
      <c r="KR833" s="33"/>
      <c r="KS833" s="33"/>
      <c r="KT833" s="33"/>
      <c r="KU833" s="33"/>
      <c r="KV833" s="33"/>
      <c r="KW833" s="33"/>
      <c r="KX833" s="33"/>
      <c r="KY833" s="33"/>
      <c r="KZ833" s="33"/>
      <c r="LA833" s="33"/>
      <c r="LB833" s="33"/>
      <c r="LC833" s="33"/>
    </row>
    <row r="834" spans="1:31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  <c r="FZ834" s="33"/>
      <c r="GA834" s="33"/>
      <c r="GB834" s="33"/>
      <c r="GC834" s="33"/>
      <c r="GD834" s="33"/>
      <c r="GE834" s="33"/>
      <c r="GF834" s="33"/>
      <c r="GG834" s="33"/>
      <c r="GH834" s="33"/>
      <c r="GI834" s="33"/>
      <c r="GJ834" s="33"/>
      <c r="GK834" s="33"/>
      <c r="GL834" s="33"/>
      <c r="GM834" s="33"/>
      <c r="GN834" s="33"/>
      <c r="GO834" s="33"/>
      <c r="GP834" s="33"/>
      <c r="GQ834" s="33"/>
      <c r="GR834" s="33"/>
      <c r="GS834" s="33"/>
      <c r="GT834" s="33"/>
      <c r="GU834" s="33"/>
      <c r="GV834" s="33"/>
      <c r="GW834" s="33"/>
      <c r="GX834" s="33"/>
      <c r="GY834" s="33"/>
      <c r="GZ834" s="33"/>
      <c r="HA834" s="33"/>
      <c r="HB834" s="33"/>
      <c r="HC834" s="33"/>
      <c r="HD834" s="33"/>
      <c r="HE834" s="33"/>
      <c r="HF834" s="33"/>
      <c r="HG834" s="33"/>
      <c r="HH834" s="33"/>
      <c r="HI834" s="33"/>
      <c r="HJ834" s="33"/>
      <c r="HK834" s="33"/>
      <c r="HL834" s="33"/>
      <c r="HM834" s="33"/>
      <c r="HN834" s="33"/>
      <c r="HO834" s="33"/>
      <c r="HP834" s="33"/>
      <c r="HQ834" s="33"/>
      <c r="HR834" s="33"/>
      <c r="HS834" s="33"/>
      <c r="HT834" s="33"/>
      <c r="HU834" s="33"/>
      <c r="HV834" s="33"/>
      <c r="HW834" s="33"/>
      <c r="HX834" s="33"/>
      <c r="HY834" s="33"/>
      <c r="HZ834" s="33"/>
      <c r="IA834" s="33"/>
      <c r="IB834" s="33"/>
      <c r="IC834" s="33"/>
      <c r="ID834" s="33"/>
      <c r="IE834" s="33"/>
      <c r="IF834" s="33"/>
      <c r="IG834" s="33"/>
      <c r="IH834" s="33"/>
      <c r="II834" s="33"/>
      <c r="IJ834" s="33"/>
      <c r="IK834" s="33"/>
      <c r="IL834" s="33"/>
      <c r="IM834" s="33"/>
      <c r="IN834" s="33"/>
      <c r="IO834" s="33"/>
      <c r="IP834" s="33"/>
      <c r="IQ834" s="33"/>
      <c r="IR834" s="33"/>
      <c r="IS834" s="33"/>
      <c r="IT834" s="33"/>
      <c r="IU834" s="33"/>
      <c r="IV834" s="33"/>
      <c r="IW834" s="33"/>
      <c r="IX834" s="33"/>
      <c r="IY834" s="33"/>
      <c r="IZ834" s="33"/>
      <c r="JA834" s="33"/>
      <c r="JB834" s="33"/>
      <c r="JC834" s="33"/>
      <c r="JD834" s="33"/>
      <c r="JE834" s="33"/>
      <c r="JF834" s="33"/>
      <c r="JG834" s="33"/>
      <c r="JH834" s="33"/>
      <c r="JI834" s="33"/>
      <c r="JJ834" s="33"/>
      <c r="JK834" s="33"/>
      <c r="JL834" s="33"/>
      <c r="JM834" s="33"/>
      <c r="JN834" s="33"/>
      <c r="JO834" s="33"/>
      <c r="JP834" s="33"/>
      <c r="JQ834" s="33"/>
      <c r="JR834" s="33"/>
      <c r="JS834" s="33"/>
      <c r="JT834" s="33"/>
      <c r="JU834" s="33"/>
      <c r="JV834" s="33"/>
      <c r="JW834" s="33"/>
      <c r="JX834" s="33"/>
      <c r="JY834" s="33"/>
      <c r="JZ834" s="33"/>
      <c r="KA834" s="33"/>
      <c r="KB834" s="33"/>
      <c r="KC834" s="33"/>
      <c r="KD834" s="33"/>
      <c r="KE834" s="33"/>
      <c r="KF834" s="33"/>
      <c r="KG834" s="33"/>
      <c r="KH834" s="33"/>
      <c r="KI834" s="33"/>
      <c r="KJ834" s="33"/>
      <c r="KK834" s="33"/>
      <c r="KL834" s="33"/>
      <c r="KM834" s="33"/>
      <c r="KN834" s="33"/>
      <c r="KO834" s="33"/>
      <c r="KP834" s="33"/>
      <c r="KQ834" s="33"/>
      <c r="KR834" s="33"/>
      <c r="KS834" s="33"/>
      <c r="KT834" s="33"/>
      <c r="KU834" s="33"/>
      <c r="KV834" s="33"/>
      <c r="KW834" s="33"/>
      <c r="KX834" s="33"/>
      <c r="KY834" s="33"/>
      <c r="KZ834" s="33"/>
      <c r="LA834" s="33"/>
      <c r="LB834" s="33"/>
      <c r="LC834" s="33"/>
    </row>
    <row r="835" spans="1:31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  <c r="FZ835" s="33"/>
      <c r="GA835" s="33"/>
      <c r="GB835" s="33"/>
      <c r="GC835" s="33"/>
      <c r="GD835" s="33"/>
      <c r="GE835" s="33"/>
      <c r="GF835" s="33"/>
      <c r="GG835" s="33"/>
      <c r="GH835" s="33"/>
      <c r="GI835" s="33"/>
      <c r="GJ835" s="33"/>
      <c r="GK835" s="33"/>
      <c r="GL835" s="33"/>
      <c r="GM835" s="33"/>
      <c r="GN835" s="33"/>
      <c r="GO835" s="33"/>
      <c r="GP835" s="33"/>
      <c r="GQ835" s="33"/>
      <c r="GR835" s="33"/>
      <c r="GS835" s="33"/>
      <c r="GT835" s="33"/>
      <c r="GU835" s="33"/>
      <c r="GV835" s="33"/>
      <c r="GW835" s="33"/>
      <c r="GX835" s="33"/>
      <c r="GY835" s="33"/>
      <c r="GZ835" s="33"/>
      <c r="HA835" s="33"/>
      <c r="HB835" s="33"/>
      <c r="HC835" s="33"/>
      <c r="HD835" s="33"/>
      <c r="HE835" s="33"/>
      <c r="HF835" s="33"/>
      <c r="HG835" s="33"/>
      <c r="HH835" s="33"/>
      <c r="HI835" s="33"/>
      <c r="HJ835" s="33"/>
      <c r="HK835" s="33"/>
      <c r="HL835" s="33"/>
      <c r="HM835" s="33"/>
      <c r="HN835" s="33"/>
      <c r="HO835" s="33"/>
      <c r="HP835" s="33"/>
      <c r="HQ835" s="33"/>
      <c r="HR835" s="33"/>
      <c r="HS835" s="33"/>
      <c r="HT835" s="33"/>
      <c r="HU835" s="33"/>
      <c r="HV835" s="33"/>
      <c r="HW835" s="33"/>
      <c r="HX835" s="33"/>
      <c r="HY835" s="33"/>
      <c r="HZ835" s="33"/>
      <c r="IA835" s="33"/>
      <c r="IB835" s="33"/>
      <c r="IC835" s="33"/>
      <c r="ID835" s="33"/>
      <c r="IE835" s="33"/>
      <c r="IF835" s="33"/>
      <c r="IG835" s="33"/>
      <c r="IH835" s="33"/>
      <c r="II835" s="33"/>
      <c r="IJ835" s="33"/>
      <c r="IK835" s="33"/>
      <c r="IL835" s="33"/>
      <c r="IM835" s="33"/>
      <c r="IN835" s="33"/>
      <c r="IO835" s="33"/>
      <c r="IP835" s="33"/>
      <c r="IQ835" s="33"/>
      <c r="IR835" s="33"/>
      <c r="IS835" s="33"/>
      <c r="IT835" s="33"/>
      <c r="IU835" s="33"/>
      <c r="IV835" s="33"/>
      <c r="IW835" s="33"/>
      <c r="IX835" s="33"/>
      <c r="IY835" s="33"/>
      <c r="IZ835" s="33"/>
      <c r="JA835" s="33"/>
      <c r="JB835" s="33"/>
      <c r="JC835" s="33"/>
      <c r="JD835" s="33"/>
      <c r="JE835" s="33"/>
      <c r="JF835" s="33"/>
      <c r="JG835" s="33"/>
      <c r="JH835" s="33"/>
      <c r="JI835" s="33"/>
      <c r="JJ835" s="33"/>
      <c r="JK835" s="33"/>
      <c r="JL835" s="33"/>
      <c r="JM835" s="33"/>
      <c r="JN835" s="33"/>
      <c r="JO835" s="33"/>
      <c r="JP835" s="33"/>
      <c r="JQ835" s="33"/>
      <c r="JR835" s="33"/>
      <c r="JS835" s="33"/>
      <c r="JT835" s="33"/>
      <c r="JU835" s="33"/>
      <c r="JV835" s="33"/>
      <c r="JW835" s="33"/>
      <c r="JX835" s="33"/>
      <c r="JY835" s="33"/>
      <c r="JZ835" s="33"/>
      <c r="KA835" s="33"/>
      <c r="KB835" s="33"/>
      <c r="KC835" s="33"/>
      <c r="KD835" s="33"/>
      <c r="KE835" s="33"/>
      <c r="KF835" s="33"/>
      <c r="KG835" s="33"/>
      <c r="KH835" s="33"/>
      <c r="KI835" s="33"/>
      <c r="KJ835" s="33"/>
      <c r="KK835" s="33"/>
      <c r="KL835" s="33"/>
      <c r="KM835" s="33"/>
      <c r="KN835" s="33"/>
      <c r="KO835" s="33"/>
      <c r="KP835" s="33"/>
      <c r="KQ835" s="33"/>
      <c r="KR835" s="33"/>
      <c r="KS835" s="33"/>
      <c r="KT835" s="33"/>
      <c r="KU835" s="33"/>
      <c r="KV835" s="33"/>
      <c r="KW835" s="33"/>
      <c r="KX835" s="33"/>
      <c r="KY835" s="33"/>
      <c r="KZ835" s="33"/>
      <c r="LA835" s="33"/>
      <c r="LB835" s="33"/>
      <c r="LC835" s="33"/>
    </row>
    <row r="836" spans="1:31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  <c r="FZ836" s="33"/>
      <c r="GA836" s="33"/>
      <c r="GB836" s="33"/>
      <c r="GC836" s="33"/>
      <c r="GD836" s="33"/>
      <c r="GE836" s="33"/>
      <c r="GF836" s="33"/>
      <c r="GG836" s="33"/>
      <c r="GH836" s="33"/>
      <c r="GI836" s="33"/>
      <c r="GJ836" s="33"/>
      <c r="GK836" s="33"/>
      <c r="GL836" s="33"/>
      <c r="GM836" s="33"/>
      <c r="GN836" s="33"/>
      <c r="GO836" s="33"/>
      <c r="GP836" s="33"/>
      <c r="GQ836" s="33"/>
      <c r="GR836" s="33"/>
      <c r="GS836" s="33"/>
      <c r="GT836" s="33"/>
      <c r="GU836" s="33"/>
      <c r="GV836" s="33"/>
      <c r="GW836" s="33"/>
      <c r="GX836" s="33"/>
      <c r="GY836" s="33"/>
      <c r="GZ836" s="33"/>
      <c r="HA836" s="33"/>
      <c r="HB836" s="33"/>
      <c r="HC836" s="33"/>
      <c r="HD836" s="33"/>
      <c r="HE836" s="33"/>
      <c r="HF836" s="33"/>
      <c r="HG836" s="33"/>
      <c r="HH836" s="33"/>
      <c r="HI836" s="33"/>
      <c r="HJ836" s="33"/>
      <c r="HK836" s="33"/>
      <c r="HL836" s="33"/>
      <c r="HM836" s="33"/>
      <c r="HN836" s="33"/>
      <c r="HO836" s="33"/>
      <c r="HP836" s="33"/>
      <c r="HQ836" s="33"/>
      <c r="HR836" s="33"/>
      <c r="HS836" s="33"/>
      <c r="HT836" s="33"/>
      <c r="HU836" s="33"/>
      <c r="HV836" s="33"/>
      <c r="HW836" s="33"/>
      <c r="HX836" s="33"/>
      <c r="HY836" s="33"/>
      <c r="HZ836" s="33"/>
      <c r="IA836" s="33"/>
      <c r="IB836" s="33"/>
      <c r="IC836" s="33"/>
      <c r="ID836" s="33"/>
      <c r="IE836" s="33"/>
      <c r="IF836" s="33"/>
      <c r="IG836" s="33"/>
      <c r="IH836" s="33"/>
      <c r="II836" s="33"/>
      <c r="IJ836" s="33"/>
      <c r="IK836" s="33"/>
      <c r="IL836" s="33"/>
      <c r="IM836" s="33"/>
      <c r="IN836" s="33"/>
      <c r="IO836" s="33"/>
      <c r="IP836" s="33"/>
      <c r="IQ836" s="33"/>
      <c r="IR836" s="33"/>
      <c r="IS836" s="33"/>
      <c r="IT836" s="33"/>
      <c r="IU836" s="33"/>
      <c r="IV836" s="33"/>
      <c r="IW836" s="33"/>
      <c r="IX836" s="33"/>
      <c r="IY836" s="33"/>
      <c r="IZ836" s="33"/>
      <c r="JA836" s="33"/>
      <c r="JB836" s="33"/>
      <c r="JC836" s="33"/>
      <c r="JD836" s="33"/>
      <c r="JE836" s="33"/>
      <c r="JF836" s="33"/>
      <c r="JG836" s="33"/>
      <c r="JH836" s="33"/>
      <c r="JI836" s="33"/>
      <c r="JJ836" s="33"/>
      <c r="JK836" s="33"/>
      <c r="JL836" s="33"/>
      <c r="JM836" s="33"/>
      <c r="JN836" s="33"/>
      <c r="JO836" s="33"/>
      <c r="JP836" s="33"/>
      <c r="JQ836" s="33"/>
      <c r="JR836" s="33"/>
      <c r="JS836" s="33"/>
      <c r="JT836" s="33"/>
      <c r="JU836" s="33"/>
      <c r="JV836" s="33"/>
      <c r="JW836" s="33"/>
      <c r="JX836" s="33"/>
      <c r="JY836" s="33"/>
      <c r="JZ836" s="33"/>
      <c r="KA836" s="33"/>
      <c r="KB836" s="33"/>
      <c r="KC836" s="33"/>
      <c r="KD836" s="33"/>
      <c r="KE836" s="33"/>
      <c r="KF836" s="33"/>
      <c r="KG836" s="33"/>
      <c r="KH836" s="33"/>
      <c r="KI836" s="33"/>
      <c r="KJ836" s="33"/>
      <c r="KK836" s="33"/>
      <c r="KL836" s="33"/>
      <c r="KM836" s="33"/>
      <c r="KN836" s="33"/>
      <c r="KO836" s="33"/>
      <c r="KP836" s="33"/>
      <c r="KQ836" s="33"/>
      <c r="KR836" s="33"/>
      <c r="KS836" s="33"/>
      <c r="KT836" s="33"/>
      <c r="KU836" s="33"/>
      <c r="KV836" s="33"/>
      <c r="KW836" s="33"/>
      <c r="KX836" s="33"/>
      <c r="KY836" s="33"/>
      <c r="KZ836" s="33"/>
      <c r="LA836" s="33"/>
      <c r="LB836" s="33"/>
      <c r="LC836" s="33"/>
    </row>
    <row r="837" spans="1:31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  <c r="FZ837" s="33"/>
      <c r="GA837" s="33"/>
      <c r="GB837" s="33"/>
      <c r="GC837" s="33"/>
      <c r="GD837" s="33"/>
      <c r="GE837" s="33"/>
      <c r="GF837" s="33"/>
      <c r="GG837" s="33"/>
      <c r="GH837" s="33"/>
      <c r="GI837" s="33"/>
      <c r="GJ837" s="33"/>
      <c r="GK837" s="33"/>
      <c r="GL837" s="33"/>
      <c r="GM837" s="33"/>
      <c r="GN837" s="33"/>
      <c r="GO837" s="33"/>
      <c r="GP837" s="33"/>
      <c r="GQ837" s="33"/>
      <c r="GR837" s="33"/>
      <c r="GS837" s="33"/>
      <c r="GT837" s="33"/>
      <c r="GU837" s="33"/>
      <c r="GV837" s="33"/>
      <c r="GW837" s="33"/>
      <c r="GX837" s="33"/>
      <c r="GY837" s="33"/>
      <c r="GZ837" s="33"/>
      <c r="HA837" s="33"/>
      <c r="HB837" s="33"/>
      <c r="HC837" s="33"/>
      <c r="HD837" s="33"/>
      <c r="HE837" s="33"/>
      <c r="HF837" s="33"/>
      <c r="HG837" s="33"/>
      <c r="HH837" s="33"/>
      <c r="HI837" s="33"/>
      <c r="HJ837" s="33"/>
      <c r="HK837" s="33"/>
      <c r="HL837" s="33"/>
      <c r="HM837" s="33"/>
      <c r="HN837" s="33"/>
      <c r="HO837" s="33"/>
      <c r="HP837" s="33"/>
      <c r="HQ837" s="33"/>
      <c r="HR837" s="33"/>
      <c r="HS837" s="33"/>
      <c r="HT837" s="33"/>
      <c r="HU837" s="33"/>
      <c r="HV837" s="33"/>
      <c r="HW837" s="33"/>
      <c r="HX837" s="33"/>
      <c r="HY837" s="33"/>
      <c r="HZ837" s="33"/>
      <c r="IA837" s="33"/>
      <c r="IB837" s="33"/>
      <c r="IC837" s="33"/>
      <c r="ID837" s="33"/>
      <c r="IE837" s="33"/>
      <c r="IF837" s="33"/>
      <c r="IG837" s="33"/>
      <c r="IH837" s="33"/>
      <c r="II837" s="33"/>
      <c r="IJ837" s="33"/>
      <c r="IK837" s="33"/>
      <c r="IL837" s="33"/>
      <c r="IM837" s="33"/>
      <c r="IN837" s="33"/>
      <c r="IO837" s="33"/>
      <c r="IP837" s="33"/>
      <c r="IQ837" s="33"/>
      <c r="IR837" s="33"/>
      <c r="IS837" s="33"/>
      <c r="IT837" s="33"/>
      <c r="IU837" s="33"/>
      <c r="IV837" s="33"/>
      <c r="IW837" s="33"/>
      <c r="IX837" s="33"/>
      <c r="IY837" s="33"/>
      <c r="IZ837" s="33"/>
      <c r="JA837" s="33"/>
      <c r="JB837" s="33"/>
      <c r="JC837" s="33"/>
      <c r="JD837" s="33"/>
      <c r="JE837" s="33"/>
      <c r="JF837" s="33"/>
      <c r="JG837" s="33"/>
      <c r="JH837" s="33"/>
      <c r="JI837" s="33"/>
      <c r="JJ837" s="33"/>
      <c r="JK837" s="33"/>
      <c r="JL837" s="33"/>
      <c r="JM837" s="33"/>
      <c r="JN837" s="33"/>
      <c r="JO837" s="33"/>
      <c r="JP837" s="33"/>
      <c r="JQ837" s="33"/>
      <c r="JR837" s="33"/>
      <c r="JS837" s="33"/>
      <c r="JT837" s="33"/>
      <c r="JU837" s="33"/>
      <c r="JV837" s="33"/>
      <c r="JW837" s="33"/>
      <c r="JX837" s="33"/>
      <c r="JY837" s="33"/>
      <c r="JZ837" s="33"/>
      <c r="KA837" s="33"/>
      <c r="KB837" s="33"/>
      <c r="KC837" s="33"/>
      <c r="KD837" s="33"/>
      <c r="KE837" s="33"/>
      <c r="KF837" s="33"/>
      <c r="KG837" s="33"/>
      <c r="KH837" s="33"/>
      <c r="KI837" s="33"/>
      <c r="KJ837" s="33"/>
      <c r="KK837" s="33"/>
      <c r="KL837" s="33"/>
      <c r="KM837" s="33"/>
      <c r="KN837" s="33"/>
      <c r="KO837" s="33"/>
      <c r="KP837" s="33"/>
      <c r="KQ837" s="33"/>
      <c r="KR837" s="33"/>
      <c r="KS837" s="33"/>
      <c r="KT837" s="33"/>
      <c r="KU837" s="33"/>
      <c r="KV837" s="33"/>
      <c r="KW837" s="33"/>
      <c r="KX837" s="33"/>
      <c r="KY837" s="33"/>
      <c r="KZ837" s="33"/>
      <c r="LA837" s="33"/>
      <c r="LB837" s="33"/>
      <c r="LC837" s="33"/>
    </row>
    <row r="838" spans="1:31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  <c r="CY838" s="33"/>
      <c r="CZ838" s="33"/>
      <c r="DA838" s="33"/>
      <c r="DB838" s="33"/>
      <c r="DC838" s="33"/>
      <c r="DD838" s="33"/>
      <c r="DE838" s="33"/>
      <c r="DF838" s="33"/>
      <c r="DG838" s="33"/>
      <c r="DH838" s="33"/>
      <c r="DI838" s="33"/>
      <c r="DJ838" s="33"/>
      <c r="DK838" s="33"/>
      <c r="DL838" s="33"/>
      <c r="DM838" s="33"/>
      <c r="DN838" s="33"/>
      <c r="DO838" s="33"/>
      <c r="DP838" s="33"/>
      <c r="DQ838" s="33"/>
      <c r="DR838" s="33"/>
      <c r="DS838" s="33"/>
      <c r="DT838" s="33"/>
      <c r="DU838" s="33"/>
      <c r="DV838" s="33"/>
      <c r="DW838" s="33"/>
      <c r="DX838" s="33"/>
      <c r="DY838" s="33"/>
      <c r="DZ838" s="33"/>
      <c r="EA838" s="33"/>
      <c r="EB838" s="33"/>
      <c r="EC838" s="33"/>
      <c r="ED838" s="33"/>
      <c r="EE838" s="33"/>
      <c r="EF838" s="33"/>
      <c r="EG838" s="33"/>
      <c r="EH838" s="33"/>
      <c r="EI838" s="33"/>
      <c r="EJ838" s="33"/>
      <c r="EK838" s="33"/>
      <c r="EL838" s="33"/>
      <c r="EM838" s="33"/>
      <c r="EN838" s="33"/>
      <c r="EO838" s="33"/>
      <c r="EP838" s="33"/>
      <c r="EQ838" s="33"/>
      <c r="ER838" s="33"/>
      <c r="ES838" s="33"/>
      <c r="ET838" s="33"/>
      <c r="EU838" s="33"/>
      <c r="EV838" s="33"/>
      <c r="EW838" s="33"/>
      <c r="EX838" s="33"/>
      <c r="EY838" s="33"/>
      <c r="EZ838" s="33"/>
      <c r="FA838" s="33"/>
      <c r="FB838" s="33"/>
      <c r="FC838" s="33"/>
      <c r="FD838" s="33"/>
      <c r="FE838" s="33"/>
      <c r="FF838" s="33"/>
      <c r="FG838" s="33"/>
      <c r="FH838" s="33"/>
      <c r="FI838" s="33"/>
      <c r="FJ838" s="33"/>
      <c r="FK838" s="33"/>
      <c r="FL838" s="33"/>
      <c r="FM838" s="33"/>
      <c r="FN838" s="33"/>
      <c r="FO838" s="33"/>
      <c r="FP838" s="33"/>
      <c r="FQ838" s="33"/>
      <c r="FR838" s="33"/>
      <c r="FS838" s="33"/>
      <c r="FT838" s="33"/>
      <c r="FU838" s="33"/>
      <c r="FV838" s="33"/>
      <c r="FW838" s="33"/>
      <c r="FX838" s="33"/>
      <c r="FY838" s="33"/>
      <c r="FZ838" s="33"/>
      <c r="GA838" s="33"/>
      <c r="GB838" s="33"/>
      <c r="GC838" s="33"/>
      <c r="GD838" s="33"/>
      <c r="GE838" s="33"/>
      <c r="GF838" s="33"/>
      <c r="GG838" s="33"/>
      <c r="GH838" s="33"/>
      <c r="GI838" s="33"/>
      <c r="GJ838" s="33"/>
      <c r="GK838" s="33"/>
      <c r="GL838" s="33"/>
      <c r="GM838" s="33"/>
      <c r="GN838" s="33"/>
      <c r="GO838" s="33"/>
      <c r="GP838" s="33"/>
      <c r="GQ838" s="33"/>
      <c r="GR838" s="33"/>
      <c r="GS838" s="33"/>
      <c r="GT838" s="33"/>
      <c r="GU838" s="33"/>
      <c r="GV838" s="33"/>
      <c r="GW838" s="33"/>
      <c r="GX838" s="33"/>
      <c r="GY838" s="33"/>
      <c r="GZ838" s="33"/>
      <c r="HA838" s="33"/>
      <c r="HB838" s="33"/>
      <c r="HC838" s="33"/>
      <c r="HD838" s="33"/>
      <c r="HE838" s="33"/>
      <c r="HF838" s="33"/>
      <c r="HG838" s="33"/>
      <c r="HH838" s="33"/>
      <c r="HI838" s="33"/>
      <c r="HJ838" s="33"/>
      <c r="HK838" s="33"/>
      <c r="HL838" s="33"/>
      <c r="HM838" s="33"/>
      <c r="HN838" s="33"/>
      <c r="HO838" s="33"/>
      <c r="HP838" s="33"/>
      <c r="HQ838" s="33"/>
      <c r="HR838" s="33"/>
      <c r="HS838" s="33"/>
      <c r="HT838" s="33"/>
      <c r="HU838" s="33"/>
      <c r="HV838" s="33"/>
      <c r="HW838" s="33"/>
      <c r="HX838" s="33"/>
      <c r="HY838" s="33"/>
      <c r="HZ838" s="33"/>
      <c r="IA838" s="33"/>
      <c r="IB838" s="33"/>
      <c r="IC838" s="33"/>
      <c r="ID838" s="33"/>
      <c r="IE838" s="33"/>
      <c r="IF838" s="33"/>
      <c r="IG838" s="33"/>
      <c r="IH838" s="33"/>
      <c r="II838" s="33"/>
      <c r="IJ838" s="33"/>
      <c r="IK838" s="33"/>
      <c r="IL838" s="33"/>
      <c r="IM838" s="33"/>
      <c r="IN838" s="33"/>
      <c r="IO838" s="33"/>
      <c r="IP838" s="33"/>
      <c r="IQ838" s="33"/>
      <c r="IR838" s="33"/>
      <c r="IS838" s="33"/>
      <c r="IT838" s="33"/>
      <c r="IU838" s="33"/>
      <c r="IV838" s="33"/>
      <c r="IW838" s="33"/>
      <c r="IX838" s="33"/>
      <c r="IY838" s="33"/>
      <c r="IZ838" s="33"/>
      <c r="JA838" s="33"/>
      <c r="JB838" s="33"/>
      <c r="JC838" s="33"/>
      <c r="JD838" s="33"/>
      <c r="JE838" s="33"/>
      <c r="JF838" s="33"/>
      <c r="JG838" s="33"/>
      <c r="JH838" s="33"/>
      <c r="JI838" s="33"/>
      <c r="JJ838" s="33"/>
      <c r="JK838" s="33"/>
      <c r="JL838" s="33"/>
      <c r="JM838" s="33"/>
      <c r="JN838" s="33"/>
      <c r="JO838" s="33"/>
      <c r="JP838" s="33"/>
      <c r="JQ838" s="33"/>
      <c r="JR838" s="33"/>
      <c r="JS838" s="33"/>
      <c r="JT838" s="33"/>
      <c r="JU838" s="33"/>
      <c r="JV838" s="33"/>
      <c r="JW838" s="33"/>
      <c r="JX838" s="33"/>
      <c r="JY838" s="33"/>
      <c r="JZ838" s="33"/>
      <c r="KA838" s="33"/>
      <c r="KB838" s="33"/>
      <c r="KC838" s="33"/>
      <c r="KD838" s="33"/>
      <c r="KE838" s="33"/>
      <c r="KF838" s="33"/>
      <c r="KG838" s="33"/>
      <c r="KH838" s="33"/>
      <c r="KI838" s="33"/>
      <c r="KJ838" s="33"/>
      <c r="KK838" s="33"/>
      <c r="KL838" s="33"/>
      <c r="KM838" s="33"/>
      <c r="KN838" s="33"/>
      <c r="KO838" s="33"/>
      <c r="KP838" s="33"/>
      <c r="KQ838" s="33"/>
      <c r="KR838" s="33"/>
      <c r="KS838" s="33"/>
      <c r="KT838" s="33"/>
      <c r="KU838" s="33"/>
      <c r="KV838" s="33"/>
      <c r="KW838" s="33"/>
      <c r="KX838" s="33"/>
      <c r="KY838" s="33"/>
      <c r="KZ838" s="33"/>
      <c r="LA838" s="33"/>
      <c r="LB838" s="33"/>
      <c r="LC838" s="33"/>
    </row>
    <row r="839" spans="1:31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  <c r="FZ839" s="33"/>
      <c r="GA839" s="33"/>
      <c r="GB839" s="33"/>
      <c r="GC839" s="33"/>
      <c r="GD839" s="33"/>
      <c r="GE839" s="33"/>
      <c r="GF839" s="33"/>
      <c r="GG839" s="33"/>
      <c r="GH839" s="33"/>
      <c r="GI839" s="33"/>
      <c r="GJ839" s="33"/>
      <c r="GK839" s="33"/>
      <c r="GL839" s="33"/>
      <c r="GM839" s="33"/>
      <c r="GN839" s="33"/>
      <c r="GO839" s="33"/>
      <c r="GP839" s="33"/>
      <c r="GQ839" s="33"/>
      <c r="GR839" s="33"/>
      <c r="GS839" s="33"/>
      <c r="GT839" s="33"/>
      <c r="GU839" s="33"/>
      <c r="GV839" s="33"/>
      <c r="GW839" s="33"/>
      <c r="GX839" s="33"/>
      <c r="GY839" s="33"/>
      <c r="GZ839" s="33"/>
      <c r="HA839" s="33"/>
      <c r="HB839" s="33"/>
      <c r="HC839" s="33"/>
      <c r="HD839" s="33"/>
      <c r="HE839" s="33"/>
      <c r="HF839" s="33"/>
      <c r="HG839" s="33"/>
      <c r="HH839" s="33"/>
      <c r="HI839" s="33"/>
      <c r="HJ839" s="33"/>
      <c r="HK839" s="33"/>
      <c r="HL839" s="33"/>
      <c r="HM839" s="33"/>
      <c r="HN839" s="33"/>
      <c r="HO839" s="33"/>
      <c r="HP839" s="33"/>
      <c r="HQ839" s="33"/>
      <c r="HR839" s="33"/>
      <c r="HS839" s="33"/>
      <c r="HT839" s="33"/>
      <c r="HU839" s="33"/>
      <c r="HV839" s="33"/>
      <c r="HW839" s="33"/>
      <c r="HX839" s="33"/>
      <c r="HY839" s="33"/>
      <c r="HZ839" s="33"/>
      <c r="IA839" s="33"/>
      <c r="IB839" s="33"/>
      <c r="IC839" s="33"/>
      <c r="ID839" s="33"/>
      <c r="IE839" s="33"/>
      <c r="IF839" s="33"/>
      <c r="IG839" s="33"/>
      <c r="IH839" s="33"/>
      <c r="II839" s="33"/>
      <c r="IJ839" s="33"/>
      <c r="IK839" s="33"/>
      <c r="IL839" s="33"/>
      <c r="IM839" s="33"/>
      <c r="IN839" s="33"/>
      <c r="IO839" s="33"/>
      <c r="IP839" s="33"/>
      <c r="IQ839" s="33"/>
      <c r="IR839" s="33"/>
      <c r="IS839" s="33"/>
      <c r="IT839" s="33"/>
      <c r="IU839" s="33"/>
      <c r="IV839" s="33"/>
      <c r="IW839" s="33"/>
      <c r="IX839" s="33"/>
      <c r="IY839" s="33"/>
      <c r="IZ839" s="33"/>
      <c r="JA839" s="33"/>
      <c r="JB839" s="33"/>
      <c r="JC839" s="33"/>
      <c r="JD839" s="33"/>
      <c r="JE839" s="33"/>
      <c r="JF839" s="33"/>
      <c r="JG839" s="33"/>
      <c r="JH839" s="33"/>
      <c r="JI839" s="33"/>
      <c r="JJ839" s="33"/>
      <c r="JK839" s="33"/>
      <c r="JL839" s="33"/>
      <c r="JM839" s="33"/>
      <c r="JN839" s="33"/>
      <c r="JO839" s="33"/>
      <c r="JP839" s="33"/>
      <c r="JQ839" s="33"/>
      <c r="JR839" s="33"/>
      <c r="JS839" s="33"/>
      <c r="JT839" s="33"/>
      <c r="JU839" s="33"/>
      <c r="JV839" s="33"/>
      <c r="JW839" s="33"/>
      <c r="JX839" s="33"/>
      <c r="JY839" s="33"/>
      <c r="JZ839" s="33"/>
      <c r="KA839" s="33"/>
      <c r="KB839" s="33"/>
      <c r="KC839" s="33"/>
      <c r="KD839" s="33"/>
      <c r="KE839" s="33"/>
      <c r="KF839" s="33"/>
      <c r="KG839" s="33"/>
      <c r="KH839" s="33"/>
      <c r="KI839" s="33"/>
      <c r="KJ839" s="33"/>
      <c r="KK839" s="33"/>
      <c r="KL839" s="33"/>
      <c r="KM839" s="33"/>
      <c r="KN839" s="33"/>
      <c r="KO839" s="33"/>
      <c r="KP839" s="33"/>
      <c r="KQ839" s="33"/>
      <c r="KR839" s="33"/>
      <c r="KS839" s="33"/>
      <c r="KT839" s="33"/>
      <c r="KU839" s="33"/>
      <c r="KV839" s="33"/>
      <c r="KW839" s="33"/>
      <c r="KX839" s="33"/>
      <c r="KY839" s="33"/>
      <c r="KZ839" s="33"/>
      <c r="LA839" s="33"/>
      <c r="LB839" s="33"/>
      <c r="LC839" s="33"/>
    </row>
    <row r="840" spans="1:31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  <c r="FZ840" s="33"/>
      <c r="GA840" s="33"/>
      <c r="GB840" s="33"/>
      <c r="GC840" s="33"/>
      <c r="GD840" s="33"/>
      <c r="GE840" s="33"/>
      <c r="GF840" s="33"/>
      <c r="GG840" s="33"/>
      <c r="GH840" s="33"/>
      <c r="GI840" s="33"/>
      <c r="GJ840" s="33"/>
      <c r="GK840" s="33"/>
      <c r="GL840" s="33"/>
      <c r="GM840" s="33"/>
      <c r="GN840" s="33"/>
      <c r="GO840" s="33"/>
      <c r="GP840" s="33"/>
      <c r="GQ840" s="33"/>
      <c r="GR840" s="33"/>
      <c r="GS840" s="33"/>
      <c r="GT840" s="33"/>
      <c r="GU840" s="33"/>
      <c r="GV840" s="33"/>
      <c r="GW840" s="33"/>
      <c r="GX840" s="33"/>
      <c r="GY840" s="33"/>
      <c r="GZ840" s="33"/>
      <c r="HA840" s="33"/>
      <c r="HB840" s="33"/>
      <c r="HC840" s="33"/>
      <c r="HD840" s="33"/>
      <c r="HE840" s="33"/>
      <c r="HF840" s="33"/>
      <c r="HG840" s="33"/>
      <c r="HH840" s="33"/>
      <c r="HI840" s="33"/>
      <c r="HJ840" s="33"/>
      <c r="HK840" s="33"/>
      <c r="HL840" s="33"/>
      <c r="HM840" s="33"/>
      <c r="HN840" s="33"/>
      <c r="HO840" s="33"/>
      <c r="HP840" s="33"/>
      <c r="HQ840" s="33"/>
      <c r="HR840" s="33"/>
      <c r="HS840" s="33"/>
      <c r="HT840" s="33"/>
      <c r="HU840" s="33"/>
      <c r="HV840" s="33"/>
      <c r="HW840" s="33"/>
      <c r="HX840" s="33"/>
      <c r="HY840" s="33"/>
      <c r="HZ840" s="33"/>
      <c r="IA840" s="33"/>
      <c r="IB840" s="33"/>
      <c r="IC840" s="33"/>
      <c r="ID840" s="33"/>
      <c r="IE840" s="33"/>
      <c r="IF840" s="33"/>
      <c r="IG840" s="33"/>
      <c r="IH840" s="33"/>
      <c r="II840" s="33"/>
      <c r="IJ840" s="33"/>
      <c r="IK840" s="33"/>
      <c r="IL840" s="33"/>
      <c r="IM840" s="33"/>
      <c r="IN840" s="33"/>
      <c r="IO840" s="33"/>
      <c r="IP840" s="33"/>
      <c r="IQ840" s="33"/>
      <c r="IR840" s="33"/>
      <c r="IS840" s="33"/>
      <c r="IT840" s="33"/>
      <c r="IU840" s="33"/>
      <c r="IV840" s="33"/>
      <c r="IW840" s="33"/>
      <c r="IX840" s="33"/>
      <c r="IY840" s="33"/>
      <c r="IZ840" s="33"/>
      <c r="JA840" s="33"/>
      <c r="JB840" s="33"/>
      <c r="JC840" s="33"/>
      <c r="JD840" s="33"/>
      <c r="JE840" s="33"/>
      <c r="JF840" s="33"/>
      <c r="JG840" s="33"/>
      <c r="JH840" s="33"/>
      <c r="JI840" s="33"/>
      <c r="JJ840" s="33"/>
      <c r="JK840" s="33"/>
      <c r="JL840" s="33"/>
      <c r="JM840" s="33"/>
      <c r="JN840" s="33"/>
      <c r="JO840" s="33"/>
      <c r="JP840" s="33"/>
      <c r="JQ840" s="33"/>
      <c r="JR840" s="33"/>
      <c r="JS840" s="33"/>
      <c r="JT840" s="33"/>
      <c r="JU840" s="33"/>
      <c r="JV840" s="33"/>
      <c r="JW840" s="33"/>
      <c r="JX840" s="33"/>
      <c r="JY840" s="33"/>
      <c r="JZ840" s="33"/>
      <c r="KA840" s="33"/>
      <c r="KB840" s="33"/>
      <c r="KC840" s="33"/>
      <c r="KD840" s="33"/>
      <c r="KE840" s="33"/>
      <c r="KF840" s="33"/>
      <c r="KG840" s="33"/>
      <c r="KH840" s="33"/>
      <c r="KI840" s="33"/>
      <c r="KJ840" s="33"/>
      <c r="KK840" s="33"/>
      <c r="KL840" s="33"/>
      <c r="KM840" s="33"/>
      <c r="KN840" s="33"/>
      <c r="KO840" s="33"/>
      <c r="KP840" s="33"/>
      <c r="KQ840" s="33"/>
      <c r="KR840" s="33"/>
      <c r="KS840" s="33"/>
      <c r="KT840" s="33"/>
      <c r="KU840" s="33"/>
      <c r="KV840" s="33"/>
      <c r="KW840" s="33"/>
      <c r="KX840" s="33"/>
      <c r="KY840" s="33"/>
      <c r="KZ840" s="33"/>
      <c r="LA840" s="33"/>
      <c r="LB840" s="33"/>
      <c r="LC840" s="33"/>
    </row>
    <row r="841" spans="1:31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  <c r="FZ841" s="33"/>
      <c r="GA841" s="33"/>
      <c r="GB841" s="33"/>
      <c r="GC841" s="33"/>
      <c r="GD841" s="33"/>
      <c r="GE841" s="33"/>
      <c r="GF841" s="33"/>
      <c r="GG841" s="33"/>
      <c r="GH841" s="33"/>
      <c r="GI841" s="33"/>
      <c r="GJ841" s="33"/>
      <c r="GK841" s="33"/>
      <c r="GL841" s="33"/>
      <c r="GM841" s="33"/>
      <c r="GN841" s="33"/>
      <c r="GO841" s="33"/>
      <c r="GP841" s="33"/>
      <c r="GQ841" s="33"/>
      <c r="GR841" s="33"/>
      <c r="GS841" s="33"/>
      <c r="GT841" s="33"/>
      <c r="GU841" s="33"/>
      <c r="GV841" s="33"/>
      <c r="GW841" s="33"/>
      <c r="GX841" s="33"/>
      <c r="GY841" s="33"/>
      <c r="GZ841" s="33"/>
      <c r="HA841" s="33"/>
      <c r="HB841" s="33"/>
      <c r="HC841" s="33"/>
      <c r="HD841" s="33"/>
      <c r="HE841" s="33"/>
      <c r="HF841" s="33"/>
      <c r="HG841" s="33"/>
      <c r="HH841" s="33"/>
      <c r="HI841" s="33"/>
      <c r="HJ841" s="33"/>
      <c r="HK841" s="33"/>
      <c r="HL841" s="33"/>
      <c r="HM841" s="33"/>
      <c r="HN841" s="33"/>
      <c r="HO841" s="33"/>
      <c r="HP841" s="33"/>
      <c r="HQ841" s="33"/>
      <c r="HR841" s="33"/>
      <c r="HS841" s="33"/>
      <c r="HT841" s="33"/>
      <c r="HU841" s="33"/>
      <c r="HV841" s="33"/>
      <c r="HW841" s="33"/>
      <c r="HX841" s="33"/>
      <c r="HY841" s="33"/>
      <c r="HZ841" s="33"/>
      <c r="IA841" s="33"/>
      <c r="IB841" s="33"/>
      <c r="IC841" s="33"/>
      <c r="ID841" s="33"/>
      <c r="IE841" s="33"/>
      <c r="IF841" s="33"/>
      <c r="IG841" s="33"/>
      <c r="IH841" s="33"/>
      <c r="II841" s="33"/>
      <c r="IJ841" s="33"/>
      <c r="IK841" s="33"/>
      <c r="IL841" s="33"/>
      <c r="IM841" s="33"/>
      <c r="IN841" s="33"/>
      <c r="IO841" s="33"/>
      <c r="IP841" s="33"/>
      <c r="IQ841" s="33"/>
      <c r="IR841" s="33"/>
      <c r="IS841" s="33"/>
      <c r="IT841" s="33"/>
      <c r="IU841" s="33"/>
      <c r="IV841" s="33"/>
      <c r="IW841" s="33"/>
      <c r="IX841" s="33"/>
      <c r="IY841" s="33"/>
      <c r="IZ841" s="33"/>
      <c r="JA841" s="33"/>
      <c r="JB841" s="33"/>
      <c r="JC841" s="33"/>
      <c r="JD841" s="33"/>
      <c r="JE841" s="33"/>
      <c r="JF841" s="33"/>
      <c r="JG841" s="33"/>
      <c r="JH841" s="33"/>
      <c r="JI841" s="33"/>
      <c r="JJ841" s="33"/>
      <c r="JK841" s="33"/>
      <c r="JL841" s="33"/>
      <c r="JM841" s="33"/>
      <c r="JN841" s="33"/>
      <c r="JO841" s="33"/>
      <c r="JP841" s="33"/>
      <c r="JQ841" s="33"/>
      <c r="JR841" s="33"/>
      <c r="JS841" s="33"/>
      <c r="JT841" s="33"/>
      <c r="JU841" s="33"/>
      <c r="JV841" s="33"/>
      <c r="JW841" s="33"/>
      <c r="JX841" s="33"/>
      <c r="JY841" s="33"/>
      <c r="JZ841" s="33"/>
      <c r="KA841" s="33"/>
      <c r="KB841" s="33"/>
      <c r="KC841" s="33"/>
      <c r="KD841" s="33"/>
      <c r="KE841" s="33"/>
      <c r="KF841" s="33"/>
      <c r="KG841" s="33"/>
      <c r="KH841" s="33"/>
      <c r="KI841" s="33"/>
      <c r="KJ841" s="33"/>
      <c r="KK841" s="33"/>
      <c r="KL841" s="33"/>
      <c r="KM841" s="33"/>
      <c r="KN841" s="33"/>
      <c r="KO841" s="33"/>
      <c r="KP841" s="33"/>
      <c r="KQ841" s="33"/>
      <c r="KR841" s="33"/>
      <c r="KS841" s="33"/>
      <c r="KT841" s="33"/>
      <c r="KU841" s="33"/>
      <c r="KV841" s="33"/>
      <c r="KW841" s="33"/>
      <c r="KX841" s="33"/>
      <c r="KY841" s="33"/>
      <c r="KZ841" s="33"/>
      <c r="LA841" s="33"/>
      <c r="LB841" s="33"/>
      <c r="LC841" s="33"/>
    </row>
    <row r="842" spans="1:31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  <c r="FZ842" s="33"/>
      <c r="GA842" s="33"/>
      <c r="GB842" s="33"/>
      <c r="GC842" s="33"/>
      <c r="GD842" s="33"/>
      <c r="GE842" s="33"/>
      <c r="GF842" s="33"/>
      <c r="GG842" s="33"/>
      <c r="GH842" s="33"/>
      <c r="GI842" s="33"/>
      <c r="GJ842" s="33"/>
      <c r="GK842" s="33"/>
      <c r="GL842" s="33"/>
      <c r="GM842" s="33"/>
      <c r="GN842" s="33"/>
      <c r="GO842" s="33"/>
      <c r="GP842" s="33"/>
      <c r="GQ842" s="33"/>
      <c r="GR842" s="33"/>
      <c r="GS842" s="33"/>
      <c r="GT842" s="33"/>
      <c r="GU842" s="33"/>
      <c r="GV842" s="33"/>
      <c r="GW842" s="33"/>
      <c r="GX842" s="33"/>
      <c r="GY842" s="33"/>
      <c r="GZ842" s="33"/>
      <c r="HA842" s="33"/>
      <c r="HB842" s="33"/>
      <c r="HC842" s="33"/>
      <c r="HD842" s="33"/>
      <c r="HE842" s="33"/>
      <c r="HF842" s="33"/>
      <c r="HG842" s="33"/>
      <c r="HH842" s="33"/>
      <c r="HI842" s="33"/>
      <c r="HJ842" s="33"/>
      <c r="HK842" s="33"/>
      <c r="HL842" s="33"/>
      <c r="HM842" s="33"/>
      <c r="HN842" s="33"/>
      <c r="HO842" s="33"/>
      <c r="HP842" s="33"/>
      <c r="HQ842" s="33"/>
      <c r="HR842" s="33"/>
      <c r="HS842" s="33"/>
      <c r="HT842" s="33"/>
      <c r="HU842" s="33"/>
      <c r="HV842" s="33"/>
      <c r="HW842" s="33"/>
      <c r="HX842" s="33"/>
      <c r="HY842" s="33"/>
      <c r="HZ842" s="33"/>
      <c r="IA842" s="33"/>
      <c r="IB842" s="33"/>
      <c r="IC842" s="33"/>
      <c r="ID842" s="33"/>
      <c r="IE842" s="33"/>
      <c r="IF842" s="33"/>
      <c r="IG842" s="33"/>
      <c r="IH842" s="33"/>
      <c r="II842" s="33"/>
      <c r="IJ842" s="33"/>
      <c r="IK842" s="33"/>
      <c r="IL842" s="33"/>
      <c r="IM842" s="33"/>
      <c r="IN842" s="33"/>
      <c r="IO842" s="33"/>
      <c r="IP842" s="33"/>
      <c r="IQ842" s="33"/>
      <c r="IR842" s="33"/>
      <c r="IS842" s="33"/>
      <c r="IT842" s="33"/>
      <c r="IU842" s="33"/>
      <c r="IV842" s="33"/>
      <c r="IW842" s="33"/>
      <c r="IX842" s="33"/>
      <c r="IY842" s="33"/>
      <c r="IZ842" s="33"/>
      <c r="JA842" s="33"/>
      <c r="JB842" s="33"/>
      <c r="JC842" s="33"/>
      <c r="JD842" s="33"/>
      <c r="JE842" s="33"/>
      <c r="JF842" s="33"/>
      <c r="JG842" s="33"/>
      <c r="JH842" s="33"/>
      <c r="JI842" s="33"/>
      <c r="JJ842" s="33"/>
      <c r="JK842" s="33"/>
      <c r="JL842" s="33"/>
      <c r="JM842" s="33"/>
      <c r="JN842" s="33"/>
      <c r="JO842" s="33"/>
      <c r="JP842" s="33"/>
      <c r="JQ842" s="33"/>
      <c r="JR842" s="33"/>
      <c r="JS842" s="33"/>
      <c r="JT842" s="33"/>
      <c r="JU842" s="33"/>
      <c r="JV842" s="33"/>
      <c r="JW842" s="33"/>
      <c r="JX842" s="33"/>
      <c r="JY842" s="33"/>
      <c r="JZ842" s="33"/>
      <c r="KA842" s="33"/>
      <c r="KB842" s="33"/>
      <c r="KC842" s="33"/>
      <c r="KD842" s="33"/>
      <c r="KE842" s="33"/>
      <c r="KF842" s="33"/>
      <c r="KG842" s="33"/>
      <c r="KH842" s="33"/>
      <c r="KI842" s="33"/>
      <c r="KJ842" s="33"/>
      <c r="KK842" s="33"/>
      <c r="KL842" s="33"/>
      <c r="KM842" s="33"/>
      <c r="KN842" s="33"/>
      <c r="KO842" s="33"/>
      <c r="KP842" s="33"/>
      <c r="KQ842" s="33"/>
      <c r="KR842" s="33"/>
      <c r="KS842" s="33"/>
      <c r="KT842" s="33"/>
      <c r="KU842" s="33"/>
      <c r="KV842" s="33"/>
      <c r="KW842" s="33"/>
      <c r="KX842" s="33"/>
      <c r="KY842" s="33"/>
      <c r="KZ842" s="33"/>
      <c r="LA842" s="33"/>
      <c r="LB842" s="33"/>
      <c r="LC842" s="33"/>
    </row>
    <row r="843" spans="1:31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  <c r="FZ843" s="33"/>
      <c r="GA843" s="33"/>
      <c r="GB843" s="33"/>
      <c r="GC843" s="33"/>
      <c r="GD843" s="33"/>
      <c r="GE843" s="33"/>
      <c r="GF843" s="33"/>
      <c r="GG843" s="33"/>
      <c r="GH843" s="33"/>
      <c r="GI843" s="33"/>
      <c r="GJ843" s="33"/>
      <c r="GK843" s="33"/>
      <c r="GL843" s="33"/>
      <c r="GM843" s="33"/>
      <c r="GN843" s="33"/>
      <c r="GO843" s="33"/>
      <c r="GP843" s="33"/>
      <c r="GQ843" s="33"/>
      <c r="GR843" s="33"/>
      <c r="GS843" s="33"/>
      <c r="GT843" s="33"/>
      <c r="GU843" s="33"/>
      <c r="GV843" s="33"/>
      <c r="GW843" s="33"/>
      <c r="GX843" s="33"/>
      <c r="GY843" s="33"/>
      <c r="GZ843" s="33"/>
      <c r="HA843" s="33"/>
      <c r="HB843" s="33"/>
      <c r="HC843" s="33"/>
      <c r="HD843" s="33"/>
      <c r="HE843" s="33"/>
      <c r="HF843" s="33"/>
      <c r="HG843" s="33"/>
      <c r="HH843" s="33"/>
      <c r="HI843" s="33"/>
      <c r="HJ843" s="33"/>
      <c r="HK843" s="33"/>
      <c r="HL843" s="33"/>
      <c r="HM843" s="33"/>
      <c r="HN843" s="33"/>
      <c r="HO843" s="33"/>
      <c r="HP843" s="33"/>
      <c r="HQ843" s="33"/>
      <c r="HR843" s="33"/>
      <c r="HS843" s="33"/>
      <c r="HT843" s="33"/>
      <c r="HU843" s="33"/>
      <c r="HV843" s="33"/>
      <c r="HW843" s="33"/>
      <c r="HX843" s="33"/>
      <c r="HY843" s="33"/>
      <c r="HZ843" s="33"/>
      <c r="IA843" s="33"/>
      <c r="IB843" s="33"/>
      <c r="IC843" s="33"/>
      <c r="ID843" s="33"/>
      <c r="IE843" s="33"/>
      <c r="IF843" s="33"/>
      <c r="IG843" s="33"/>
      <c r="IH843" s="33"/>
      <c r="II843" s="33"/>
      <c r="IJ843" s="33"/>
      <c r="IK843" s="33"/>
      <c r="IL843" s="33"/>
      <c r="IM843" s="33"/>
      <c r="IN843" s="33"/>
      <c r="IO843" s="33"/>
      <c r="IP843" s="33"/>
      <c r="IQ843" s="33"/>
      <c r="IR843" s="33"/>
      <c r="IS843" s="33"/>
      <c r="IT843" s="33"/>
      <c r="IU843" s="33"/>
      <c r="IV843" s="33"/>
      <c r="IW843" s="33"/>
      <c r="IX843" s="33"/>
      <c r="IY843" s="33"/>
      <c r="IZ843" s="33"/>
      <c r="JA843" s="33"/>
      <c r="JB843" s="33"/>
      <c r="JC843" s="33"/>
      <c r="JD843" s="33"/>
      <c r="JE843" s="33"/>
      <c r="JF843" s="33"/>
      <c r="JG843" s="33"/>
      <c r="JH843" s="33"/>
      <c r="JI843" s="33"/>
      <c r="JJ843" s="33"/>
      <c r="JK843" s="33"/>
      <c r="JL843" s="33"/>
      <c r="JM843" s="33"/>
      <c r="JN843" s="33"/>
      <c r="JO843" s="33"/>
      <c r="JP843" s="33"/>
      <c r="JQ843" s="33"/>
      <c r="JR843" s="33"/>
      <c r="JS843" s="33"/>
      <c r="JT843" s="33"/>
      <c r="JU843" s="33"/>
      <c r="JV843" s="33"/>
      <c r="JW843" s="33"/>
      <c r="JX843" s="33"/>
      <c r="JY843" s="33"/>
      <c r="JZ843" s="33"/>
      <c r="KA843" s="33"/>
      <c r="KB843" s="33"/>
      <c r="KC843" s="33"/>
      <c r="KD843" s="33"/>
      <c r="KE843" s="33"/>
      <c r="KF843" s="33"/>
      <c r="KG843" s="33"/>
      <c r="KH843" s="33"/>
      <c r="KI843" s="33"/>
      <c r="KJ843" s="33"/>
      <c r="KK843" s="33"/>
      <c r="KL843" s="33"/>
      <c r="KM843" s="33"/>
      <c r="KN843" s="33"/>
      <c r="KO843" s="33"/>
      <c r="KP843" s="33"/>
      <c r="KQ843" s="33"/>
      <c r="KR843" s="33"/>
      <c r="KS843" s="33"/>
      <c r="KT843" s="33"/>
      <c r="KU843" s="33"/>
      <c r="KV843" s="33"/>
      <c r="KW843" s="33"/>
      <c r="KX843" s="33"/>
      <c r="KY843" s="33"/>
      <c r="KZ843" s="33"/>
      <c r="LA843" s="33"/>
      <c r="LB843" s="33"/>
      <c r="LC843" s="33"/>
    </row>
    <row r="844" spans="1:31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  <c r="FZ844" s="33"/>
      <c r="GA844" s="33"/>
      <c r="GB844" s="33"/>
      <c r="GC844" s="33"/>
      <c r="GD844" s="33"/>
      <c r="GE844" s="33"/>
      <c r="GF844" s="33"/>
      <c r="GG844" s="33"/>
      <c r="GH844" s="33"/>
      <c r="GI844" s="33"/>
      <c r="GJ844" s="33"/>
      <c r="GK844" s="33"/>
      <c r="GL844" s="33"/>
      <c r="GM844" s="33"/>
      <c r="GN844" s="33"/>
      <c r="GO844" s="33"/>
      <c r="GP844" s="33"/>
      <c r="GQ844" s="33"/>
      <c r="GR844" s="33"/>
      <c r="GS844" s="33"/>
      <c r="GT844" s="33"/>
      <c r="GU844" s="33"/>
      <c r="GV844" s="33"/>
      <c r="GW844" s="33"/>
      <c r="GX844" s="33"/>
      <c r="GY844" s="33"/>
      <c r="GZ844" s="33"/>
      <c r="HA844" s="33"/>
      <c r="HB844" s="33"/>
      <c r="HC844" s="33"/>
      <c r="HD844" s="33"/>
      <c r="HE844" s="33"/>
      <c r="HF844" s="33"/>
      <c r="HG844" s="33"/>
      <c r="HH844" s="33"/>
      <c r="HI844" s="33"/>
      <c r="HJ844" s="33"/>
      <c r="HK844" s="33"/>
      <c r="HL844" s="33"/>
      <c r="HM844" s="33"/>
      <c r="HN844" s="33"/>
      <c r="HO844" s="33"/>
      <c r="HP844" s="33"/>
      <c r="HQ844" s="33"/>
      <c r="HR844" s="33"/>
      <c r="HS844" s="33"/>
      <c r="HT844" s="33"/>
      <c r="HU844" s="33"/>
      <c r="HV844" s="33"/>
      <c r="HW844" s="33"/>
      <c r="HX844" s="33"/>
      <c r="HY844" s="33"/>
      <c r="HZ844" s="33"/>
      <c r="IA844" s="33"/>
      <c r="IB844" s="33"/>
      <c r="IC844" s="33"/>
      <c r="ID844" s="33"/>
      <c r="IE844" s="33"/>
      <c r="IF844" s="33"/>
      <c r="IG844" s="33"/>
      <c r="IH844" s="33"/>
      <c r="II844" s="33"/>
      <c r="IJ844" s="33"/>
      <c r="IK844" s="33"/>
      <c r="IL844" s="33"/>
      <c r="IM844" s="33"/>
      <c r="IN844" s="33"/>
      <c r="IO844" s="33"/>
      <c r="IP844" s="33"/>
      <c r="IQ844" s="33"/>
      <c r="IR844" s="33"/>
      <c r="IS844" s="33"/>
      <c r="IT844" s="33"/>
      <c r="IU844" s="33"/>
      <c r="IV844" s="33"/>
      <c r="IW844" s="33"/>
      <c r="IX844" s="33"/>
      <c r="IY844" s="33"/>
      <c r="IZ844" s="33"/>
      <c r="JA844" s="33"/>
      <c r="JB844" s="33"/>
      <c r="JC844" s="33"/>
      <c r="JD844" s="33"/>
      <c r="JE844" s="33"/>
      <c r="JF844" s="33"/>
      <c r="JG844" s="33"/>
      <c r="JH844" s="33"/>
      <c r="JI844" s="33"/>
      <c r="JJ844" s="33"/>
      <c r="JK844" s="33"/>
      <c r="JL844" s="33"/>
      <c r="JM844" s="33"/>
      <c r="JN844" s="33"/>
      <c r="JO844" s="33"/>
      <c r="JP844" s="33"/>
      <c r="JQ844" s="33"/>
      <c r="JR844" s="33"/>
      <c r="JS844" s="33"/>
      <c r="JT844" s="33"/>
      <c r="JU844" s="33"/>
      <c r="JV844" s="33"/>
      <c r="JW844" s="33"/>
      <c r="JX844" s="33"/>
      <c r="JY844" s="33"/>
      <c r="JZ844" s="33"/>
      <c r="KA844" s="33"/>
      <c r="KB844" s="33"/>
      <c r="KC844" s="33"/>
      <c r="KD844" s="33"/>
      <c r="KE844" s="33"/>
      <c r="KF844" s="33"/>
      <c r="KG844" s="33"/>
      <c r="KH844" s="33"/>
      <c r="KI844" s="33"/>
      <c r="KJ844" s="33"/>
      <c r="KK844" s="33"/>
      <c r="KL844" s="33"/>
      <c r="KM844" s="33"/>
      <c r="KN844" s="33"/>
      <c r="KO844" s="33"/>
      <c r="KP844" s="33"/>
      <c r="KQ844" s="33"/>
      <c r="KR844" s="33"/>
      <c r="KS844" s="33"/>
      <c r="KT844" s="33"/>
      <c r="KU844" s="33"/>
      <c r="KV844" s="33"/>
      <c r="KW844" s="33"/>
      <c r="KX844" s="33"/>
      <c r="KY844" s="33"/>
      <c r="KZ844" s="33"/>
      <c r="LA844" s="33"/>
      <c r="LB844" s="33"/>
      <c r="LC844" s="33"/>
    </row>
    <row r="845" spans="1:31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  <c r="FZ845" s="33"/>
      <c r="GA845" s="33"/>
      <c r="GB845" s="33"/>
      <c r="GC845" s="33"/>
      <c r="GD845" s="33"/>
      <c r="GE845" s="33"/>
      <c r="GF845" s="33"/>
      <c r="GG845" s="33"/>
      <c r="GH845" s="33"/>
      <c r="GI845" s="33"/>
      <c r="GJ845" s="33"/>
      <c r="GK845" s="33"/>
      <c r="GL845" s="33"/>
      <c r="GM845" s="33"/>
      <c r="GN845" s="33"/>
      <c r="GO845" s="33"/>
      <c r="GP845" s="33"/>
      <c r="GQ845" s="33"/>
      <c r="GR845" s="33"/>
      <c r="GS845" s="33"/>
      <c r="GT845" s="33"/>
      <c r="GU845" s="33"/>
      <c r="GV845" s="33"/>
      <c r="GW845" s="33"/>
      <c r="GX845" s="33"/>
      <c r="GY845" s="33"/>
      <c r="GZ845" s="33"/>
      <c r="HA845" s="33"/>
      <c r="HB845" s="33"/>
      <c r="HC845" s="33"/>
      <c r="HD845" s="33"/>
      <c r="HE845" s="33"/>
      <c r="HF845" s="33"/>
      <c r="HG845" s="33"/>
      <c r="HH845" s="33"/>
      <c r="HI845" s="33"/>
      <c r="HJ845" s="33"/>
      <c r="HK845" s="33"/>
      <c r="HL845" s="33"/>
      <c r="HM845" s="33"/>
      <c r="HN845" s="33"/>
      <c r="HO845" s="33"/>
      <c r="HP845" s="33"/>
      <c r="HQ845" s="33"/>
      <c r="HR845" s="33"/>
      <c r="HS845" s="33"/>
      <c r="HT845" s="33"/>
      <c r="HU845" s="33"/>
      <c r="HV845" s="33"/>
      <c r="HW845" s="33"/>
      <c r="HX845" s="33"/>
      <c r="HY845" s="33"/>
      <c r="HZ845" s="33"/>
      <c r="IA845" s="33"/>
      <c r="IB845" s="33"/>
      <c r="IC845" s="33"/>
      <c r="ID845" s="33"/>
      <c r="IE845" s="33"/>
      <c r="IF845" s="33"/>
      <c r="IG845" s="33"/>
      <c r="IH845" s="33"/>
      <c r="II845" s="33"/>
      <c r="IJ845" s="33"/>
      <c r="IK845" s="33"/>
      <c r="IL845" s="33"/>
      <c r="IM845" s="33"/>
      <c r="IN845" s="33"/>
      <c r="IO845" s="33"/>
      <c r="IP845" s="33"/>
      <c r="IQ845" s="33"/>
      <c r="IR845" s="33"/>
      <c r="IS845" s="33"/>
      <c r="IT845" s="33"/>
      <c r="IU845" s="33"/>
      <c r="IV845" s="33"/>
      <c r="IW845" s="33"/>
      <c r="IX845" s="33"/>
      <c r="IY845" s="33"/>
      <c r="IZ845" s="33"/>
      <c r="JA845" s="33"/>
      <c r="JB845" s="33"/>
      <c r="JC845" s="33"/>
      <c r="JD845" s="33"/>
      <c r="JE845" s="33"/>
      <c r="JF845" s="33"/>
      <c r="JG845" s="33"/>
      <c r="JH845" s="33"/>
      <c r="JI845" s="33"/>
      <c r="JJ845" s="33"/>
      <c r="JK845" s="33"/>
      <c r="JL845" s="33"/>
      <c r="JM845" s="33"/>
      <c r="JN845" s="33"/>
      <c r="JO845" s="33"/>
      <c r="JP845" s="33"/>
      <c r="JQ845" s="33"/>
      <c r="JR845" s="33"/>
      <c r="JS845" s="33"/>
      <c r="JT845" s="33"/>
      <c r="JU845" s="33"/>
      <c r="JV845" s="33"/>
      <c r="JW845" s="33"/>
      <c r="JX845" s="33"/>
      <c r="JY845" s="33"/>
      <c r="JZ845" s="33"/>
      <c r="KA845" s="33"/>
      <c r="KB845" s="33"/>
      <c r="KC845" s="33"/>
      <c r="KD845" s="33"/>
      <c r="KE845" s="33"/>
      <c r="KF845" s="33"/>
      <c r="KG845" s="33"/>
      <c r="KH845" s="33"/>
      <c r="KI845" s="33"/>
      <c r="KJ845" s="33"/>
      <c r="KK845" s="33"/>
      <c r="KL845" s="33"/>
      <c r="KM845" s="33"/>
      <c r="KN845" s="33"/>
      <c r="KO845" s="33"/>
      <c r="KP845" s="33"/>
      <c r="KQ845" s="33"/>
      <c r="KR845" s="33"/>
      <c r="KS845" s="33"/>
      <c r="KT845" s="33"/>
      <c r="KU845" s="33"/>
      <c r="KV845" s="33"/>
      <c r="KW845" s="33"/>
      <c r="KX845" s="33"/>
      <c r="KY845" s="33"/>
      <c r="KZ845" s="33"/>
      <c r="LA845" s="33"/>
      <c r="LB845" s="33"/>
      <c r="LC845" s="33"/>
    </row>
    <row r="846" spans="1:31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  <c r="FZ846" s="33"/>
      <c r="GA846" s="33"/>
      <c r="GB846" s="33"/>
      <c r="GC846" s="33"/>
      <c r="GD846" s="33"/>
      <c r="GE846" s="33"/>
      <c r="GF846" s="33"/>
      <c r="GG846" s="33"/>
      <c r="GH846" s="33"/>
      <c r="GI846" s="33"/>
      <c r="GJ846" s="33"/>
      <c r="GK846" s="33"/>
      <c r="GL846" s="33"/>
      <c r="GM846" s="33"/>
      <c r="GN846" s="33"/>
      <c r="GO846" s="33"/>
      <c r="GP846" s="33"/>
      <c r="GQ846" s="33"/>
      <c r="GR846" s="33"/>
      <c r="GS846" s="33"/>
      <c r="GT846" s="33"/>
      <c r="GU846" s="33"/>
      <c r="GV846" s="33"/>
      <c r="GW846" s="33"/>
      <c r="GX846" s="33"/>
      <c r="GY846" s="33"/>
      <c r="GZ846" s="33"/>
      <c r="HA846" s="33"/>
      <c r="HB846" s="33"/>
      <c r="HC846" s="33"/>
      <c r="HD846" s="33"/>
      <c r="HE846" s="33"/>
      <c r="HF846" s="33"/>
      <c r="HG846" s="33"/>
      <c r="HH846" s="33"/>
      <c r="HI846" s="33"/>
      <c r="HJ846" s="33"/>
      <c r="HK846" s="33"/>
      <c r="HL846" s="33"/>
      <c r="HM846" s="33"/>
      <c r="HN846" s="33"/>
      <c r="HO846" s="33"/>
      <c r="HP846" s="33"/>
      <c r="HQ846" s="33"/>
      <c r="HR846" s="33"/>
      <c r="HS846" s="33"/>
      <c r="HT846" s="33"/>
      <c r="HU846" s="33"/>
      <c r="HV846" s="33"/>
      <c r="HW846" s="33"/>
      <c r="HX846" s="33"/>
      <c r="HY846" s="33"/>
      <c r="HZ846" s="33"/>
      <c r="IA846" s="33"/>
      <c r="IB846" s="33"/>
      <c r="IC846" s="33"/>
      <c r="ID846" s="33"/>
      <c r="IE846" s="33"/>
      <c r="IF846" s="33"/>
      <c r="IG846" s="33"/>
      <c r="IH846" s="33"/>
      <c r="II846" s="33"/>
      <c r="IJ846" s="33"/>
      <c r="IK846" s="33"/>
      <c r="IL846" s="33"/>
      <c r="IM846" s="33"/>
      <c r="IN846" s="33"/>
      <c r="IO846" s="33"/>
      <c r="IP846" s="33"/>
      <c r="IQ846" s="33"/>
      <c r="IR846" s="33"/>
      <c r="IS846" s="33"/>
      <c r="IT846" s="33"/>
      <c r="IU846" s="33"/>
      <c r="IV846" s="33"/>
      <c r="IW846" s="33"/>
      <c r="IX846" s="33"/>
      <c r="IY846" s="33"/>
      <c r="IZ846" s="33"/>
      <c r="JA846" s="33"/>
      <c r="JB846" s="33"/>
      <c r="JC846" s="33"/>
      <c r="JD846" s="33"/>
      <c r="JE846" s="33"/>
      <c r="JF846" s="33"/>
      <c r="JG846" s="33"/>
      <c r="JH846" s="33"/>
      <c r="JI846" s="33"/>
      <c r="JJ846" s="33"/>
      <c r="JK846" s="33"/>
      <c r="JL846" s="33"/>
      <c r="JM846" s="33"/>
      <c r="JN846" s="33"/>
      <c r="JO846" s="33"/>
      <c r="JP846" s="33"/>
      <c r="JQ846" s="33"/>
      <c r="JR846" s="33"/>
      <c r="JS846" s="33"/>
      <c r="JT846" s="33"/>
      <c r="JU846" s="33"/>
      <c r="JV846" s="33"/>
      <c r="JW846" s="33"/>
      <c r="JX846" s="33"/>
      <c r="JY846" s="33"/>
      <c r="JZ846" s="33"/>
      <c r="KA846" s="33"/>
      <c r="KB846" s="33"/>
      <c r="KC846" s="33"/>
      <c r="KD846" s="33"/>
      <c r="KE846" s="33"/>
      <c r="KF846" s="33"/>
      <c r="KG846" s="33"/>
      <c r="KH846" s="33"/>
      <c r="KI846" s="33"/>
      <c r="KJ846" s="33"/>
      <c r="KK846" s="33"/>
      <c r="KL846" s="33"/>
      <c r="KM846" s="33"/>
      <c r="KN846" s="33"/>
      <c r="KO846" s="33"/>
      <c r="KP846" s="33"/>
      <c r="KQ846" s="33"/>
      <c r="KR846" s="33"/>
      <c r="KS846" s="33"/>
      <c r="KT846" s="33"/>
      <c r="KU846" s="33"/>
      <c r="KV846" s="33"/>
      <c r="KW846" s="33"/>
      <c r="KX846" s="33"/>
      <c r="KY846" s="33"/>
      <c r="KZ846" s="33"/>
      <c r="LA846" s="33"/>
      <c r="LB846" s="33"/>
      <c r="LC846" s="33"/>
    </row>
    <row r="847" spans="1:31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  <c r="FZ847" s="33"/>
      <c r="GA847" s="33"/>
      <c r="GB847" s="33"/>
      <c r="GC847" s="33"/>
      <c r="GD847" s="33"/>
      <c r="GE847" s="33"/>
      <c r="GF847" s="33"/>
      <c r="GG847" s="33"/>
      <c r="GH847" s="33"/>
      <c r="GI847" s="33"/>
      <c r="GJ847" s="33"/>
      <c r="GK847" s="33"/>
      <c r="GL847" s="33"/>
      <c r="GM847" s="33"/>
      <c r="GN847" s="33"/>
      <c r="GO847" s="33"/>
      <c r="GP847" s="33"/>
      <c r="GQ847" s="33"/>
      <c r="GR847" s="33"/>
      <c r="GS847" s="33"/>
      <c r="GT847" s="33"/>
      <c r="GU847" s="33"/>
      <c r="GV847" s="33"/>
      <c r="GW847" s="33"/>
      <c r="GX847" s="33"/>
      <c r="GY847" s="33"/>
      <c r="GZ847" s="33"/>
      <c r="HA847" s="33"/>
      <c r="HB847" s="33"/>
      <c r="HC847" s="33"/>
      <c r="HD847" s="33"/>
      <c r="HE847" s="33"/>
      <c r="HF847" s="33"/>
      <c r="HG847" s="33"/>
      <c r="HH847" s="33"/>
      <c r="HI847" s="33"/>
      <c r="HJ847" s="33"/>
      <c r="HK847" s="33"/>
      <c r="HL847" s="33"/>
      <c r="HM847" s="33"/>
      <c r="HN847" s="33"/>
      <c r="HO847" s="33"/>
      <c r="HP847" s="33"/>
      <c r="HQ847" s="33"/>
      <c r="HR847" s="33"/>
      <c r="HS847" s="33"/>
      <c r="HT847" s="33"/>
      <c r="HU847" s="33"/>
      <c r="HV847" s="33"/>
      <c r="HW847" s="33"/>
      <c r="HX847" s="33"/>
      <c r="HY847" s="33"/>
      <c r="HZ847" s="33"/>
      <c r="IA847" s="33"/>
      <c r="IB847" s="33"/>
      <c r="IC847" s="33"/>
      <c r="ID847" s="33"/>
      <c r="IE847" s="33"/>
      <c r="IF847" s="33"/>
      <c r="IG847" s="33"/>
      <c r="IH847" s="33"/>
      <c r="II847" s="33"/>
      <c r="IJ847" s="33"/>
      <c r="IK847" s="33"/>
      <c r="IL847" s="33"/>
      <c r="IM847" s="33"/>
      <c r="IN847" s="33"/>
      <c r="IO847" s="33"/>
      <c r="IP847" s="33"/>
      <c r="IQ847" s="33"/>
      <c r="IR847" s="33"/>
      <c r="IS847" s="33"/>
      <c r="IT847" s="33"/>
      <c r="IU847" s="33"/>
      <c r="IV847" s="33"/>
      <c r="IW847" s="33"/>
      <c r="IX847" s="33"/>
      <c r="IY847" s="33"/>
      <c r="IZ847" s="33"/>
      <c r="JA847" s="33"/>
      <c r="JB847" s="33"/>
      <c r="JC847" s="33"/>
      <c r="JD847" s="33"/>
      <c r="JE847" s="33"/>
      <c r="JF847" s="33"/>
      <c r="JG847" s="33"/>
      <c r="JH847" s="33"/>
      <c r="JI847" s="33"/>
      <c r="JJ847" s="33"/>
      <c r="JK847" s="33"/>
      <c r="JL847" s="33"/>
      <c r="JM847" s="33"/>
      <c r="JN847" s="33"/>
      <c r="JO847" s="33"/>
      <c r="JP847" s="33"/>
      <c r="JQ847" s="33"/>
      <c r="JR847" s="33"/>
      <c r="JS847" s="33"/>
      <c r="JT847" s="33"/>
      <c r="JU847" s="33"/>
      <c r="JV847" s="33"/>
      <c r="JW847" s="33"/>
      <c r="JX847" s="33"/>
      <c r="JY847" s="33"/>
      <c r="JZ847" s="33"/>
      <c r="KA847" s="33"/>
      <c r="KB847" s="33"/>
      <c r="KC847" s="33"/>
      <c r="KD847" s="33"/>
      <c r="KE847" s="33"/>
      <c r="KF847" s="33"/>
      <c r="KG847" s="33"/>
      <c r="KH847" s="33"/>
      <c r="KI847" s="33"/>
      <c r="KJ847" s="33"/>
      <c r="KK847" s="33"/>
      <c r="KL847" s="33"/>
      <c r="KM847" s="33"/>
      <c r="KN847" s="33"/>
      <c r="KO847" s="33"/>
      <c r="KP847" s="33"/>
      <c r="KQ847" s="33"/>
      <c r="KR847" s="33"/>
      <c r="KS847" s="33"/>
      <c r="KT847" s="33"/>
      <c r="KU847" s="33"/>
      <c r="KV847" s="33"/>
      <c r="KW847" s="33"/>
      <c r="KX847" s="33"/>
      <c r="KY847" s="33"/>
      <c r="KZ847" s="33"/>
      <c r="LA847" s="33"/>
      <c r="LB847" s="33"/>
      <c r="LC847" s="33"/>
    </row>
    <row r="848" spans="1:31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  <c r="FZ848" s="33"/>
      <c r="GA848" s="33"/>
      <c r="GB848" s="33"/>
      <c r="GC848" s="33"/>
      <c r="GD848" s="33"/>
      <c r="GE848" s="33"/>
      <c r="GF848" s="33"/>
      <c r="GG848" s="33"/>
      <c r="GH848" s="33"/>
      <c r="GI848" s="33"/>
      <c r="GJ848" s="33"/>
      <c r="GK848" s="33"/>
      <c r="GL848" s="33"/>
      <c r="GM848" s="33"/>
      <c r="GN848" s="33"/>
      <c r="GO848" s="33"/>
      <c r="GP848" s="33"/>
      <c r="GQ848" s="33"/>
      <c r="GR848" s="33"/>
      <c r="GS848" s="33"/>
      <c r="GT848" s="33"/>
      <c r="GU848" s="33"/>
      <c r="GV848" s="33"/>
      <c r="GW848" s="33"/>
      <c r="GX848" s="33"/>
      <c r="GY848" s="33"/>
      <c r="GZ848" s="33"/>
      <c r="HA848" s="33"/>
      <c r="HB848" s="33"/>
      <c r="HC848" s="33"/>
      <c r="HD848" s="33"/>
      <c r="HE848" s="33"/>
      <c r="HF848" s="33"/>
      <c r="HG848" s="33"/>
      <c r="HH848" s="33"/>
      <c r="HI848" s="33"/>
      <c r="HJ848" s="33"/>
      <c r="HK848" s="33"/>
      <c r="HL848" s="33"/>
      <c r="HM848" s="33"/>
      <c r="HN848" s="33"/>
      <c r="HO848" s="33"/>
      <c r="HP848" s="33"/>
      <c r="HQ848" s="33"/>
      <c r="HR848" s="33"/>
      <c r="HS848" s="33"/>
      <c r="HT848" s="33"/>
      <c r="HU848" s="33"/>
      <c r="HV848" s="33"/>
      <c r="HW848" s="33"/>
      <c r="HX848" s="33"/>
      <c r="HY848" s="33"/>
      <c r="HZ848" s="33"/>
      <c r="IA848" s="33"/>
      <c r="IB848" s="33"/>
      <c r="IC848" s="33"/>
      <c r="ID848" s="33"/>
      <c r="IE848" s="33"/>
      <c r="IF848" s="33"/>
      <c r="IG848" s="33"/>
      <c r="IH848" s="33"/>
      <c r="II848" s="33"/>
      <c r="IJ848" s="33"/>
      <c r="IK848" s="33"/>
      <c r="IL848" s="33"/>
      <c r="IM848" s="33"/>
      <c r="IN848" s="33"/>
      <c r="IO848" s="33"/>
      <c r="IP848" s="33"/>
      <c r="IQ848" s="33"/>
      <c r="IR848" s="33"/>
      <c r="IS848" s="33"/>
      <c r="IT848" s="33"/>
      <c r="IU848" s="33"/>
      <c r="IV848" s="33"/>
      <c r="IW848" s="33"/>
      <c r="IX848" s="33"/>
      <c r="IY848" s="33"/>
      <c r="IZ848" s="33"/>
      <c r="JA848" s="33"/>
      <c r="JB848" s="33"/>
      <c r="JC848" s="33"/>
      <c r="JD848" s="33"/>
      <c r="JE848" s="33"/>
      <c r="JF848" s="33"/>
      <c r="JG848" s="33"/>
      <c r="JH848" s="33"/>
      <c r="JI848" s="33"/>
      <c r="JJ848" s="33"/>
      <c r="JK848" s="33"/>
      <c r="JL848" s="33"/>
      <c r="JM848" s="33"/>
      <c r="JN848" s="33"/>
      <c r="JO848" s="33"/>
      <c r="JP848" s="33"/>
      <c r="JQ848" s="33"/>
      <c r="JR848" s="33"/>
      <c r="JS848" s="33"/>
      <c r="JT848" s="33"/>
      <c r="JU848" s="33"/>
      <c r="JV848" s="33"/>
      <c r="JW848" s="33"/>
      <c r="JX848" s="33"/>
      <c r="JY848" s="33"/>
      <c r="JZ848" s="33"/>
      <c r="KA848" s="33"/>
      <c r="KB848" s="33"/>
      <c r="KC848" s="33"/>
      <c r="KD848" s="33"/>
      <c r="KE848" s="33"/>
      <c r="KF848" s="33"/>
      <c r="KG848" s="33"/>
      <c r="KH848" s="33"/>
      <c r="KI848" s="33"/>
      <c r="KJ848" s="33"/>
      <c r="KK848" s="33"/>
      <c r="KL848" s="33"/>
      <c r="KM848" s="33"/>
      <c r="KN848" s="33"/>
      <c r="KO848" s="33"/>
      <c r="KP848" s="33"/>
      <c r="KQ848" s="33"/>
      <c r="KR848" s="33"/>
      <c r="KS848" s="33"/>
      <c r="KT848" s="33"/>
      <c r="KU848" s="33"/>
      <c r="KV848" s="33"/>
      <c r="KW848" s="33"/>
      <c r="KX848" s="33"/>
      <c r="KY848" s="33"/>
      <c r="KZ848" s="33"/>
      <c r="LA848" s="33"/>
      <c r="LB848" s="33"/>
      <c r="LC848" s="33"/>
    </row>
    <row r="849" spans="1:31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  <c r="FZ849" s="33"/>
      <c r="GA849" s="33"/>
      <c r="GB849" s="33"/>
      <c r="GC849" s="33"/>
      <c r="GD849" s="33"/>
      <c r="GE849" s="33"/>
      <c r="GF849" s="33"/>
      <c r="GG849" s="33"/>
      <c r="GH849" s="33"/>
      <c r="GI849" s="33"/>
      <c r="GJ849" s="33"/>
      <c r="GK849" s="33"/>
      <c r="GL849" s="33"/>
      <c r="GM849" s="33"/>
      <c r="GN849" s="33"/>
      <c r="GO849" s="33"/>
      <c r="GP849" s="33"/>
      <c r="GQ849" s="33"/>
      <c r="GR849" s="33"/>
      <c r="GS849" s="33"/>
      <c r="GT849" s="33"/>
      <c r="GU849" s="33"/>
      <c r="GV849" s="33"/>
      <c r="GW849" s="33"/>
      <c r="GX849" s="33"/>
      <c r="GY849" s="33"/>
      <c r="GZ849" s="33"/>
      <c r="HA849" s="33"/>
      <c r="HB849" s="33"/>
      <c r="HC849" s="33"/>
      <c r="HD849" s="33"/>
      <c r="HE849" s="33"/>
      <c r="HF849" s="33"/>
      <c r="HG849" s="33"/>
      <c r="HH849" s="33"/>
      <c r="HI849" s="33"/>
      <c r="HJ849" s="33"/>
      <c r="HK849" s="33"/>
      <c r="HL849" s="33"/>
      <c r="HM849" s="33"/>
      <c r="HN849" s="33"/>
      <c r="HO849" s="33"/>
      <c r="HP849" s="33"/>
      <c r="HQ849" s="33"/>
      <c r="HR849" s="33"/>
      <c r="HS849" s="33"/>
      <c r="HT849" s="33"/>
      <c r="HU849" s="33"/>
      <c r="HV849" s="33"/>
      <c r="HW849" s="33"/>
      <c r="HX849" s="33"/>
      <c r="HY849" s="33"/>
      <c r="HZ849" s="33"/>
      <c r="IA849" s="33"/>
      <c r="IB849" s="33"/>
      <c r="IC849" s="33"/>
      <c r="ID849" s="33"/>
      <c r="IE849" s="33"/>
      <c r="IF849" s="33"/>
      <c r="IG849" s="33"/>
      <c r="IH849" s="33"/>
      <c r="II849" s="33"/>
      <c r="IJ849" s="33"/>
      <c r="IK849" s="33"/>
      <c r="IL849" s="33"/>
      <c r="IM849" s="33"/>
      <c r="IN849" s="33"/>
      <c r="IO849" s="33"/>
      <c r="IP849" s="33"/>
      <c r="IQ849" s="33"/>
      <c r="IR849" s="33"/>
      <c r="IS849" s="33"/>
      <c r="IT849" s="33"/>
      <c r="IU849" s="33"/>
      <c r="IV849" s="33"/>
      <c r="IW849" s="33"/>
      <c r="IX849" s="33"/>
      <c r="IY849" s="33"/>
      <c r="IZ849" s="33"/>
      <c r="JA849" s="33"/>
      <c r="JB849" s="33"/>
      <c r="JC849" s="33"/>
      <c r="JD849" s="33"/>
      <c r="JE849" s="33"/>
      <c r="JF849" s="33"/>
      <c r="JG849" s="33"/>
      <c r="JH849" s="33"/>
      <c r="JI849" s="33"/>
      <c r="JJ849" s="33"/>
      <c r="JK849" s="33"/>
      <c r="JL849" s="33"/>
      <c r="JM849" s="33"/>
      <c r="JN849" s="33"/>
      <c r="JO849" s="33"/>
      <c r="JP849" s="33"/>
      <c r="JQ849" s="33"/>
      <c r="JR849" s="33"/>
      <c r="JS849" s="33"/>
      <c r="JT849" s="33"/>
      <c r="JU849" s="33"/>
      <c r="JV849" s="33"/>
      <c r="JW849" s="33"/>
      <c r="JX849" s="33"/>
      <c r="JY849" s="33"/>
      <c r="JZ849" s="33"/>
      <c r="KA849" s="33"/>
      <c r="KB849" s="33"/>
      <c r="KC849" s="33"/>
      <c r="KD849" s="33"/>
      <c r="KE849" s="33"/>
      <c r="KF849" s="33"/>
      <c r="KG849" s="33"/>
      <c r="KH849" s="33"/>
      <c r="KI849" s="33"/>
      <c r="KJ849" s="33"/>
      <c r="KK849" s="33"/>
      <c r="KL849" s="33"/>
      <c r="KM849" s="33"/>
      <c r="KN849" s="33"/>
      <c r="KO849" s="33"/>
      <c r="KP849" s="33"/>
      <c r="KQ849" s="33"/>
      <c r="KR849" s="33"/>
      <c r="KS849" s="33"/>
      <c r="KT849" s="33"/>
      <c r="KU849" s="33"/>
      <c r="KV849" s="33"/>
      <c r="KW849" s="33"/>
      <c r="KX849" s="33"/>
      <c r="KY849" s="33"/>
      <c r="KZ849" s="33"/>
      <c r="LA849" s="33"/>
      <c r="LB849" s="33"/>
      <c r="LC849" s="33"/>
    </row>
    <row r="850" spans="1:31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  <c r="FZ850" s="33"/>
      <c r="GA850" s="33"/>
      <c r="GB850" s="33"/>
      <c r="GC850" s="33"/>
      <c r="GD850" s="33"/>
      <c r="GE850" s="33"/>
      <c r="GF850" s="33"/>
      <c r="GG850" s="33"/>
      <c r="GH850" s="33"/>
      <c r="GI850" s="33"/>
      <c r="GJ850" s="33"/>
      <c r="GK850" s="33"/>
      <c r="GL850" s="33"/>
      <c r="GM850" s="33"/>
      <c r="GN850" s="33"/>
      <c r="GO850" s="33"/>
      <c r="GP850" s="33"/>
      <c r="GQ850" s="33"/>
      <c r="GR850" s="33"/>
      <c r="GS850" s="33"/>
      <c r="GT850" s="33"/>
      <c r="GU850" s="33"/>
      <c r="GV850" s="33"/>
      <c r="GW850" s="33"/>
      <c r="GX850" s="33"/>
      <c r="GY850" s="33"/>
      <c r="GZ850" s="33"/>
      <c r="HA850" s="33"/>
      <c r="HB850" s="33"/>
      <c r="HC850" s="33"/>
      <c r="HD850" s="33"/>
      <c r="HE850" s="33"/>
      <c r="HF850" s="33"/>
      <c r="HG850" s="33"/>
      <c r="HH850" s="33"/>
      <c r="HI850" s="33"/>
      <c r="HJ850" s="33"/>
      <c r="HK850" s="33"/>
      <c r="HL850" s="33"/>
      <c r="HM850" s="33"/>
      <c r="HN850" s="33"/>
      <c r="HO850" s="33"/>
      <c r="HP850" s="33"/>
      <c r="HQ850" s="33"/>
      <c r="HR850" s="33"/>
      <c r="HS850" s="33"/>
      <c r="HT850" s="33"/>
      <c r="HU850" s="33"/>
      <c r="HV850" s="33"/>
      <c r="HW850" s="33"/>
      <c r="HX850" s="33"/>
      <c r="HY850" s="33"/>
      <c r="HZ850" s="33"/>
      <c r="IA850" s="33"/>
      <c r="IB850" s="33"/>
      <c r="IC850" s="33"/>
      <c r="ID850" s="33"/>
      <c r="IE850" s="33"/>
      <c r="IF850" s="33"/>
      <c r="IG850" s="33"/>
      <c r="IH850" s="33"/>
      <c r="II850" s="33"/>
      <c r="IJ850" s="33"/>
      <c r="IK850" s="33"/>
      <c r="IL850" s="33"/>
      <c r="IM850" s="33"/>
      <c r="IN850" s="33"/>
      <c r="IO850" s="33"/>
      <c r="IP850" s="33"/>
      <c r="IQ850" s="33"/>
      <c r="IR850" s="33"/>
      <c r="IS850" s="33"/>
      <c r="IT850" s="33"/>
      <c r="IU850" s="33"/>
      <c r="IV850" s="33"/>
      <c r="IW850" s="33"/>
      <c r="IX850" s="33"/>
      <c r="IY850" s="33"/>
      <c r="IZ850" s="33"/>
      <c r="JA850" s="33"/>
      <c r="JB850" s="33"/>
      <c r="JC850" s="33"/>
      <c r="JD850" s="33"/>
      <c r="JE850" s="33"/>
      <c r="JF850" s="33"/>
      <c r="JG850" s="33"/>
      <c r="JH850" s="33"/>
      <c r="JI850" s="33"/>
      <c r="JJ850" s="33"/>
      <c r="JK850" s="33"/>
      <c r="JL850" s="33"/>
      <c r="JM850" s="33"/>
      <c r="JN850" s="33"/>
      <c r="JO850" s="33"/>
      <c r="JP850" s="33"/>
      <c r="JQ850" s="33"/>
      <c r="JR850" s="33"/>
      <c r="JS850" s="33"/>
      <c r="JT850" s="33"/>
      <c r="JU850" s="33"/>
      <c r="JV850" s="33"/>
      <c r="JW850" s="33"/>
      <c r="JX850" s="33"/>
      <c r="JY850" s="33"/>
      <c r="JZ850" s="33"/>
      <c r="KA850" s="33"/>
      <c r="KB850" s="33"/>
      <c r="KC850" s="33"/>
      <c r="KD850" s="33"/>
      <c r="KE850" s="33"/>
      <c r="KF850" s="33"/>
      <c r="KG850" s="33"/>
      <c r="KH850" s="33"/>
      <c r="KI850" s="33"/>
      <c r="KJ850" s="33"/>
      <c r="KK850" s="33"/>
      <c r="KL850" s="33"/>
      <c r="KM850" s="33"/>
      <c r="KN850" s="33"/>
      <c r="KO850" s="33"/>
      <c r="KP850" s="33"/>
      <c r="KQ850" s="33"/>
      <c r="KR850" s="33"/>
      <c r="KS850" s="33"/>
      <c r="KT850" s="33"/>
      <c r="KU850" s="33"/>
      <c r="KV850" s="33"/>
      <c r="KW850" s="33"/>
      <c r="KX850" s="33"/>
      <c r="KY850" s="33"/>
      <c r="KZ850" s="33"/>
      <c r="LA850" s="33"/>
      <c r="LB850" s="33"/>
      <c r="LC850" s="33"/>
    </row>
    <row r="851" spans="1:31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  <c r="FZ851" s="33"/>
      <c r="GA851" s="33"/>
      <c r="GB851" s="33"/>
      <c r="GC851" s="33"/>
      <c r="GD851" s="33"/>
      <c r="GE851" s="33"/>
      <c r="GF851" s="33"/>
      <c r="GG851" s="33"/>
      <c r="GH851" s="33"/>
      <c r="GI851" s="33"/>
      <c r="GJ851" s="33"/>
      <c r="GK851" s="33"/>
      <c r="GL851" s="33"/>
      <c r="GM851" s="33"/>
      <c r="GN851" s="33"/>
      <c r="GO851" s="33"/>
      <c r="GP851" s="33"/>
      <c r="GQ851" s="33"/>
      <c r="GR851" s="33"/>
      <c r="GS851" s="33"/>
      <c r="GT851" s="33"/>
      <c r="GU851" s="33"/>
      <c r="GV851" s="33"/>
      <c r="GW851" s="33"/>
      <c r="GX851" s="33"/>
      <c r="GY851" s="33"/>
      <c r="GZ851" s="33"/>
      <c r="HA851" s="33"/>
      <c r="HB851" s="33"/>
      <c r="HC851" s="33"/>
      <c r="HD851" s="33"/>
      <c r="HE851" s="33"/>
      <c r="HF851" s="33"/>
      <c r="HG851" s="33"/>
      <c r="HH851" s="33"/>
      <c r="HI851" s="33"/>
      <c r="HJ851" s="33"/>
      <c r="HK851" s="33"/>
      <c r="HL851" s="33"/>
      <c r="HM851" s="33"/>
      <c r="HN851" s="33"/>
      <c r="HO851" s="33"/>
      <c r="HP851" s="33"/>
      <c r="HQ851" s="33"/>
      <c r="HR851" s="33"/>
      <c r="HS851" s="33"/>
      <c r="HT851" s="33"/>
      <c r="HU851" s="33"/>
      <c r="HV851" s="33"/>
      <c r="HW851" s="33"/>
      <c r="HX851" s="33"/>
      <c r="HY851" s="33"/>
      <c r="HZ851" s="33"/>
      <c r="IA851" s="33"/>
      <c r="IB851" s="33"/>
      <c r="IC851" s="33"/>
      <c r="ID851" s="33"/>
      <c r="IE851" s="33"/>
      <c r="IF851" s="33"/>
      <c r="IG851" s="33"/>
      <c r="IH851" s="33"/>
      <c r="II851" s="33"/>
      <c r="IJ851" s="33"/>
      <c r="IK851" s="33"/>
      <c r="IL851" s="33"/>
      <c r="IM851" s="33"/>
      <c r="IN851" s="33"/>
      <c r="IO851" s="33"/>
      <c r="IP851" s="33"/>
      <c r="IQ851" s="33"/>
      <c r="IR851" s="33"/>
      <c r="IS851" s="33"/>
      <c r="IT851" s="33"/>
      <c r="IU851" s="33"/>
      <c r="IV851" s="33"/>
      <c r="IW851" s="33"/>
      <c r="IX851" s="33"/>
      <c r="IY851" s="33"/>
      <c r="IZ851" s="33"/>
      <c r="JA851" s="33"/>
      <c r="JB851" s="33"/>
      <c r="JC851" s="33"/>
      <c r="JD851" s="33"/>
      <c r="JE851" s="33"/>
      <c r="JF851" s="33"/>
      <c r="JG851" s="33"/>
      <c r="JH851" s="33"/>
      <c r="JI851" s="33"/>
      <c r="JJ851" s="33"/>
      <c r="JK851" s="33"/>
      <c r="JL851" s="33"/>
      <c r="JM851" s="33"/>
      <c r="JN851" s="33"/>
      <c r="JO851" s="33"/>
      <c r="JP851" s="33"/>
      <c r="JQ851" s="33"/>
      <c r="JR851" s="33"/>
      <c r="JS851" s="33"/>
      <c r="JT851" s="33"/>
      <c r="JU851" s="33"/>
      <c r="JV851" s="33"/>
      <c r="JW851" s="33"/>
      <c r="JX851" s="33"/>
      <c r="JY851" s="33"/>
      <c r="JZ851" s="33"/>
      <c r="KA851" s="33"/>
      <c r="KB851" s="33"/>
      <c r="KC851" s="33"/>
      <c r="KD851" s="33"/>
      <c r="KE851" s="33"/>
      <c r="KF851" s="33"/>
      <c r="KG851" s="33"/>
      <c r="KH851" s="33"/>
      <c r="KI851" s="33"/>
      <c r="KJ851" s="33"/>
      <c r="KK851" s="33"/>
      <c r="KL851" s="33"/>
      <c r="KM851" s="33"/>
      <c r="KN851" s="33"/>
      <c r="KO851" s="33"/>
      <c r="KP851" s="33"/>
      <c r="KQ851" s="33"/>
      <c r="KR851" s="33"/>
      <c r="KS851" s="33"/>
      <c r="KT851" s="33"/>
      <c r="KU851" s="33"/>
      <c r="KV851" s="33"/>
      <c r="KW851" s="33"/>
      <c r="KX851" s="33"/>
      <c r="KY851" s="33"/>
      <c r="KZ851" s="33"/>
      <c r="LA851" s="33"/>
      <c r="LB851" s="33"/>
      <c r="LC851" s="33"/>
    </row>
    <row r="852" spans="1:31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  <c r="FZ852" s="33"/>
      <c r="GA852" s="33"/>
      <c r="GB852" s="33"/>
      <c r="GC852" s="33"/>
      <c r="GD852" s="33"/>
      <c r="GE852" s="33"/>
      <c r="GF852" s="33"/>
      <c r="GG852" s="33"/>
      <c r="GH852" s="33"/>
      <c r="GI852" s="33"/>
      <c r="GJ852" s="33"/>
      <c r="GK852" s="33"/>
      <c r="GL852" s="33"/>
      <c r="GM852" s="33"/>
      <c r="GN852" s="33"/>
      <c r="GO852" s="33"/>
      <c r="GP852" s="33"/>
      <c r="GQ852" s="33"/>
      <c r="GR852" s="33"/>
      <c r="GS852" s="33"/>
      <c r="GT852" s="33"/>
      <c r="GU852" s="33"/>
      <c r="GV852" s="33"/>
      <c r="GW852" s="33"/>
      <c r="GX852" s="33"/>
      <c r="GY852" s="33"/>
      <c r="GZ852" s="33"/>
      <c r="HA852" s="33"/>
      <c r="HB852" s="33"/>
      <c r="HC852" s="33"/>
      <c r="HD852" s="33"/>
      <c r="HE852" s="33"/>
      <c r="HF852" s="33"/>
      <c r="HG852" s="33"/>
      <c r="HH852" s="33"/>
      <c r="HI852" s="33"/>
      <c r="HJ852" s="33"/>
      <c r="HK852" s="33"/>
      <c r="HL852" s="33"/>
      <c r="HM852" s="33"/>
      <c r="HN852" s="33"/>
      <c r="HO852" s="33"/>
      <c r="HP852" s="33"/>
      <c r="HQ852" s="33"/>
      <c r="HR852" s="33"/>
      <c r="HS852" s="33"/>
      <c r="HT852" s="33"/>
      <c r="HU852" s="33"/>
      <c r="HV852" s="33"/>
      <c r="HW852" s="33"/>
      <c r="HX852" s="33"/>
      <c r="HY852" s="33"/>
      <c r="HZ852" s="33"/>
      <c r="IA852" s="33"/>
      <c r="IB852" s="33"/>
      <c r="IC852" s="33"/>
      <c r="ID852" s="33"/>
      <c r="IE852" s="33"/>
      <c r="IF852" s="33"/>
      <c r="IG852" s="33"/>
      <c r="IH852" s="33"/>
      <c r="II852" s="33"/>
      <c r="IJ852" s="33"/>
      <c r="IK852" s="33"/>
      <c r="IL852" s="33"/>
      <c r="IM852" s="33"/>
      <c r="IN852" s="33"/>
      <c r="IO852" s="33"/>
      <c r="IP852" s="33"/>
      <c r="IQ852" s="33"/>
      <c r="IR852" s="33"/>
      <c r="IS852" s="33"/>
      <c r="IT852" s="33"/>
      <c r="IU852" s="33"/>
      <c r="IV852" s="33"/>
      <c r="IW852" s="33"/>
      <c r="IX852" s="33"/>
      <c r="IY852" s="33"/>
      <c r="IZ852" s="33"/>
      <c r="JA852" s="33"/>
      <c r="JB852" s="33"/>
      <c r="JC852" s="33"/>
      <c r="JD852" s="33"/>
      <c r="JE852" s="33"/>
      <c r="JF852" s="33"/>
      <c r="JG852" s="33"/>
      <c r="JH852" s="33"/>
      <c r="JI852" s="33"/>
      <c r="JJ852" s="33"/>
      <c r="JK852" s="33"/>
      <c r="JL852" s="33"/>
      <c r="JM852" s="33"/>
      <c r="JN852" s="33"/>
      <c r="JO852" s="33"/>
      <c r="JP852" s="33"/>
      <c r="JQ852" s="33"/>
      <c r="JR852" s="33"/>
      <c r="JS852" s="33"/>
      <c r="JT852" s="33"/>
      <c r="JU852" s="33"/>
      <c r="JV852" s="33"/>
      <c r="JW852" s="33"/>
      <c r="JX852" s="33"/>
      <c r="JY852" s="33"/>
      <c r="JZ852" s="33"/>
      <c r="KA852" s="33"/>
      <c r="KB852" s="33"/>
      <c r="KC852" s="33"/>
      <c r="KD852" s="33"/>
      <c r="KE852" s="33"/>
      <c r="KF852" s="33"/>
      <c r="KG852" s="33"/>
      <c r="KH852" s="33"/>
      <c r="KI852" s="33"/>
      <c r="KJ852" s="33"/>
      <c r="KK852" s="33"/>
      <c r="KL852" s="33"/>
      <c r="KM852" s="33"/>
      <c r="KN852" s="33"/>
      <c r="KO852" s="33"/>
      <c r="KP852" s="33"/>
      <c r="KQ852" s="33"/>
      <c r="KR852" s="33"/>
      <c r="KS852" s="33"/>
      <c r="KT852" s="33"/>
      <c r="KU852" s="33"/>
      <c r="KV852" s="33"/>
      <c r="KW852" s="33"/>
      <c r="KX852" s="33"/>
      <c r="KY852" s="33"/>
      <c r="KZ852" s="33"/>
      <c r="LA852" s="33"/>
      <c r="LB852" s="33"/>
      <c r="LC852" s="33"/>
    </row>
    <row r="853" spans="1:31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  <c r="FZ853" s="33"/>
      <c r="GA853" s="33"/>
      <c r="GB853" s="33"/>
      <c r="GC853" s="33"/>
      <c r="GD853" s="33"/>
      <c r="GE853" s="33"/>
      <c r="GF853" s="33"/>
      <c r="GG853" s="33"/>
      <c r="GH853" s="33"/>
      <c r="GI853" s="33"/>
      <c r="GJ853" s="33"/>
      <c r="GK853" s="33"/>
      <c r="GL853" s="33"/>
      <c r="GM853" s="33"/>
      <c r="GN853" s="33"/>
      <c r="GO853" s="33"/>
      <c r="GP853" s="33"/>
      <c r="GQ853" s="33"/>
      <c r="GR853" s="33"/>
      <c r="GS853" s="33"/>
      <c r="GT853" s="33"/>
      <c r="GU853" s="33"/>
      <c r="GV853" s="33"/>
      <c r="GW853" s="33"/>
      <c r="GX853" s="33"/>
      <c r="GY853" s="33"/>
      <c r="GZ853" s="33"/>
      <c r="HA853" s="33"/>
      <c r="HB853" s="33"/>
      <c r="HC853" s="33"/>
      <c r="HD853" s="33"/>
      <c r="HE853" s="33"/>
      <c r="HF853" s="33"/>
      <c r="HG853" s="33"/>
      <c r="HH853" s="33"/>
      <c r="HI853" s="33"/>
      <c r="HJ853" s="33"/>
      <c r="HK853" s="33"/>
      <c r="HL853" s="33"/>
      <c r="HM853" s="33"/>
      <c r="HN853" s="33"/>
      <c r="HO853" s="33"/>
      <c r="HP853" s="33"/>
      <c r="HQ853" s="33"/>
      <c r="HR853" s="33"/>
      <c r="HS853" s="33"/>
      <c r="HT853" s="33"/>
      <c r="HU853" s="33"/>
      <c r="HV853" s="33"/>
      <c r="HW853" s="33"/>
      <c r="HX853" s="33"/>
      <c r="HY853" s="33"/>
      <c r="HZ853" s="33"/>
      <c r="IA853" s="33"/>
      <c r="IB853" s="33"/>
      <c r="IC853" s="33"/>
      <c r="ID853" s="33"/>
      <c r="IE853" s="33"/>
      <c r="IF853" s="33"/>
      <c r="IG853" s="33"/>
      <c r="IH853" s="33"/>
      <c r="II853" s="33"/>
      <c r="IJ853" s="33"/>
      <c r="IK853" s="33"/>
      <c r="IL853" s="33"/>
      <c r="IM853" s="33"/>
      <c r="IN853" s="33"/>
      <c r="IO853" s="33"/>
      <c r="IP853" s="33"/>
      <c r="IQ853" s="33"/>
      <c r="IR853" s="33"/>
      <c r="IS853" s="33"/>
      <c r="IT853" s="33"/>
      <c r="IU853" s="33"/>
      <c r="IV853" s="33"/>
      <c r="IW853" s="33"/>
      <c r="IX853" s="33"/>
      <c r="IY853" s="33"/>
      <c r="IZ853" s="33"/>
      <c r="JA853" s="33"/>
      <c r="JB853" s="33"/>
      <c r="JC853" s="33"/>
      <c r="JD853" s="33"/>
      <c r="JE853" s="33"/>
      <c r="JF853" s="33"/>
      <c r="JG853" s="33"/>
      <c r="JH853" s="33"/>
      <c r="JI853" s="33"/>
      <c r="JJ853" s="33"/>
      <c r="JK853" s="33"/>
      <c r="JL853" s="33"/>
      <c r="JM853" s="33"/>
      <c r="JN853" s="33"/>
      <c r="JO853" s="33"/>
      <c r="JP853" s="33"/>
      <c r="JQ853" s="33"/>
      <c r="JR853" s="33"/>
      <c r="JS853" s="33"/>
      <c r="JT853" s="33"/>
      <c r="JU853" s="33"/>
      <c r="JV853" s="33"/>
      <c r="JW853" s="33"/>
      <c r="JX853" s="33"/>
      <c r="JY853" s="33"/>
      <c r="JZ853" s="33"/>
      <c r="KA853" s="33"/>
      <c r="KB853" s="33"/>
      <c r="KC853" s="33"/>
      <c r="KD853" s="33"/>
      <c r="KE853" s="33"/>
      <c r="KF853" s="33"/>
      <c r="KG853" s="33"/>
      <c r="KH853" s="33"/>
      <c r="KI853" s="33"/>
      <c r="KJ853" s="33"/>
      <c r="KK853" s="33"/>
      <c r="KL853" s="33"/>
      <c r="KM853" s="33"/>
      <c r="KN853" s="33"/>
      <c r="KO853" s="33"/>
      <c r="KP853" s="33"/>
      <c r="KQ853" s="33"/>
      <c r="KR853" s="33"/>
      <c r="KS853" s="33"/>
      <c r="KT853" s="33"/>
      <c r="KU853" s="33"/>
      <c r="KV853" s="33"/>
      <c r="KW853" s="33"/>
      <c r="KX853" s="33"/>
      <c r="KY853" s="33"/>
      <c r="KZ853" s="33"/>
      <c r="LA853" s="33"/>
      <c r="LB853" s="33"/>
      <c r="LC853" s="33"/>
    </row>
    <row r="854" spans="1:31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  <c r="FZ854" s="33"/>
      <c r="GA854" s="33"/>
      <c r="GB854" s="33"/>
      <c r="GC854" s="33"/>
      <c r="GD854" s="33"/>
      <c r="GE854" s="33"/>
      <c r="GF854" s="33"/>
      <c r="GG854" s="33"/>
      <c r="GH854" s="33"/>
      <c r="GI854" s="33"/>
      <c r="GJ854" s="33"/>
      <c r="GK854" s="33"/>
      <c r="GL854" s="33"/>
      <c r="GM854" s="33"/>
      <c r="GN854" s="33"/>
      <c r="GO854" s="33"/>
      <c r="GP854" s="33"/>
      <c r="GQ854" s="33"/>
      <c r="GR854" s="33"/>
      <c r="GS854" s="33"/>
      <c r="GT854" s="33"/>
      <c r="GU854" s="33"/>
      <c r="GV854" s="33"/>
      <c r="GW854" s="33"/>
      <c r="GX854" s="33"/>
      <c r="GY854" s="33"/>
      <c r="GZ854" s="33"/>
      <c r="HA854" s="33"/>
      <c r="HB854" s="33"/>
      <c r="HC854" s="33"/>
      <c r="HD854" s="33"/>
      <c r="HE854" s="33"/>
      <c r="HF854" s="33"/>
      <c r="HG854" s="33"/>
      <c r="HH854" s="33"/>
      <c r="HI854" s="33"/>
      <c r="HJ854" s="33"/>
      <c r="HK854" s="33"/>
      <c r="HL854" s="33"/>
      <c r="HM854" s="33"/>
      <c r="HN854" s="33"/>
      <c r="HO854" s="33"/>
      <c r="HP854" s="33"/>
      <c r="HQ854" s="33"/>
      <c r="HR854" s="33"/>
      <c r="HS854" s="33"/>
      <c r="HT854" s="33"/>
      <c r="HU854" s="33"/>
      <c r="HV854" s="33"/>
      <c r="HW854" s="33"/>
      <c r="HX854" s="33"/>
      <c r="HY854" s="33"/>
      <c r="HZ854" s="33"/>
      <c r="IA854" s="33"/>
      <c r="IB854" s="33"/>
      <c r="IC854" s="33"/>
      <c r="ID854" s="33"/>
      <c r="IE854" s="33"/>
      <c r="IF854" s="33"/>
      <c r="IG854" s="33"/>
      <c r="IH854" s="33"/>
      <c r="II854" s="33"/>
      <c r="IJ854" s="33"/>
      <c r="IK854" s="33"/>
      <c r="IL854" s="33"/>
      <c r="IM854" s="33"/>
      <c r="IN854" s="33"/>
      <c r="IO854" s="33"/>
      <c r="IP854" s="33"/>
      <c r="IQ854" s="33"/>
      <c r="IR854" s="33"/>
      <c r="IS854" s="33"/>
      <c r="IT854" s="33"/>
      <c r="IU854" s="33"/>
      <c r="IV854" s="33"/>
      <c r="IW854" s="33"/>
      <c r="IX854" s="33"/>
      <c r="IY854" s="33"/>
      <c r="IZ854" s="33"/>
      <c r="JA854" s="33"/>
      <c r="JB854" s="33"/>
      <c r="JC854" s="33"/>
      <c r="JD854" s="33"/>
      <c r="JE854" s="33"/>
      <c r="JF854" s="33"/>
      <c r="JG854" s="33"/>
      <c r="JH854" s="33"/>
      <c r="JI854" s="33"/>
      <c r="JJ854" s="33"/>
      <c r="JK854" s="33"/>
      <c r="JL854" s="33"/>
      <c r="JM854" s="33"/>
      <c r="JN854" s="33"/>
      <c r="JO854" s="33"/>
      <c r="JP854" s="33"/>
      <c r="JQ854" s="33"/>
      <c r="JR854" s="33"/>
      <c r="JS854" s="33"/>
      <c r="JT854" s="33"/>
      <c r="JU854" s="33"/>
      <c r="JV854" s="33"/>
      <c r="JW854" s="33"/>
      <c r="JX854" s="33"/>
      <c r="JY854" s="33"/>
      <c r="JZ854" s="33"/>
      <c r="KA854" s="33"/>
      <c r="KB854" s="33"/>
      <c r="KC854" s="33"/>
      <c r="KD854" s="33"/>
      <c r="KE854" s="33"/>
      <c r="KF854" s="33"/>
      <c r="KG854" s="33"/>
      <c r="KH854" s="33"/>
      <c r="KI854" s="33"/>
      <c r="KJ854" s="33"/>
      <c r="KK854" s="33"/>
      <c r="KL854" s="33"/>
      <c r="KM854" s="33"/>
      <c r="KN854" s="33"/>
      <c r="KO854" s="33"/>
      <c r="KP854" s="33"/>
      <c r="KQ854" s="33"/>
      <c r="KR854" s="33"/>
      <c r="KS854" s="33"/>
      <c r="KT854" s="33"/>
      <c r="KU854" s="33"/>
      <c r="KV854" s="33"/>
      <c r="KW854" s="33"/>
      <c r="KX854" s="33"/>
      <c r="KY854" s="33"/>
      <c r="KZ854" s="33"/>
      <c r="LA854" s="33"/>
      <c r="LB854" s="33"/>
      <c r="LC854" s="33"/>
    </row>
    <row r="855" spans="1:31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  <c r="FZ855" s="33"/>
      <c r="GA855" s="33"/>
      <c r="GB855" s="33"/>
      <c r="GC855" s="33"/>
      <c r="GD855" s="33"/>
      <c r="GE855" s="33"/>
      <c r="GF855" s="33"/>
      <c r="GG855" s="33"/>
      <c r="GH855" s="33"/>
      <c r="GI855" s="33"/>
      <c r="GJ855" s="33"/>
      <c r="GK855" s="33"/>
      <c r="GL855" s="33"/>
      <c r="GM855" s="33"/>
      <c r="GN855" s="33"/>
      <c r="GO855" s="33"/>
      <c r="GP855" s="33"/>
      <c r="GQ855" s="33"/>
      <c r="GR855" s="33"/>
      <c r="GS855" s="33"/>
      <c r="GT855" s="33"/>
      <c r="GU855" s="33"/>
      <c r="GV855" s="33"/>
      <c r="GW855" s="33"/>
      <c r="GX855" s="33"/>
      <c r="GY855" s="33"/>
      <c r="GZ855" s="33"/>
      <c r="HA855" s="33"/>
      <c r="HB855" s="33"/>
      <c r="HC855" s="33"/>
      <c r="HD855" s="33"/>
      <c r="HE855" s="33"/>
      <c r="HF855" s="33"/>
      <c r="HG855" s="33"/>
      <c r="HH855" s="33"/>
      <c r="HI855" s="33"/>
      <c r="HJ855" s="33"/>
      <c r="HK855" s="33"/>
      <c r="HL855" s="33"/>
      <c r="HM855" s="33"/>
      <c r="HN855" s="33"/>
      <c r="HO855" s="33"/>
      <c r="HP855" s="33"/>
      <c r="HQ855" s="33"/>
      <c r="HR855" s="33"/>
      <c r="HS855" s="33"/>
      <c r="HT855" s="33"/>
      <c r="HU855" s="33"/>
      <c r="HV855" s="33"/>
      <c r="HW855" s="33"/>
      <c r="HX855" s="33"/>
      <c r="HY855" s="33"/>
      <c r="HZ855" s="33"/>
      <c r="IA855" s="33"/>
      <c r="IB855" s="33"/>
      <c r="IC855" s="33"/>
      <c r="ID855" s="33"/>
      <c r="IE855" s="33"/>
      <c r="IF855" s="33"/>
      <c r="IG855" s="33"/>
      <c r="IH855" s="33"/>
      <c r="II855" s="33"/>
      <c r="IJ855" s="33"/>
      <c r="IK855" s="33"/>
      <c r="IL855" s="33"/>
      <c r="IM855" s="33"/>
      <c r="IN855" s="33"/>
      <c r="IO855" s="33"/>
      <c r="IP855" s="33"/>
      <c r="IQ855" s="33"/>
      <c r="IR855" s="33"/>
      <c r="IS855" s="33"/>
      <c r="IT855" s="33"/>
      <c r="IU855" s="33"/>
      <c r="IV855" s="33"/>
      <c r="IW855" s="33"/>
      <c r="IX855" s="33"/>
      <c r="IY855" s="33"/>
      <c r="IZ855" s="33"/>
      <c r="JA855" s="33"/>
      <c r="JB855" s="33"/>
      <c r="JC855" s="33"/>
      <c r="JD855" s="33"/>
      <c r="JE855" s="33"/>
      <c r="JF855" s="33"/>
      <c r="JG855" s="33"/>
      <c r="JH855" s="33"/>
      <c r="JI855" s="33"/>
      <c r="JJ855" s="33"/>
      <c r="JK855" s="33"/>
      <c r="JL855" s="33"/>
      <c r="JM855" s="33"/>
      <c r="JN855" s="33"/>
      <c r="JO855" s="33"/>
      <c r="JP855" s="33"/>
      <c r="JQ855" s="33"/>
      <c r="JR855" s="33"/>
      <c r="JS855" s="33"/>
      <c r="JT855" s="33"/>
      <c r="JU855" s="33"/>
      <c r="JV855" s="33"/>
      <c r="JW855" s="33"/>
      <c r="JX855" s="33"/>
      <c r="JY855" s="33"/>
      <c r="JZ855" s="33"/>
      <c r="KA855" s="33"/>
      <c r="KB855" s="33"/>
      <c r="KC855" s="33"/>
      <c r="KD855" s="33"/>
      <c r="KE855" s="33"/>
      <c r="KF855" s="33"/>
      <c r="KG855" s="33"/>
      <c r="KH855" s="33"/>
      <c r="KI855" s="33"/>
      <c r="KJ855" s="33"/>
      <c r="KK855" s="33"/>
      <c r="KL855" s="33"/>
      <c r="KM855" s="33"/>
      <c r="KN855" s="33"/>
      <c r="KO855" s="33"/>
      <c r="KP855" s="33"/>
      <c r="KQ855" s="33"/>
      <c r="KR855" s="33"/>
      <c r="KS855" s="33"/>
      <c r="KT855" s="33"/>
      <c r="KU855" s="33"/>
      <c r="KV855" s="33"/>
      <c r="KW855" s="33"/>
      <c r="KX855" s="33"/>
      <c r="KY855" s="33"/>
      <c r="KZ855" s="33"/>
      <c r="LA855" s="33"/>
      <c r="LB855" s="33"/>
      <c r="LC855" s="33"/>
    </row>
    <row r="856" spans="1:31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  <c r="GX856" s="33"/>
      <c r="GY856" s="33"/>
      <c r="GZ856" s="33"/>
      <c r="HA856" s="33"/>
      <c r="HB856" s="33"/>
      <c r="HC856" s="33"/>
      <c r="HD856" s="33"/>
      <c r="HE856" s="33"/>
      <c r="HF856" s="33"/>
      <c r="HG856" s="33"/>
      <c r="HH856" s="33"/>
      <c r="HI856" s="33"/>
      <c r="HJ856" s="33"/>
      <c r="HK856" s="33"/>
      <c r="HL856" s="33"/>
      <c r="HM856" s="33"/>
      <c r="HN856" s="33"/>
      <c r="HO856" s="33"/>
      <c r="HP856" s="33"/>
      <c r="HQ856" s="33"/>
      <c r="HR856" s="33"/>
      <c r="HS856" s="33"/>
      <c r="HT856" s="33"/>
      <c r="HU856" s="33"/>
      <c r="HV856" s="33"/>
      <c r="HW856" s="33"/>
      <c r="HX856" s="33"/>
      <c r="HY856" s="33"/>
      <c r="HZ856" s="33"/>
      <c r="IA856" s="33"/>
      <c r="IB856" s="33"/>
      <c r="IC856" s="33"/>
      <c r="ID856" s="33"/>
      <c r="IE856" s="33"/>
      <c r="IF856" s="33"/>
      <c r="IG856" s="33"/>
      <c r="IH856" s="33"/>
      <c r="II856" s="33"/>
      <c r="IJ856" s="33"/>
      <c r="IK856" s="33"/>
      <c r="IL856" s="33"/>
      <c r="IM856" s="33"/>
      <c r="IN856" s="33"/>
      <c r="IO856" s="33"/>
      <c r="IP856" s="33"/>
      <c r="IQ856" s="33"/>
      <c r="IR856" s="33"/>
      <c r="IS856" s="33"/>
      <c r="IT856" s="33"/>
      <c r="IU856" s="33"/>
      <c r="IV856" s="33"/>
      <c r="IW856" s="33"/>
      <c r="IX856" s="33"/>
      <c r="IY856" s="33"/>
      <c r="IZ856" s="33"/>
      <c r="JA856" s="33"/>
      <c r="JB856" s="33"/>
      <c r="JC856" s="33"/>
      <c r="JD856" s="33"/>
      <c r="JE856" s="33"/>
      <c r="JF856" s="33"/>
      <c r="JG856" s="33"/>
      <c r="JH856" s="33"/>
      <c r="JI856" s="33"/>
      <c r="JJ856" s="33"/>
      <c r="JK856" s="33"/>
      <c r="JL856" s="33"/>
      <c r="JM856" s="33"/>
      <c r="JN856" s="33"/>
      <c r="JO856" s="33"/>
      <c r="JP856" s="33"/>
      <c r="JQ856" s="33"/>
      <c r="JR856" s="33"/>
      <c r="JS856" s="33"/>
      <c r="JT856" s="33"/>
      <c r="JU856" s="33"/>
      <c r="JV856" s="33"/>
      <c r="JW856" s="33"/>
      <c r="JX856" s="33"/>
      <c r="JY856" s="33"/>
      <c r="JZ856" s="33"/>
      <c r="KA856" s="33"/>
      <c r="KB856" s="33"/>
      <c r="KC856" s="33"/>
      <c r="KD856" s="33"/>
      <c r="KE856" s="33"/>
      <c r="KF856" s="33"/>
      <c r="KG856" s="33"/>
      <c r="KH856" s="33"/>
      <c r="KI856" s="33"/>
      <c r="KJ856" s="33"/>
      <c r="KK856" s="33"/>
      <c r="KL856" s="33"/>
      <c r="KM856" s="33"/>
      <c r="KN856" s="33"/>
      <c r="KO856" s="33"/>
      <c r="KP856" s="33"/>
      <c r="KQ856" s="33"/>
      <c r="KR856" s="33"/>
      <c r="KS856" s="33"/>
      <c r="KT856" s="33"/>
      <c r="KU856" s="33"/>
      <c r="KV856" s="33"/>
      <c r="KW856" s="33"/>
      <c r="KX856" s="33"/>
      <c r="KY856" s="33"/>
      <c r="KZ856" s="33"/>
      <c r="LA856" s="33"/>
      <c r="LB856" s="33"/>
      <c r="LC856" s="33"/>
    </row>
    <row r="857" spans="1:31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  <c r="FZ857" s="33"/>
      <c r="GA857" s="33"/>
      <c r="GB857" s="33"/>
      <c r="GC857" s="33"/>
      <c r="GD857" s="33"/>
      <c r="GE857" s="33"/>
      <c r="GF857" s="33"/>
      <c r="GG857" s="33"/>
      <c r="GH857" s="33"/>
      <c r="GI857" s="33"/>
      <c r="GJ857" s="33"/>
      <c r="GK857" s="33"/>
      <c r="GL857" s="33"/>
      <c r="GM857" s="33"/>
      <c r="GN857" s="33"/>
      <c r="GO857" s="33"/>
      <c r="GP857" s="33"/>
      <c r="GQ857" s="33"/>
      <c r="GR857" s="33"/>
      <c r="GS857" s="33"/>
      <c r="GT857" s="33"/>
      <c r="GU857" s="33"/>
      <c r="GV857" s="33"/>
      <c r="GW857" s="33"/>
      <c r="GX857" s="33"/>
      <c r="GY857" s="33"/>
      <c r="GZ857" s="33"/>
      <c r="HA857" s="33"/>
      <c r="HB857" s="33"/>
      <c r="HC857" s="33"/>
      <c r="HD857" s="33"/>
      <c r="HE857" s="33"/>
      <c r="HF857" s="33"/>
      <c r="HG857" s="33"/>
      <c r="HH857" s="33"/>
      <c r="HI857" s="33"/>
      <c r="HJ857" s="33"/>
      <c r="HK857" s="33"/>
      <c r="HL857" s="33"/>
      <c r="HM857" s="33"/>
      <c r="HN857" s="33"/>
      <c r="HO857" s="33"/>
      <c r="HP857" s="33"/>
      <c r="HQ857" s="33"/>
      <c r="HR857" s="33"/>
      <c r="HS857" s="33"/>
      <c r="HT857" s="33"/>
      <c r="HU857" s="33"/>
      <c r="HV857" s="33"/>
      <c r="HW857" s="33"/>
      <c r="HX857" s="33"/>
      <c r="HY857" s="33"/>
      <c r="HZ857" s="33"/>
      <c r="IA857" s="33"/>
      <c r="IB857" s="33"/>
      <c r="IC857" s="33"/>
      <c r="ID857" s="33"/>
      <c r="IE857" s="33"/>
      <c r="IF857" s="33"/>
      <c r="IG857" s="33"/>
      <c r="IH857" s="33"/>
      <c r="II857" s="33"/>
      <c r="IJ857" s="33"/>
      <c r="IK857" s="33"/>
      <c r="IL857" s="33"/>
      <c r="IM857" s="33"/>
      <c r="IN857" s="33"/>
      <c r="IO857" s="33"/>
      <c r="IP857" s="33"/>
      <c r="IQ857" s="33"/>
      <c r="IR857" s="33"/>
      <c r="IS857" s="33"/>
      <c r="IT857" s="33"/>
      <c r="IU857" s="33"/>
      <c r="IV857" s="33"/>
      <c r="IW857" s="33"/>
      <c r="IX857" s="33"/>
      <c r="IY857" s="33"/>
      <c r="IZ857" s="33"/>
      <c r="JA857" s="33"/>
      <c r="JB857" s="33"/>
      <c r="JC857" s="33"/>
      <c r="JD857" s="33"/>
      <c r="JE857" s="33"/>
      <c r="JF857" s="33"/>
      <c r="JG857" s="33"/>
      <c r="JH857" s="33"/>
      <c r="JI857" s="33"/>
      <c r="JJ857" s="33"/>
      <c r="JK857" s="33"/>
      <c r="JL857" s="33"/>
      <c r="JM857" s="33"/>
      <c r="JN857" s="33"/>
      <c r="JO857" s="33"/>
      <c r="JP857" s="33"/>
      <c r="JQ857" s="33"/>
      <c r="JR857" s="33"/>
      <c r="JS857" s="33"/>
      <c r="JT857" s="33"/>
      <c r="JU857" s="33"/>
      <c r="JV857" s="33"/>
      <c r="JW857" s="33"/>
      <c r="JX857" s="33"/>
      <c r="JY857" s="33"/>
      <c r="JZ857" s="33"/>
      <c r="KA857" s="33"/>
      <c r="KB857" s="33"/>
      <c r="KC857" s="33"/>
      <c r="KD857" s="33"/>
      <c r="KE857" s="33"/>
      <c r="KF857" s="33"/>
      <c r="KG857" s="33"/>
      <c r="KH857" s="33"/>
      <c r="KI857" s="33"/>
      <c r="KJ857" s="33"/>
      <c r="KK857" s="33"/>
      <c r="KL857" s="33"/>
      <c r="KM857" s="33"/>
      <c r="KN857" s="33"/>
      <c r="KO857" s="33"/>
      <c r="KP857" s="33"/>
      <c r="KQ857" s="33"/>
      <c r="KR857" s="33"/>
      <c r="KS857" s="33"/>
      <c r="KT857" s="33"/>
      <c r="KU857" s="33"/>
      <c r="KV857" s="33"/>
      <c r="KW857" s="33"/>
      <c r="KX857" s="33"/>
      <c r="KY857" s="33"/>
      <c r="KZ857" s="33"/>
      <c r="LA857" s="33"/>
      <c r="LB857" s="33"/>
      <c r="LC857" s="33"/>
    </row>
    <row r="858" spans="1:31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33"/>
      <c r="GX858" s="33"/>
      <c r="GY858" s="33"/>
      <c r="GZ858" s="33"/>
      <c r="HA858" s="33"/>
      <c r="HB858" s="33"/>
      <c r="HC858" s="33"/>
      <c r="HD858" s="33"/>
      <c r="HE858" s="33"/>
      <c r="HF858" s="33"/>
      <c r="HG858" s="33"/>
      <c r="HH858" s="33"/>
      <c r="HI858" s="33"/>
      <c r="HJ858" s="33"/>
      <c r="HK858" s="33"/>
      <c r="HL858" s="33"/>
      <c r="HM858" s="33"/>
      <c r="HN858" s="33"/>
      <c r="HO858" s="33"/>
      <c r="HP858" s="33"/>
      <c r="HQ858" s="33"/>
      <c r="HR858" s="33"/>
      <c r="HS858" s="33"/>
      <c r="HT858" s="33"/>
      <c r="HU858" s="33"/>
      <c r="HV858" s="33"/>
      <c r="HW858" s="33"/>
      <c r="HX858" s="33"/>
      <c r="HY858" s="33"/>
      <c r="HZ858" s="33"/>
      <c r="IA858" s="33"/>
      <c r="IB858" s="33"/>
      <c r="IC858" s="33"/>
      <c r="ID858" s="33"/>
      <c r="IE858" s="33"/>
      <c r="IF858" s="33"/>
      <c r="IG858" s="33"/>
      <c r="IH858" s="33"/>
      <c r="II858" s="33"/>
      <c r="IJ858" s="33"/>
      <c r="IK858" s="33"/>
      <c r="IL858" s="33"/>
      <c r="IM858" s="33"/>
      <c r="IN858" s="33"/>
      <c r="IO858" s="33"/>
      <c r="IP858" s="33"/>
      <c r="IQ858" s="33"/>
      <c r="IR858" s="33"/>
      <c r="IS858" s="33"/>
      <c r="IT858" s="33"/>
      <c r="IU858" s="33"/>
      <c r="IV858" s="33"/>
      <c r="IW858" s="33"/>
      <c r="IX858" s="33"/>
      <c r="IY858" s="33"/>
      <c r="IZ858" s="33"/>
      <c r="JA858" s="33"/>
      <c r="JB858" s="33"/>
      <c r="JC858" s="33"/>
      <c r="JD858" s="33"/>
      <c r="JE858" s="33"/>
      <c r="JF858" s="33"/>
      <c r="JG858" s="33"/>
      <c r="JH858" s="33"/>
      <c r="JI858" s="33"/>
      <c r="JJ858" s="33"/>
      <c r="JK858" s="33"/>
      <c r="JL858" s="33"/>
      <c r="JM858" s="33"/>
      <c r="JN858" s="33"/>
      <c r="JO858" s="33"/>
      <c r="JP858" s="33"/>
      <c r="JQ858" s="33"/>
      <c r="JR858" s="33"/>
      <c r="JS858" s="33"/>
      <c r="JT858" s="33"/>
      <c r="JU858" s="33"/>
      <c r="JV858" s="33"/>
      <c r="JW858" s="33"/>
      <c r="JX858" s="33"/>
      <c r="JY858" s="33"/>
      <c r="JZ858" s="33"/>
      <c r="KA858" s="33"/>
      <c r="KB858" s="33"/>
      <c r="KC858" s="33"/>
      <c r="KD858" s="33"/>
      <c r="KE858" s="33"/>
      <c r="KF858" s="33"/>
      <c r="KG858" s="33"/>
      <c r="KH858" s="33"/>
      <c r="KI858" s="33"/>
      <c r="KJ858" s="33"/>
      <c r="KK858" s="33"/>
      <c r="KL858" s="33"/>
      <c r="KM858" s="33"/>
      <c r="KN858" s="33"/>
      <c r="KO858" s="33"/>
      <c r="KP858" s="33"/>
      <c r="KQ858" s="33"/>
      <c r="KR858" s="33"/>
      <c r="KS858" s="33"/>
      <c r="KT858" s="33"/>
      <c r="KU858" s="33"/>
      <c r="KV858" s="33"/>
      <c r="KW858" s="33"/>
      <c r="KX858" s="33"/>
      <c r="KY858" s="33"/>
      <c r="KZ858" s="33"/>
      <c r="LA858" s="33"/>
      <c r="LB858" s="33"/>
      <c r="LC858" s="33"/>
    </row>
    <row r="859" spans="1:31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  <c r="GX859" s="33"/>
      <c r="GY859" s="33"/>
      <c r="GZ859" s="33"/>
      <c r="HA859" s="33"/>
      <c r="HB859" s="33"/>
      <c r="HC859" s="33"/>
      <c r="HD859" s="33"/>
      <c r="HE859" s="33"/>
      <c r="HF859" s="33"/>
      <c r="HG859" s="33"/>
      <c r="HH859" s="33"/>
      <c r="HI859" s="33"/>
      <c r="HJ859" s="33"/>
      <c r="HK859" s="33"/>
      <c r="HL859" s="33"/>
      <c r="HM859" s="33"/>
      <c r="HN859" s="33"/>
      <c r="HO859" s="33"/>
      <c r="HP859" s="33"/>
      <c r="HQ859" s="33"/>
      <c r="HR859" s="33"/>
      <c r="HS859" s="33"/>
      <c r="HT859" s="33"/>
      <c r="HU859" s="33"/>
      <c r="HV859" s="33"/>
      <c r="HW859" s="33"/>
      <c r="HX859" s="33"/>
      <c r="HY859" s="33"/>
      <c r="HZ859" s="33"/>
      <c r="IA859" s="33"/>
      <c r="IB859" s="33"/>
      <c r="IC859" s="33"/>
      <c r="ID859" s="33"/>
      <c r="IE859" s="33"/>
      <c r="IF859" s="33"/>
      <c r="IG859" s="33"/>
      <c r="IH859" s="33"/>
      <c r="II859" s="33"/>
      <c r="IJ859" s="33"/>
      <c r="IK859" s="33"/>
      <c r="IL859" s="33"/>
      <c r="IM859" s="33"/>
      <c r="IN859" s="33"/>
      <c r="IO859" s="33"/>
      <c r="IP859" s="33"/>
      <c r="IQ859" s="33"/>
      <c r="IR859" s="33"/>
      <c r="IS859" s="33"/>
      <c r="IT859" s="33"/>
      <c r="IU859" s="33"/>
      <c r="IV859" s="33"/>
      <c r="IW859" s="33"/>
      <c r="IX859" s="33"/>
      <c r="IY859" s="33"/>
      <c r="IZ859" s="33"/>
      <c r="JA859" s="33"/>
      <c r="JB859" s="33"/>
      <c r="JC859" s="33"/>
      <c r="JD859" s="33"/>
      <c r="JE859" s="33"/>
      <c r="JF859" s="33"/>
      <c r="JG859" s="33"/>
      <c r="JH859" s="33"/>
      <c r="JI859" s="33"/>
      <c r="JJ859" s="33"/>
      <c r="JK859" s="33"/>
      <c r="JL859" s="33"/>
      <c r="JM859" s="33"/>
      <c r="JN859" s="33"/>
      <c r="JO859" s="33"/>
      <c r="JP859" s="33"/>
      <c r="JQ859" s="33"/>
      <c r="JR859" s="33"/>
      <c r="JS859" s="33"/>
      <c r="JT859" s="33"/>
      <c r="JU859" s="33"/>
      <c r="JV859" s="33"/>
      <c r="JW859" s="33"/>
      <c r="JX859" s="33"/>
      <c r="JY859" s="33"/>
      <c r="JZ859" s="33"/>
      <c r="KA859" s="33"/>
      <c r="KB859" s="33"/>
      <c r="KC859" s="33"/>
      <c r="KD859" s="33"/>
      <c r="KE859" s="33"/>
      <c r="KF859" s="33"/>
      <c r="KG859" s="33"/>
      <c r="KH859" s="33"/>
      <c r="KI859" s="33"/>
      <c r="KJ859" s="33"/>
      <c r="KK859" s="33"/>
      <c r="KL859" s="33"/>
      <c r="KM859" s="33"/>
      <c r="KN859" s="33"/>
      <c r="KO859" s="33"/>
      <c r="KP859" s="33"/>
      <c r="KQ859" s="33"/>
      <c r="KR859" s="33"/>
      <c r="KS859" s="33"/>
      <c r="KT859" s="33"/>
      <c r="KU859" s="33"/>
      <c r="KV859" s="33"/>
      <c r="KW859" s="33"/>
      <c r="KX859" s="33"/>
      <c r="KY859" s="33"/>
      <c r="KZ859" s="33"/>
      <c r="LA859" s="33"/>
      <c r="LB859" s="33"/>
      <c r="LC859" s="33"/>
    </row>
    <row r="860" spans="1:31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  <c r="GX860" s="33"/>
      <c r="GY860" s="33"/>
      <c r="GZ860" s="33"/>
      <c r="HA860" s="33"/>
      <c r="HB860" s="33"/>
      <c r="HC860" s="33"/>
      <c r="HD860" s="33"/>
      <c r="HE860" s="33"/>
      <c r="HF860" s="33"/>
      <c r="HG860" s="33"/>
      <c r="HH860" s="33"/>
      <c r="HI860" s="33"/>
      <c r="HJ860" s="33"/>
      <c r="HK860" s="33"/>
      <c r="HL860" s="33"/>
      <c r="HM860" s="33"/>
      <c r="HN860" s="33"/>
      <c r="HO860" s="33"/>
      <c r="HP860" s="33"/>
      <c r="HQ860" s="33"/>
      <c r="HR860" s="33"/>
      <c r="HS860" s="33"/>
      <c r="HT860" s="33"/>
      <c r="HU860" s="33"/>
      <c r="HV860" s="33"/>
      <c r="HW860" s="33"/>
      <c r="HX860" s="33"/>
      <c r="HY860" s="33"/>
      <c r="HZ860" s="33"/>
      <c r="IA860" s="33"/>
      <c r="IB860" s="33"/>
      <c r="IC860" s="33"/>
      <c r="ID860" s="33"/>
      <c r="IE860" s="33"/>
      <c r="IF860" s="33"/>
      <c r="IG860" s="33"/>
      <c r="IH860" s="33"/>
      <c r="II860" s="33"/>
      <c r="IJ860" s="33"/>
      <c r="IK860" s="33"/>
      <c r="IL860" s="33"/>
      <c r="IM860" s="33"/>
      <c r="IN860" s="33"/>
      <c r="IO860" s="33"/>
      <c r="IP860" s="33"/>
      <c r="IQ860" s="33"/>
      <c r="IR860" s="33"/>
      <c r="IS860" s="33"/>
      <c r="IT860" s="33"/>
      <c r="IU860" s="33"/>
      <c r="IV860" s="33"/>
      <c r="IW860" s="33"/>
      <c r="IX860" s="33"/>
      <c r="IY860" s="33"/>
      <c r="IZ860" s="33"/>
      <c r="JA860" s="33"/>
      <c r="JB860" s="33"/>
      <c r="JC860" s="33"/>
      <c r="JD860" s="33"/>
      <c r="JE860" s="33"/>
      <c r="JF860" s="33"/>
      <c r="JG860" s="33"/>
      <c r="JH860" s="33"/>
      <c r="JI860" s="33"/>
      <c r="JJ860" s="33"/>
      <c r="JK860" s="33"/>
      <c r="JL860" s="33"/>
      <c r="JM860" s="33"/>
      <c r="JN860" s="33"/>
      <c r="JO860" s="33"/>
      <c r="JP860" s="33"/>
      <c r="JQ860" s="33"/>
      <c r="JR860" s="33"/>
      <c r="JS860" s="33"/>
      <c r="JT860" s="33"/>
      <c r="JU860" s="33"/>
      <c r="JV860" s="33"/>
      <c r="JW860" s="33"/>
      <c r="JX860" s="33"/>
      <c r="JY860" s="33"/>
      <c r="JZ860" s="33"/>
      <c r="KA860" s="33"/>
      <c r="KB860" s="33"/>
      <c r="KC860" s="33"/>
      <c r="KD860" s="33"/>
      <c r="KE860" s="33"/>
      <c r="KF860" s="33"/>
      <c r="KG860" s="33"/>
      <c r="KH860" s="33"/>
      <c r="KI860" s="33"/>
      <c r="KJ860" s="33"/>
      <c r="KK860" s="33"/>
      <c r="KL860" s="33"/>
      <c r="KM860" s="33"/>
      <c r="KN860" s="33"/>
      <c r="KO860" s="33"/>
      <c r="KP860" s="33"/>
      <c r="KQ860" s="33"/>
      <c r="KR860" s="33"/>
      <c r="KS860" s="33"/>
      <c r="KT860" s="33"/>
      <c r="KU860" s="33"/>
      <c r="KV860" s="33"/>
      <c r="KW860" s="33"/>
      <c r="KX860" s="33"/>
      <c r="KY860" s="33"/>
      <c r="KZ860" s="33"/>
      <c r="LA860" s="33"/>
      <c r="LB860" s="33"/>
      <c r="LC860" s="33"/>
    </row>
    <row r="861" spans="1:31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  <c r="FZ861" s="33"/>
      <c r="GA861" s="33"/>
      <c r="GB861" s="33"/>
      <c r="GC861" s="33"/>
      <c r="GD861" s="33"/>
      <c r="GE861" s="33"/>
      <c r="GF861" s="33"/>
      <c r="GG861" s="33"/>
      <c r="GH861" s="33"/>
      <c r="GI861" s="33"/>
      <c r="GJ861" s="33"/>
      <c r="GK861" s="33"/>
      <c r="GL861" s="33"/>
      <c r="GM861" s="33"/>
      <c r="GN861" s="33"/>
      <c r="GO861" s="33"/>
      <c r="GP861" s="33"/>
      <c r="GQ861" s="33"/>
      <c r="GR861" s="33"/>
      <c r="GS861" s="33"/>
      <c r="GT861" s="33"/>
      <c r="GU861" s="33"/>
      <c r="GV861" s="33"/>
      <c r="GW861" s="33"/>
      <c r="GX861" s="33"/>
      <c r="GY861" s="33"/>
      <c r="GZ861" s="33"/>
      <c r="HA861" s="33"/>
      <c r="HB861" s="33"/>
      <c r="HC861" s="33"/>
      <c r="HD861" s="33"/>
      <c r="HE861" s="33"/>
      <c r="HF861" s="33"/>
      <c r="HG861" s="33"/>
      <c r="HH861" s="33"/>
      <c r="HI861" s="33"/>
      <c r="HJ861" s="33"/>
      <c r="HK861" s="33"/>
      <c r="HL861" s="33"/>
      <c r="HM861" s="33"/>
      <c r="HN861" s="33"/>
      <c r="HO861" s="33"/>
      <c r="HP861" s="33"/>
      <c r="HQ861" s="33"/>
      <c r="HR861" s="33"/>
      <c r="HS861" s="33"/>
      <c r="HT861" s="33"/>
      <c r="HU861" s="33"/>
      <c r="HV861" s="33"/>
      <c r="HW861" s="33"/>
      <c r="HX861" s="33"/>
      <c r="HY861" s="33"/>
      <c r="HZ861" s="33"/>
      <c r="IA861" s="33"/>
      <c r="IB861" s="33"/>
      <c r="IC861" s="33"/>
      <c r="ID861" s="33"/>
      <c r="IE861" s="33"/>
      <c r="IF861" s="33"/>
      <c r="IG861" s="33"/>
      <c r="IH861" s="33"/>
      <c r="II861" s="33"/>
      <c r="IJ861" s="33"/>
      <c r="IK861" s="33"/>
      <c r="IL861" s="33"/>
      <c r="IM861" s="33"/>
      <c r="IN861" s="33"/>
      <c r="IO861" s="33"/>
      <c r="IP861" s="33"/>
      <c r="IQ861" s="33"/>
      <c r="IR861" s="33"/>
      <c r="IS861" s="33"/>
      <c r="IT861" s="33"/>
      <c r="IU861" s="33"/>
      <c r="IV861" s="33"/>
      <c r="IW861" s="33"/>
      <c r="IX861" s="33"/>
      <c r="IY861" s="33"/>
      <c r="IZ861" s="33"/>
      <c r="JA861" s="33"/>
      <c r="JB861" s="33"/>
      <c r="JC861" s="33"/>
      <c r="JD861" s="33"/>
      <c r="JE861" s="33"/>
      <c r="JF861" s="33"/>
      <c r="JG861" s="33"/>
      <c r="JH861" s="33"/>
      <c r="JI861" s="33"/>
      <c r="JJ861" s="33"/>
      <c r="JK861" s="33"/>
      <c r="JL861" s="33"/>
      <c r="JM861" s="33"/>
      <c r="JN861" s="33"/>
      <c r="JO861" s="33"/>
      <c r="JP861" s="33"/>
      <c r="JQ861" s="33"/>
      <c r="JR861" s="33"/>
      <c r="JS861" s="33"/>
      <c r="JT861" s="33"/>
      <c r="JU861" s="33"/>
      <c r="JV861" s="33"/>
      <c r="JW861" s="33"/>
      <c r="JX861" s="33"/>
      <c r="JY861" s="33"/>
      <c r="JZ861" s="33"/>
      <c r="KA861" s="33"/>
      <c r="KB861" s="33"/>
      <c r="KC861" s="33"/>
      <c r="KD861" s="33"/>
      <c r="KE861" s="33"/>
      <c r="KF861" s="33"/>
      <c r="KG861" s="33"/>
      <c r="KH861" s="33"/>
      <c r="KI861" s="33"/>
      <c r="KJ861" s="33"/>
      <c r="KK861" s="33"/>
      <c r="KL861" s="33"/>
      <c r="KM861" s="33"/>
      <c r="KN861" s="33"/>
      <c r="KO861" s="33"/>
      <c r="KP861" s="33"/>
      <c r="KQ861" s="33"/>
      <c r="KR861" s="33"/>
      <c r="KS861" s="33"/>
      <c r="KT861" s="33"/>
      <c r="KU861" s="33"/>
      <c r="KV861" s="33"/>
      <c r="KW861" s="33"/>
      <c r="KX861" s="33"/>
      <c r="KY861" s="33"/>
      <c r="KZ861" s="33"/>
      <c r="LA861" s="33"/>
      <c r="LB861" s="33"/>
      <c r="LC861" s="33"/>
    </row>
    <row r="862" spans="1:31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  <c r="FZ862" s="33"/>
      <c r="GA862" s="33"/>
      <c r="GB862" s="33"/>
      <c r="GC862" s="33"/>
      <c r="GD862" s="33"/>
      <c r="GE862" s="33"/>
      <c r="GF862" s="33"/>
      <c r="GG862" s="33"/>
      <c r="GH862" s="33"/>
      <c r="GI862" s="33"/>
      <c r="GJ862" s="33"/>
      <c r="GK862" s="33"/>
      <c r="GL862" s="33"/>
      <c r="GM862" s="33"/>
      <c r="GN862" s="33"/>
      <c r="GO862" s="33"/>
      <c r="GP862" s="33"/>
      <c r="GQ862" s="33"/>
      <c r="GR862" s="33"/>
      <c r="GS862" s="33"/>
      <c r="GT862" s="33"/>
      <c r="GU862" s="33"/>
      <c r="GV862" s="33"/>
      <c r="GW862" s="33"/>
      <c r="GX862" s="33"/>
      <c r="GY862" s="33"/>
      <c r="GZ862" s="33"/>
      <c r="HA862" s="33"/>
      <c r="HB862" s="33"/>
      <c r="HC862" s="33"/>
      <c r="HD862" s="33"/>
      <c r="HE862" s="33"/>
      <c r="HF862" s="33"/>
      <c r="HG862" s="33"/>
      <c r="HH862" s="33"/>
      <c r="HI862" s="33"/>
      <c r="HJ862" s="33"/>
      <c r="HK862" s="33"/>
      <c r="HL862" s="33"/>
      <c r="HM862" s="33"/>
      <c r="HN862" s="33"/>
      <c r="HO862" s="33"/>
      <c r="HP862" s="33"/>
      <c r="HQ862" s="33"/>
      <c r="HR862" s="33"/>
      <c r="HS862" s="33"/>
      <c r="HT862" s="33"/>
      <c r="HU862" s="33"/>
      <c r="HV862" s="33"/>
      <c r="HW862" s="33"/>
      <c r="HX862" s="33"/>
      <c r="HY862" s="33"/>
      <c r="HZ862" s="33"/>
      <c r="IA862" s="33"/>
      <c r="IB862" s="33"/>
      <c r="IC862" s="33"/>
      <c r="ID862" s="33"/>
      <c r="IE862" s="33"/>
      <c r="IF862" s="33"/>
      <c r="IG862" s="33"/>
      <c r="IH862" s="33"/>
      <c r="II862" s="33"/>
      <c r="IJ862" s="33"/>
      <c r="IK862" s="33"/>
      <c r="IL862" s="33"/>
      <c r="IM862" s="33"/>
      <c r="IN862" s="33"/>
      <c r="IO862" s="33"/>
      <c r="IP862" s="33"/>
      <c r="IQ862" s="33"/>
      <c r="IR862" s="33"/>
      <c r="IS862" s="33"/>
      <c r="IT862" s="33"/>
      <c r="IU862" s="33"/>
      <c r="IV862" s="33"/>
      <c r="IW862" s="33"/>
      <c r="IX862" s="33"/>
      <c r="IY862" s="33"/>
      <c r="IZ862" s="33"/>
      <c r="JA862" s="33"/>
      <c r="JB862" s="33"/>
      <c r="JC862" s="33"/>
      <c r="JD862" s="33"/>
      <c r="JE862" s="33"/>
      <c r="JF862" s="33"/>
      <c r="JG862" s="33"/>
      <c r="JH862" s="33"/>
      <c r="JI862" s="33"/>
      <c r="JJ862" s="33"/>
      <c r="JK862" s="33"/>
      <c r="JL862" s="33"/>
      <c r="JM862" s="33"/>
      <c r="JN862" s="33"/>
      <c r="JO862" s="33"/>
      <c r="JP862" s="33"/>
      <c r="JQ862" s="33"/>
      <c r="JR862" s="33"/>
      <c r="JS862" s="33"/>
      <c r="JT862" s="33"/>
      <c r="JU862" s="33"/>
      <c r="JV862" s="33"/>
      <c r="JW862" s="33"/>
      <c r="JX862" s="33"/>
      <c r="JY862" s="33"/>
      <c r="JZ862" s="33"/>
      <c r="KA862" s="33"/>
      <c r="KB862" s="33"/>
      <c r="KC862" s="33"/>
      <c r="KD862" s="33"/>
      <c r="KE862" s="33"/>
      <c r="KF862" s="33"/>
      <c r="KG862" s="33"/>
      <c r="KH862" s="33"/>
      <c r="KI862" s="33"/>
      <c r="KJ862" s="33"/>
      <c r="KK862" s="33"/>
      <c r="KL862" s="33"/>
      <c r="KM862" s="33"/>
      <c r="KN862" s="33"/>
      <c r="KO862" s="33"/>
      <c r="KP862" s="33"/>
      <c r="KQ862" s="33"/>
      <c r="KR862" s="33"/>
      <c r="KS862" s="33"/>
      <c r="KT862" s="33"/>
      <c r="KU862" s="33"/>
      <c r="KV862" s="33"/>
      <c r="KW862" s="33"/>
      <c r="KX862" s="33"/>
      <c r="KY862" s="33"/>
      <c r="KZ862" s="33"/>
      <c r="LA862" s="33"/>
      <c r="LB862" s="33"/>
      <c r="LC862" s="33"/>
    </row>
    <row r="863" spans="1:31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  <c r="GX863" s="33"/>
      <c r="GY863" s="33"/>
      <c r="GZ863" s="33"/>
      <c r="HA863" s="33"/>
      <c r="HB863" s="33"/>
      <c r="HC863" s="33"/>
      <c r="HD863" s="33"/>
      <c r="HE863" s="33"/>
      <c r="HF863" s="33"/>
      <c r="HG863" s="33"/>
      <c r="HH863" s="33"/>
      <c r="HI863" s="33"/>
      <c r="HJ863" s="33"/>
      <c r="HK863" s="33"/>
      <c r="HL863" s="33"/>
      <c r="HM863" s="33"/>
      <c r="HN863" s="33"/>
      <c r="HO863" s="33"/>
      <c r="HP863" s="33"/>
      <c r="HQ863" s="33"/>
      <c r="HR863" s="33"/>
      <c r="HS863" s="33"/>
      <c r="HT863" s="33"/>
      <c r="HU863" s="33"/>
      <c r="HV863" s="33"/>
      <c r="HW863" s="33"/>
      <c r="HX863" s="33"/>
      <c r="HY863" s="33"/>
      <c r="HZ863" s="33"/>
      <c r="IA863" s="33"/>
      <c r="IB863" s="33"/>
      <c r="IC863" s="33"/>
      <c r="ID863" s="33"/>
      <c r="IE863" s="33"/>
      <c r="IF863" s="33"/>
      <c r="IG863" s="33"/>
      <c r="IH863" s="33"/>
      <c r="II863" s="33"/>
      <c r="IJ863" s="33"/>
      <c r="IK863" s="33"/>
      <c r="IL863" s="33"/>
      <c r="IM863" s="33"/>
      <c r="IN863" s="33"/>
      <c r="IO863" s="33"/>
      <c r="IP863" s="33"/>
      <c r="IQ863" s="33"/>
      <c r="IR863" s="33"/>
      <c r="IS863" s="33"/>
      <c r="IT863" s="33"/>
      <c r="IU863" s="33"/>
      <c r="IV863" s="33"/>
      <c r="IW863" s="33"/>
      <c r="IX863" s="33"/>
      <c r="IY863" s="33"/>
      <c r="IZ863" s="33"/>
      <c r="JA863" s="33"/>
      <c r="JB863" s="33"/>
      <c r="JC863" s="33"/>
      <c r="JD863" s="33"/>
      <c r="JE863" s="33"/>
      <c r="JF863" s="33"/>
      <c r="JG863" s="33"/>
      <c r="JH863" s="33"/>
      <c r="JI863" s="33"/>
      <c r="JJ863" s="33"/>
      <c r="JK863" s="33"/>
      <c r="JL863" s="33"/>
      <c r="JM863" s="33"/>
      <c r="JN863" s="33"/>
      <c r="JO863" s="33"/>
      <c r="JP863" s="33"/>
      <c r="JQ863" s="33"/>
      <c r="JR863" s="33"/>
      <c r="JS863" s="33"/>
      <c r="JT863" s="33"/>
      <c r="JU863" s="33"/>
      <c r="JV863" s="33"/>
      <c r="JW863" s="33"/>
      <c r="JX863" s="33"/>
      <c r="JY863" s="33"/>
      <c r="JZ863" s="33"/>
      <c r="KA863" s="33"/>
      <c r="KB863" s="33"/>
      <c r="KC863" s="33"/>
      <c r="KD863" s="33"/>
      <c r="KE863" s="33"/>
      <c r="KF863" s="33"/>
      <c r="KG863" s="33"/>
      <c r="KH863" s="33"/>
      <c r="KI863" s="33"/>
      <c r="KJ863" s="33"/>
      <c r="KK863" s="33"/>
      <c r="KL863" s="33"/>
      <c r="KM863" s="33"/>
      <c r="KN863" s="33"/>
      <c r="KO863" s="33"/>
      <c r="KP863" s="33"/>
      <c r="KQ863" s="33"/>
      <c r="KR863" s="33"/>
      <c r="KS863" s="33"/>
      <c r="KT863" s="33"/>
      <c r="KU863" s="33"/>
      <c r="KV863" s="33"/>
      <c r="KW863" s="33"/>
      <c r="KX863" s="33"/>
      <c r="KY863" s="33"/>
      <c r="KZ863" s="33"/>
      <c r="LA863" s="33"/>
      <c r="LB863" s="33"/>
      <c r="LC863" s="33"/>
    </row>
    <row r="864" spans="1:31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  <c r="FZ864" s="33"/>
      <c r="GA864" s="33"/>
      <c r="GB864" s="33"/>
      <c r="GC864" s="33"/>
      <c r="GD864" s="33"/>
      <c r="GE864" s="33"/>
      <c r="GF864" s="33"/>
      <c r="GG864" s="33"/>
      <c r="GH864" s="33"/>
      <c r="GI864" s="33"/>
      <c r="GJ864" s="33"/>
      <c r="GK864" s="33"/>
      <c r="GL864" s="33"/>
      <c r="GM864" s="33"/>
      <c r="GN864" s="33"/>
      <c r="GO864" s="33"/>
      <c r="GP864" s="33"/>
      <c r="GQ864" s="33"/>
      <c r="GR864" s="33"/>
      <c r="GS864" s="33"/>
      <c r="GT864" s="33"/>
      <c r="GU864" s="33"/>
      <c r="GV864" s="33"/>
      <c r="GW864" s="33"/>
      <c r="GX864" s="33"/>
      <c r="GY864" s="33"/>
      <c r="GZ864" s="33"/>
      <c r="HA864" s="33"/>
      <c r="HB864" s="33"/>
      <c r="HC864" s="33"/>
      <c r="HD864" s="33"/>
      <c r="HE864" s="33"/>
      <c r="HF864" s="33"/>
      <c r="HG864" s="33"/>
      <c r="HH864" s="33"/>
      <c r="HI864" s="33"/>
      <c r="HJ864" s="33"/>
      <c r="HK864" s="33"/>
      <c r="HL864" s="33"/>
      <c r="HM864" s="33"/>
      <c r="HN864" s="33"/>
      <c r="HO864" s="33"/>
      <c r="HP864" s="33"/>
      <c r="HQ864" s="33"/>
      <c r="HR864" s="33"/>
      <c r="HS864" s="33"/>
      <c r="HT864" s="33"/>
      <c r="HU864" s="33"/>
      <c r="HV864" s="33"/>
      <c r="HW864" s="33"/>
      <c r="HX864" s="33"/>
      <c r="HY864" s="33"/>
      <c r="HZ864" s="33"/>
      <c r="IA864" s="33"/>
      <c r="IB864" s="33"/>
      <c r="IC864" s="33"/>
      <c r="ID864" s="33"/>
      <c r="IE864" s="33"/>
      <c r="IF864" s="33"/>
      <c r="IG864" s="33"/>
      <c r="IH864" s="33"/>
      <c r="II864" s="33"/>
      <c r="IJ864" s="33"/>
      <c r="IK864" s="33"/>
      <c r="IL864" s="33"/>
      <c r="IM864" s="33"/>
      <c r="IN864" s="33"/>
      <c r="IO864" s="33"/>
      <c r="IP864" s="33"/>
      <c r="IQ864" s="33"/>
      <c r="IR864" s="33"/>
      <c r="IS864" s="33"/>
      <c r="IT864" s="33"/>
      <c r="IU864" s="33"/>
      <c r="IV864" s="33"/>
      <c r="IW864" s="33"/>
      <c r="IX864" s="33"/>
      <c r="IY864" s="33"/>
      <c r="IZ864" s="33"/>
      <c r="JA864" s="33"/>
      <c r="JB864" s="33"/>
      <c r="JC864" s="33"/>
      <c r="JD864" s="33"/>
      <c r="JE864" s="33"/>
      <c r="JF864" s="33"/>
      <c r="JG864" s="33"/>
      <c r="JH864" s="33"/>
      <c r="JI864" s="33"/>
      <c r="JJ864" s="33"/>
      <c r="JK864" s="33"/>
      <c r="JL864" s="33"/>
      <c r="JM864" s="33"/>
      <c r="JN864" s="33"/>
      <c r="JO864" s="33"/>
      <c r="JP864" s="33"/>
      <c r="JQ864" s="33"/>
      <c r="JR864" s="33"/>
      <c r="JS864" s="33"/>
      <c r="JT864" s="33"/>
      <c r="JU864" s="33"/>
      <c r="JV864" s="33"/>
      <c r="JW864" s="33"/>
      <c r="JX864" s="33"/>
      <c r="JY864" s="33"/>
      <c r="JZ864" s="33"/>
      <c r="KA864" s="33"/>
      <c r="KB864" s="33"/>
      <c r="KC864" s="33"/>
      <c r="KD864" s="33"/>
      <c r="KE864" s="33"/>
      <c r="KF864" s="33"/>
      <c r="KG864" s="33"/>
      <c r="KH864" s="33"/>
      <c r="KI864" s="33"/>
      <c r="KJ864" s="33"/>
      <c r="KK864" s="33"/>
      <c r="KL864" s="33"/>
      <c r="KM864" s="33"/>
      <c r="KN864" s="33"/>
      <c r="KO864" s="33"/>
      <c r="KP864" s="33"/>
      <c r="KQ864" s="33"/>
      <c r="KR864" s="33"/>
      <c r="KS864" s="33"/>
      <c r="KT864" s="33"/>
      <c r="KU864" s="33"/>
      <c r="KV864" s="33"/>
      <c r="KW864" s="33"/>
      <c r="KX864" s="33"/>
      <c r="KY864" s="33"/>
      <c r="KZ864" s="33"/>
      <c r="LA864" s="33"/>
      <c r="LB864" s="33"/>
      <c r="LC864" s="33"/>
    </row>
    <row r="865" spans="1:31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  <c r="GX865" s="33"/>
      <c r="GY865" s="33"/>
      <c r="GZ865" s="33"/>
      <c r="HA865" s="33"/>
      <c r="HB865" s="33"/>
      <c r="HC865" s="33"/>
      <c r="HD865" s="33"/>
      <c r="HE865" s="33"/>
      <c r="HF865" s="33"/>
      <c r="HG865" s="33"/>
      <c r="HH865" s="33"/>
      <c r="HI865" s="33"/>
      <c r="HJ865" s="33"/>
      <c r="HK865" s="33"/>
      <c r="HL865" s="33"/>
      <c r="HM865" s="33"/>
      <c r="HN865" s="33"/>
      <c r="HO865" s="33"/>
      <c r="HP865" s="33"/>
      <c r="HQ865" s="33"/>
      <c r="HR865" s="33"/>
      <c r="HS865" s="33"/>
      <c r="HT865" s="33"/>
      <c r="HU865" s="33"/>
      <c r="HV865" s="33"/>
      <c r="HW865" s="33"/>
      <c r="HX865" s="33"/>
      <c r="HY865" s="33"/>
      <c r="HZ865" s="33"/>
      <c r="IA865" s="33"/>
      <c r="IB865" s="33"/>
      <c r="IC865" s="33"/>
      <c r="ID865" s="33"/>
      <c r="IE865" s="33"/>
      <c r="IF865" s="33"/>
      <c r="IG865" s="33"/>
      <c r="IH865" s="33"/>
      <c r="II865" s="33"/>
      <c r="IJ865" s="33"/>
      <c r="IK865" s="33"/>
      <c r="IL865" s="33"/>
      <c r="IM865" s="33"/>
      <c r="IN865" s="33"/>
      <c r="IO865" s="33"/>
      <c r="IP865" s="33"/>
      <c r="IQ865" s="33"/>
      <c r="IR865" s="33"/>
      <c r="IS865" s="33"/>
      <c r="IT865" s="33"/>
      <c r="IU865" s="33"/>
      <c r="IV865" s="33"/>
      <c r="IW865" s="33"/>
      <c r="IX865" s="33"/>
      <c r="IY865" s="33"/>
      <c r="IZ865" s="33"/>
      <c r="JA865" s="33"/>
      <c r="JB865" s="33"/>
      <c r="JC865" s="33"/>
      <c r="JD865" s="33"/>
      <c r="JE865" s="33"/>
      <c r="JF865" s="33"/>
      <c r="JG865" s="33"/>
      <c r="JH865" s="33"/>
      <c r="JI865" s="33"/>
      <c r="JJ865" s="33"/>
      <c r="JK865" s="33"/>
      <c r="JL865" s="33"/>
      <c r="JM865" s="33"/>
      <c r="JN865" s="33"/>
      <c r="JO865" s="33"/>
      <c r="JP865" s="33"/>
      <c r="JQ865" s="33"/>
      <c r="JR865" s="33"/>
      <c r="JS865" s="33"/>
      <c r="JT865" s="33"/>
      <c r="JU865" s="33"/>
      <c r="JV865" s="33"/>
      <c r="JW865" s="33"/>
      <c r="JX865" s="33"/>
      <c r="JY865" s="33"/>
      <c r="JZ865" s="33"/>
      <c r="KA865" s="33"/>
      <c r="KB865" s="33"/>
      <c r="KC865" s="33"/>
      <c r="KD865" s="33"/>
      <c r="KE865" s="33"/>
      <c r="KF865" s="33"/>
      <c r="KG865" s="33"/>
      <c r="KH865" s="33"/>
      <c r="KI865" s="33"/>
      <c r="KJ865" s="33"/>
      <c r="KK865" s="33"/>
      <c r="KL865" s="33"/>
      <c r="KM865" s="33"/>
      <c r="KN865" s="33"/>
      <c r="KO865" s="33"/>
      <c r="KP865" s="33"/>
      <c r="KQ865" s="33"/>
      <c r="KR865" s="33"/>
      <c r="KS865" s="33"/>
      <c r="KT865" s="33"/>
      <c r="KU865" s="33"/>
      <c r="KV865" s="33"/>
      <c r="KW865" s="33"/>
      <c r="KX865" s="33"/>
      <c r="KY865" s="33"/>
      <c r="KZ865" s="33"/>
      <c r="LA865" s="33"/>
      <c r="LB865" s="33"/>
      <c r="LC865" s="33"/>
    </row>
    <row r="866" spans="1:31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  <c r="GX866" s="33"/>
      <c r="GY866" s="33"/>
      <c r="GZ866" s="33"/>
      <c r="HA866" s="33"/>
      <c r="HB866" s="33"/>
      <c r="HC866" s="33"/>
      <c r="HD866" s="33"/>
      <c r="HE866" s="33"/>
      <c r="HF866" s="33"/>
      <c r="HG866" s="33"/>
      <c r="HH866" s="33"/>
      <c r="HI866" s="33"/>
      <c r="HJ866" s="33"/>
      <c r="HK866" s="33"/>
      <c r="HL866" s="33"/>
      <c r="HM866" s="33"/>
      <c r="HN866" s="33"/>
      <c r="HO866" s="33"/>
      <c r="HP866" s="33"/>
      <c r="HQ866" s="33"/>
      <c r="HR866" s="33"/>
      <c r="HS866" s="33"/>
      <c r="HT866" s="33"/>
      <c r="HU866" s="33"/>
      <c r="HV866" s="33"/>
      <c r="HW866" s="33"/>
      <c r="HX866" s="33"/>
      <c r="HY866" s="33"/>
      <c r="HZ866" s="33"/>
      <c r="IA866" s="33"/>
      <c r="IB866" s="33"/>
      <c r="IC866" s="33"/>
      <c r="ID866" s="33"/>
      <c r="IE866" s="33"/>
      <c r="IF866" s="33"/>
      <c r="IG866" s="33"/>
      <c r="IH866" s="33"/>
      <c r="II866" s="33"/>
      <c r="IJ866" s="33"/>
      <c r="IK866" s="33"/>
      <c r="IL866" s="33"/>
      <c r="IM866" s="33"/>
      <c r="IN866" s="33"/>
      <c r="IO866" s="33"/>
      <c r="IP866" s="33"/>
      <c r="IQ866" s="33"/>
      <c r="IR866" s="33"/>
      <c r="IS866" s="33"/>
      <c r="IT866" s="33"/>
      <c r="IU866" s="33"/>
      <c r="IV866" s="33"/>
      <c r="IW866" s="33"/>
      <c r="IX866" s="33"/>
      <c r="IY866" s="33"/>
      <c r="IZ866" s="33"/>
      <c r="JA866" s="33"/>
      <c r="JB866" s="33"/>
      <c r="JC866" s="33"/>
      <c r="JD866" s="33"/>
      <c r="JE866" s="33"/>
      <c r="JF866" s="33"/>
      <c r="JG866" s="33"/>
      <c r="JH866" s="33"/>
      <c r="JI866" s="33"/>
      <c r="JJ866" s="33"/>
      <c r="JK866" s="33"/>
      <c r="JL866" s="33"/>
      <c r="JM866" s="33"/>
      <c r="JN866" s="33"/>
      <c r="JO866" s="33"/>
      <c r="JP866" s="33"/>
      <c r="JQ866" s="33"/>
      <c r="JR866" s="33"/>
      <c r="JS866" s="33"/>
      <c r="JT866" s="33"/>
      <c r="JU866" s="33"/>
      <c r="JV866" s="33"/>
      <c r="JW866" s="33"/>
      <c r="JX866" s="33"/>
      <c r="JY866" s="33"/>
      <c r="JZ866" s="33"/>
      <c r="KA866" s="33"/>
      <c r="KB866" s="33"/>
      <c r="KC866" s="33"/>
      <c r="KD866" s="33"/>
      <c r="KE866" s="33"/>
      <c r="KF866" s="33"/>
      <c r="KG866" s="33"/>
      <c r="KH866" s="33"/>
      <c r="KI866" s="33"/>
      <c r="KJ866" s="33"/>
      <c r="KK866" s="33"/>
      <c r="KL866" s="33"/>
      <c r="KM866" s="33"/>
      <c r="KN866" s="33"/>
      <c r="KO866" s="33"/>
      <c r="KP866" s="33"/>
      <c r="KQ866" s="33"/>
      <c r="KR866" s="33"/>
      <c r="KS866" s="33"/>
      <c r="KT866" s="33"/>
      <c r="KU866" s="33"/>
      <c r="KV866" s="33"/>
      <c r="KW866" s="33"/>
      <c r="KX866" s="33"/>
      <c r="KY866" s="33"/>
      <c r="KZ866" s="33"/>
      <c r="LA866" s="33"/>
      <c r="LB866" s="33"/>
      <c r="LC866" s="33"/>
    </row>
    <row r="867" spans="1:31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  <c r="GX867" s="33"/>
      <c r="GY867" s="33"/>
      <c r="GZ867" s="33"/>
      <c r="HA867" s="33"/>
      <c r="HB867" s="33"/>
      <c r="HC867" s="33"/>
      <c r="HD867" s="33"/>
      <c r="HE867" s="33"/>
      <c r="HF867" s="33"/>
      <c r="HG867" s="33"/>
      <c r="HH867" s="33"/>
      <c r="HI867" s="33"/>
      <c r="HJ867" s="33"/>
      <c r="HK867" s="33"/>
      <c r="HL867" s="33"/>
      <c r="HM867" s="33"/>
      <c r="HN867" s="33"/>
      <c r="HO867" s="33"/>
      <c r="HP867" s="33"/>
      <c r="HQ867" s="33"/>
      <c r="HR867" s="33"/>
      <c r="HS867" s="33"/>
      <c r="HT867" s="33"/>
      <c r="HU867" s="33"/>
      <c r="HV867" s="33"/>
      <c r="HW867" s="33"/>
      <c r="HX867" s="33"/>
      <c r="HY867" s="33"/>
      <c r="HZ867" s="33"/>
      <c r="IA867" s="33"/>
      <c r="IB867" s="33"/>
      <c r="IC867" s="33"/>
      <c r="ID867" s="33"/>
      <c r="IE867" s="33"/>
      <c r="IF867" s="33"/>
      <c r="IG867" s="33"/>
      <c r="IH867" s="33"/>
      <c r="II867" s="33"/>
      <c r="IJ867" s="33"/>
      <c r="IK867" s="33"/>
      <c r="IL867" s="33"/>
      <c r="IM867" s="33"/>
      <c r="IN867" s="33"/>
      <c r="IO867" s="33"/>
      <c r="IP867" s="33"/>
      <c r="IQ867" s="33"/>
      <c r="IR867" s="33"/>
      <c r="IS867" s="33"/>
      <c r="IT867" s="33"/>
      <c r="IU867" s="33"/>
      <c r="IV867" s="33"/>
      <c r="IW867" s="33"/>
      <c r="IX867" s="33"/>
      <c r="IY867" s="33"/>
      <c r="IZ867" s="33"/>
      <c r="JA867" s="33"/>
      <c r="JB867" s="33"/>
      <c r="JC867" s="33"/>
      <c r="JD867" s="33"/>
      <c r="JE867" s="33"/>
      <c r="JF867" s="33"/>
      <c r="JG867" s="33"/>
      <c r="JH867" s="33"/>
      <c r="JI867" s="33"/>
      <c r="JJ867" s="33"/>
      <c r="JK867" s="33"/>
      <c r="JL867" s="33"/>
      <c r="JM867" s="33"/>
      <c r="JN867" s="33"/>
      <c r="JO867" s="33"/>
      <c r="JP867" s="33"/>
      <c r="JQ867" s="33"/>
      <c r="JR867" s="33"/>
      <c r="JS867" s="33"/>
      <c r="JT867" s="33"/>
      <c r="JU867" s="33"/>
      <c r="JV867" s="33"/>
      <c r="JW867" s="33"/>
      <c r="JX867" s="33"/>
      <c r="JY867" s="33"/>
      <c r="JZ867" s="33"/>
      <c r="KA867" s="33"/>
      <c r="KB867" s="33"/>
      <c r="KC867" s="33"/>
      <c r="KD867" s="33"/>
      <c r="KE867" s="33"/>
      <c r="KF867" s="33"/>
      <c r="KG867" s="33"/>
      <c r="KH867" s="33"/>
      <c r="KI867" s="33"/>
      <c r="KJ867" s="33"/>
      <c r="KK867" s="33"/>
      <c r="KL867" s="33"/>
      <c r="KM867" s="33"/>
      <c r="KN867" s="33"/>
      <c r="KO867" s="33"/>
      <c r="KP867" s="33"/>
      <c r="KQ867" s="33"/>
      <c r="KR867" s="33"/>
      <c r="KS867" s="33"/>
      <c r="KT867" s="33"/>
      <c r="KU867" s="33"/>
      <c r="KV867" s="33"/>
      <c r="KW867" s="33"/>
      <c r="KX867" s="33"/>
      <c r="KY867" s="33"/>
      <c r="KZ867" s="33"/>
      <c r="LA867" s="33"/>
      <c r="LB867" s="33"/>
      <c r="LC867" s="33"/>
    </row>
    <row r="868" spans="1:31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  <c r="GX868" s="33"/>
      <c r="GY868" s="33"/>
      <c r="GZ868" s="33"/>
      <c r="HA868" s="33"/>
      <c r="HB868" s="33"/>
      <c r="HC868" s="33"/>
      <c r="HD868" s="33"/>
      <c r="HE868" s="33"/>
      <c r="HF868" s="33"/>
      <c r="HG868" s="33"/>
      <c r="HH868" s="33"/>
      <c r="HI868" s="33"/>
      <c r="HJ868" s="33"/>
      <c r="HK868" s="33"/>
      <c r="HL868" s="33"/>
      <c r="HM868" s="33"/>
      <c r="HN868" s="33"/>
      <c r="HO868" s="33"/>
      <c r="HP868" s="33"/>
      <c r="HQ868" s="33"/>
      <c r="HR868" s="33"/>
      <c r="HS868" s="33"/>
      <c r="HT868" s="33"/>
      <c r="HU868" s="33"/>
      <c r="HV868" s="33"/>
      <c r="HW868" s="33"/>
      <c r="HX868" s="33"/>
      <c r="HY868" s="33"/>
      <c r="HZ868" s="33"/>
      <c r="IA868" s="33"/>
      <c r="IB868" s="33"/>
      <c r="IC868" s="33"/>
      <c r="ID868" s="33"/>
      <c r="IE868" s="33"/>
      <c r="IF868" s="33"/>
      <c r="IG868" s="33"/>
      <c r="IH868" s="33"/>
      <c r="II868" s="33"/>
      <c r="IJ868" s="33"/>
      <c r="IK868" s="33"/>
      <c r="IL868" s="33"/>
      <c r="IM868" s="33"/>
      <c r="IN868" s="33"/>
      <c r="IO868" s="33"/>
      <c r="IP868" s="33"/>
      <c r="IQ868" s="33"/>
      <c r="IR868" s="33"/>
      <c r="IS868" s="33"/>
      <c r="IT868" s="33"/>
      <c r="IU868" s="33"/>
      <c r="IV868" s="33"/>
      <c r="IW868" s="33"/>
      <c r="IX868" s="33"/>
      <c r="IY868" s="33"/>
      <c r="IZ868" s="33"/>
      <c r="JA868" s="33"/>
      <c r="JB868" s="33"/>
      <c r="JC868" s="33"/>
      <c r="JD868" s="33"/>
      <c r="JE868" s="33"/>
      <c r="JF868" s="33"/>
      <c r="JG868" s="33"/>
      <c r="JH868" s="33"/>
      <c r="JI868" s="33"/>
      <c r="JJ868" s="33"/>
      <c r="JK868" s="33"/>
      <c r="JL868" s="33"/>
      <c r="JM868" s="33"/>
      <c r="JN868" s="33"/>
      <c r="JO868" s="33"/>
      <c r="JP868" s="33"/>
      <c r="JQ868" s="33"/>
      <c r="JR868" s="33"/>
      <c r="JS868" s="33"/>
      <c r="JT868" s="33"/>
      <c r="JU868" s="33"/>
      <c r="JV868" s="33"/>
      <c r="JW868" s="33"/>
      <c r="JX868" s="33"/>
      <c r="JY868" s="33"/>
      <c r="JZ868" s="33"/>
      <c r="KA868" s="33"/>
      <c r="KB868" s="33"/>
      <c r="KC868" s="33"/>
      <c r="KD868" s="33"/>
      <c r="KE868" s="33"/>
      <c r="KF868" s="33"/>
      <c r="KG868" s="33"/>
      <c r="KH868" s="33"/>
      <c r="KI868" s="33"/>
      <c r="KJ868" s="33"/>
      <c r="KK868" s="33"/>
      <c r="KL868" s="33"/>
      <c r="KM868" s="33"/>
      <c r="KN868" s="33"/>
      <c r="KO868" s="33"/>
      <c r="KP868" s="33"/>
      <c r="KQ868" s="33"/>
      <c r="KR868" s="33"/>
      <c r="KS868" s="33"/>
      <c r="KT868" s="33"/>
      <c r="KU868" s="33"/>
      <c r="KV868" s="33"/>
      <c r="KW868" s="33"/>
      <c r="KX868" s="33"/>
      <c r="KY868" s="33"/>
      <c r="KZ868" s="33"/>
      <c r="LA868" s="33"/>
      <c r="LB868" s="33"/>
      <c r="LC868" s="33"/>
    </row>
    <row r="869" spans="1:31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  <c r="FZ869" s="33"/>
      <c r="GA869" s="33"/>
      <c r="GB869" s="33"/>
      <c r="GC869" s="33"/>
      <c r="GD869" s="33"/>
      <c r="GE869" s="33"/>
      <c r="GF869" s="33"/>
      <c r="GG869" s="33"/>
      <c r="GH869" s="33"/>
      <c r="GI869" s="33"/>
      <c r="GJ869" s="33"/>
      <c r="GK869" s="33"/>
      <c r="GL869" s="33"/>
      <c r="GM869" s="33"/>
      <c r="GN869" s="33"/>
      <c r="GO869" s="33"/>
      <c r="GP869" s="33"/>
      <c r="GQ869" s="33"/>
      <c r="GR869" s="33"/>
      <c r="GS869" s="33"/>
      <c r="GT869" s="33"/>
      <c r="GU869" s="33"/>
      <c r="GV869" s="33"/>
      <c r="GW869" s="33"/>
      <c r="GX869" s="33"/>
      <c r="GY869" s="33"/>
      <c r="GZ869" s="33"/>
      <c r="HA869" s="33"/>
      <c r="HB869" s="33"/>
      <c r="HC869" s="33"/>
      <c r="HD869" s="33"/>
      <c r="HE869" s="33"/>
      <c r="HF869" s="33"/>
      <c r="HG869" s="33"/>
      <c r="HH869" s="33"/>
      <c r="HI869" s="33"/>
      <c r="HJ869" s="33"/>
      <c r="HK869" s="33"/>
      <c r="HL869" s="33"/>
      <c r="HM869" s="33"/>
      <c r="HN869" s="33"/>
      <c r="HO869" s="33"/>
      <c r="HP869" s="33"/>
      <c r="HQ869" s="33"/>
      <c r="HR869" s="33"/>
      <c r="HS869" s="33"/>
      <c r="HT869" s="33"/>
      <c r="HU869" s="33"/>
      <c r="HV869" s="33"/>
      <c r="HW869" s="33"/>
      <c r="HX869" s="33"/>
      <c r="HY869" s="33"/>
      <c r="HZ869" s="33"/>
      <c r="IA869" s="33"/>
      <c r="IB869" s="33"/>
      <c r="IC869" s="33"/>
      <c r="ID869" s="33"/>
      <c r="IE869" s="33"/>
      <c r="IF869" s="33"/>
      <c r="IG869" s="33"/>
      <c r="IH869" s="33"/>
      <c r="II869" s="33"/>
      <c r="IJ869" s="33"/>
      <c r="IK869" s="33"/>
      <c r="IL869" s="33"/>
      <c r="IM869" s="33"/>
      <c r="IN869" s="33"/>
      <c r="IO869" s="33"/>
      <c r="IP869" s="33"/>
      <c r="IQ869" s="33"/>
      <c r="IR869" s="33"/>
      <c r="IS869" s="33"/>
      <c r="IT869" s="33"/>
      <c r="IU869" s="33"/>
      <c r="IV869" s="33"/>
      <c r="IW869" s="33"/>
      <c r="IX869" s="33"/>
      <c r="IY869" s="33"/>
      <c r="IZ869" s="33"/>
      <c r="JA869" s="33"/>
      <c r="JB869" s="33"/>
      <c r="JC869" s="33"/>
      <c r="JD869" s="33"/>
      <c r="JE869" s="33"/>
      <c r="JF869" s="33"/>
      <c r="JG869" s="33"/>
      <c r="JH869" s="33"/>
      <c r="JI869" s="33"/>
      <c r="JJ869" s="33"/>
      <c r="JK869" s="33"/>
      <c r="JL869" s="33"/>
      <c r="JM869" s="33"/>
      <c r="JN869" s="33"/>
      <c r="JO869" s="33"/>
      <c r="JP869" s="33"/>
      <c r="JQ869" s="33"/>
      <c r="JR869" s="33"/>
      <c r="JS869" s="33"/>
      <c r="JT869" s="33"/>
      <c r="JU869" s="33"/>
      <c r="JV869" s="33"/>
      <c r="JW869" s="33"/>
      <c r="JX869" s="33"/>
      <c r="JY869" s="33"/>
      <c r="JZ869" s="33"/>
      <c r="KA869" s="33"/>
      <c r="KB869" s="33"/>
      <c r="KC869" s="33"/>
      <c r="KD869" s="33"/>
      <c r="KE869" s="33"/>
      <c r="KF869" s="33"/>
      <c r="KG869" s="33"/>
      <c r="KH869" s="33"/>
      <c r="KI869" s="33"/>
      <c r="KJ869" s="33"/>
      <c r="KK869" s="33"/>
      <c r="KL869" s="33"/>
      <c r="KM869" s="33"/>
      <c r="KN869" s="33"/>
      <c r="KO869" s="33"/>
      <c r="KP869" s="33"/>
      <c r="KQ869" s="33"/>
      <c r="KR869" s="33"/>
      <c r="KS869" s="33"/>
      <c r="KT869" s="33"/>
      <c r="KU869" s="33"/>
      <c r="KV869" s="33"/>
      <c r="KW869" s="33"/>
      <c r="KX869" s="33"/>
      <c r="KY869" s="33"/>
      <c r="KZ869" s="33"/>
      <c r="LA869" s="33"/>
      <c r="LB869" s="33"/>
      <c r="LC869" s="33"/>
    </row>
    <row r="870" spans="1:31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  <c r="FZ870" s="33"/>
      <c r="GA870" s="33"/>
      <c r="GB870" s="33"/>
      <c r="GC870" s="33"/>
      <c r="GD870" s="33"/>
      <c r="GE870" s="33"/>
      <c r="GF870" s="33"/>
      <c r="GG870" s="33"/>
      <c r="GH870" s="33"/>
      <c r="GI870" s="33"/>
      <c r="GJ870" s="33"/>
      <c r="GK870" s="33"/>
      <c r="GL870" s="33"/>
      <c r="GM870" s="33"/>
      <c r="GN870" s="33"/>
      <c r="GO870" s="33"/>
      <c r="GP870" s="33"/>
      <c r="GQ870" s="33"/>
      <c r="GR870" s="33"/>
      <c r="GS870" s="33"/>
      <c r="GT870" s="33"/>
      <c r="GU870" s="33"/>
      <c r="GV870" s="33"/>
      <c r="GW870" s="33"/>
      <c r="GX870" s="33"/>
      <c r="GY870" s="33"/>
      <c r="GZ870" s="33"/>
      <c r="HA870" s="33"/>
      <c r="HB870" s="33"/>
      <c r="HC870" s="33"/>
      <c r="HD870" s="33"/>
      <c r="HE870" s="33"/>
      <c r="HF870" s="33"/>
      <c r="HG870" s="33"/>
      <c r="HH870" s="33"/>
      <c r="HI870" s="33"/>
      <c r="HJ870" s="33"/>
      <c r="HK870" s="33"/>
      <c r="HL870" s="33"/>
      <c r="HM870" s="33"/>
      <c r="HN870" s="33"/>
      <c r="HO870" s="33"/>
      <c r="HP870" s="33"/>
      <c r="HQ870" s="33"/>
      <c r="HR870" s="33"/>
      <c r="HS870" s="33"/>
      <c r="HT870" s="33"/>
      <c r="HU870" s="33"/>
      <c r="HV870" s="33"/>
      <c r="HW870" s="33"/>
      <c r="HX870" s="33"/>
      <c r="HY870" s="33"/>
      <c r="HZ870" s="33"/>
      <c r="IA870" s="33"/>
      <c r="IB870" s="33"/>
      <c r="IC870" s="33"/>
      <c r="ID870" s="33"/>
      <c r="IE870" s="33"/>
      <c r="IF870" s="33"/>
      <c r="IG870" s="33"/>
      <c r="IH870" s="33"/>
      <c r="II870" s="33"/>
      <c r="IJ870" s="33"/>
      <c r="IK870" s="33"/>
      <c r="IL870" s="33"/>
      <c r="IM870" s="33"/>
      <c r="IN870" s="33"/>
      <c r="IO870" s="33"/>
      <c r="IP870" s="33"/>
      <c r="IQ870" s="33"/>
      <c r="IR870" s="33"/>
      <c r="IS870" s="33"/>
      <c r="IT870" s="33"/>
      <c r="IU870" s="33"/>
      <c r="IV870" s="33"/>
      <c r="IW870" s="33"/>
      <c r="IX870" s="33"/>
      <c r="IY870" s="33"/>
      <c r="IZ870" s="33"/>
      <c r="JA870" s="33"/>
      <c r="JB870" s="33"/>
      <c r="JC870" s="33"/>
      <c r="JD870" s="33"/>
      <c r="JE870" s="33"/>
      <c r="JF870" s="33"/>
      <c r="JG870" s="33"/>
      <c r="JH870" s="33"/>
      <c r="JI870" s="33"/>
      <c r="JJ870" s="33"/>
      <c r="JK870" s="33"/>
      <c r="JL870" s="33"/>
      <c r="JM870" s="33"/>
      <c r="JN870" s="33"/>
      <c r="JO870" s="33"/>
      <c r="JP870" s="33"/>
      <c r="JQ870" s="33"/>
      <c r="JR870" s="33"/>
      <c r="JS870" s="33"/>
      <c r="JT870" s="33"/>
      <c r="JU870" s="33"/>
      <c r="JV870" s="33"/>
      <c r="JW870" s="33"/>
      <c r="JX870" s="33"/>
      <c r="JY870" s="33"/>
      <c r="JZ870" s="33"/>
      <c r="KA870" s="33"/>
      <c r="KB870" s="33"/>
      <c r="KC870" s="33"/>
      <c r="KD870" s="33"/>
      <c r="KE870" s="33"/>
      <c r="KF870" s="33"/>
      <c r="KG870" s="33"/>
      <c r="KH870" s="33"/>
      <c r="KI870" s="33"/>
      <c r="KJ870" s="33"/>
      <c r="KK870" s="33"/>
      <c r="KL870" s="33"/>
      <c r="KM870" s="33"/>
      <c r="KN870" s="33"/>
      <c r="KO870" s="33"/>
      <c r="KP870" s="33"/>
      <c r="KQ870" s="33"/>
      <c r="KR870" s="33"/>
      <c r="KS870" s="33"/>
      <c r="KT870" s="33"/>
      <c r="KU870" s="33"/>
      <c r="KV870" s="33"/>
      <c r="KW870" s="33"/>
      <c r="KX870" s="33"/>
      <c r="KY870" s="33"/>
      <c r="KZ870" s="33"/>
      <c r="LA870" s="33"/>
      <c r="LB870" s="33"/>
      <c r="LC870" s="33"/>
    </row>
    <row r="871" spans="1:31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  <c r="FZ871" s="33"/>
      <c r="GA871" s="33"/>
      <c r="GB871" s="33"/>
      <c r="GC871" s="33"/>
      <c r="GD871" s="33"/>
      <c r="GE871" s="33"/>
      <c r="GF871" s="33"/>
      <c r="GG871" s="33"/>
      <c r="GH871" s="33"/>
      <c r="GI871" s="33"/>
      <c r="GJ871" s="33"/>
      <c r="GK871" s="33"/>
      <c r="GL871" s="33"/>
      <c r="GM871" s="33"/>
      <c r="GN871" s="33"/>
      <c r="GO871" s="33"/>
      <c r="GP871" s="33"/>
      <c r="GQ871" s="33"/>
      <c r="GR871" s="33"/>
      <c r="GS871" s="33"/>
      <c r="GT871" s="33"/>
      <c r="GU871" s="33"/>
      <c r="GV871" s="33"/>
      <c r="GW871" s="33"/>
      <c r="GX871" s="33"/>
      <c r="GY871" s="33"/>
      <c r="GZ871" s="33"/>
      <c r="HA871" s="33"/>
      <c r="HB871" s="33"/>
      <c r="HC871" s="33"/>
      <c r="HD871" s="33"/>
      <c r="HE871" s="33"/>
      <c r="HF871" s="33"/>
      <c r="HG871" s="33"/>
      <c r="HH871" s="33"/>
      <c r="HI871" s="33"/>
      <c r="HJ871" s="33"/>
      <c r="HK871" s="33"/>
      <c r="HL871" s="33"/>
      <c r="HM871" s="33"/>
      <c r="HN871" s="33"/>
      <c r="HO871" s="33"/>
      <c r="HP871" s="33"/>
      <c r="HQ871" s="33"/>
      <c r="HR871" s="33"/>
      <c r="HS871" s="33"/>
      <c r="HT871" s="33"/>
      <c r="HU871" s="33"/>
      <c r="HV871" s="33"/>
      <c r="HW871" s="33"/>
      <c r="HX871" s="33"/>
      <c r="HY871" s="33"/>
      <c r="HZ871" s="33"/>
      <c r="IA871" s="33"/>
      <c r="IB871" s="33"/>
      <c r="IC871" s="33"/>
      <c r="ID871" s="33"/>
      <c r="IE871" s="33"/>
      <c r="IF871" s="33"/>
      <c r="IG871" s="33"/>
      <c r="IH871" s="33"/>
      <c r="II871" s="33"/>
      <c r="IJ871" s="33"/>
      <c r="IK871" s="33"/>
      <c r="IL871" s="33"/>
      <c r="IM871" s="33"/>
      <c r="IN871" s="33"/>
      <c r="IO871" s="33"/>
      <c r="IP871" s="33"/>
      <c r="IQ871" s="33"/>
      <c r="IR871" s="33"/>
      <c r="IS871" s="33"/>
      <c r="IT871" s="33"/>
      <c r="IU871" s="33"/>
      <c r="IV871" s="33"/>
      <c r="IW871" s="33"/>
      <c r="IX871" s="33"/>
      <c r="IY871" s="33"/>
      <c r="IZ871" s="33"/>
      <c r="JA871" s="33"/>
      <c r="JB871" s="33"/>
      <c r="JC871" s="33"/>
      <c r="JD871" s="33"/>
      <c r="JE871" s="33"/>
      <c r="JF871" s="33"/>
      <c r="JG871" s="33"/>
      <c r="JH871" s="33"/>
      <c r="JI871" s="33"/>
      <c r="JJ871" s="33"/>
      <c r="JK871" s="33"/>
      <c r="JL871" s="33"/>
      <c r="JM871" s="33"/>
      <c r="JN871" s="33"/>
      <c r="JO871" s="33"/>
      <c r="JP871" s="33"/>
      <c r="JQ871" s="33"/>
      <c r="JR871" s="33"/>
      <c r="JS871" s="33"/>
      <c r="JT871" s="33"/>
      <c r="JU871" s="33"/>
      <c r="JV871" s="33"/>
      <c r="JW871" s="33"/>
      <c r="JX871" s="33"/>
      <c r="JY871" s="33"/>
      <c r="JZ871" s="33"/>
      <c r="KA871" s="33"/>
      <c r="KB871" s="33"/>
      <c r="KC871" s="33"/>
      <c r="KD871" s="33"/>
      <c r="KE871" s="33"/>
      <c r="KF871" s="33"/>
      <c r="KG871" s="33"/>
      <c r="KH871" s="33"/>
      <c r="KI871" s="33"/>
      <c r="KJ871" s="33"/>
      <c r="KK871" s="33"/>
      <c r="KL871" s="33"/>
      <c r="KM871" s="33"/>
      <c r="KN871" s="33"/>
      <c r="KO871" s="33"/>
      <c r="KP871" s="33"/>
      <c r="KQ871" s="33"/>
      <c r="KR871" s="33"/>
      <c r="KS871" s="33"/>
      <c r="KT871" s="33"/>
      <c r="KU871" s="33"/>
      <c r="KV871" s="33"/>
      <c r="KW871" s="33"/>
      <c r="KX871" s="33"/>
      <c r="KY871" s="33"/>
      <c r="KZ871" s="33"/>
      <c r="LA871" s="33"/>
      <c r="LB871" s="33"/>
      <c r="LC871" s="33"/>
    </row>
    <row r="872" spans="1:31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  <c r="FZ872" s="33"/>
      <c r="GA872" s="33"/>
      <c r="GB872" s="33"/>
      <c r="GC872" s="33"/>
      <c r="GD872" s="33"/>
      <c r="GE872" s="33"/>
      <c r="GF872" s="33"/>
      <c r="GG872" s="33"/>
      <c r="GH872" s="33"/>
      <c r="GI872" s="33"/>
      <c r="GJ872" s="33"/>
      <c r="GK872" s="33"/>
      <c r="GL872" s="33"/>
      <c r="GM872" s="33"/>
      <c r="GN872" s="33"/>
      <c r="GO872" s="33"/>
      <c r="GP872" s="33"/>
      <c r="GQ872" s="33"/>
      <c r="GR872" s="33"/>
      <c r="GS872" s="33"/>
      <c r="GT872" s="33"/>
      <c r="GU872" s="33"/>
      <c r="GV872" s="33"/>
      <c r="GW872" s="33"/>
      <c r="GX872" s="33"/>
      <c r="GY872" s="33"/>
      <c r="GZ872" s="33"/>
      <c r="HA872" s="33"/>
      <c r="HB872" s="33"/>
      <c r="HC872" s="33"/>
      <c r="HD872" s="33"/>
      <c r="HE872" s="33"/>
      <c r="HF872" s="33"/>
      <c r="HG872" s="33"/>
      <c r="HH872" s="33"/>
      <c r="HI872" s="33"/>
      <c r="HJ872" s="33"/>
      <c r="HK872" s="33"/>
      <c r="HL872" s="33"/>
      <c r="HM872" s="33"/>
      <c r="HN872" s="33"/>
      <c r="HO872" s="33"/>
      <c r="HP872" s="33"/>
      <c r="HQ872" s="33"/>
      <c r="HR872" s="33"/>
      <c r="HS872" s="33"/>
      <c r="HT872" s="33"/>
      <c r="HU872" s="33"/>
      <c r="HV872" s="33"/>
      <c r="HW872" s="33"/>
      <c r="HX872" s="33"/>
      <c r="HY872" s="33"/>
      <c r="HZ872" s="33"/>
      <c r="IA872" s="33"/>
      <c r="IB872" s="33"/>
      <c r="IC872" s="33"/>
      <c r="ID872" s="33"/>
      <c r="IE872" s="33"/>
      <c r="IF872" s="33"/>
      <c r="IG872" s="33"/>
      <c r="IH872" s="33"/>
      <c r="II872" s="33"/>
      <c r="IJ872" s="33"/>
      <c r="IK872" s="33"/>
      <c r="IL872" s="33"/>
      <c r="IM872" s="33"/>
      <c r="IN872" s="33"/>
      <c r="IO872" s="33"/>
      <c r="IP872" s="33"/>
      <c r="IQ872" s="33"/>
      <c r="IR872" s="33"/>
      <c r="IS872" s="33"/>
      <c r="IT872" s="33"/>
      <c r="IU872" s="33"/>
      <c r="IV872" s="33"/>
      <c r="IW872" s="33"/>
      <c r="IX872" s="33"/>
      <c r="IY872" s="33"/>
      <c r="IZ872" s="33"/>
      <c r="JA872" s="33"/>
      <c r="JB872" s="33"/>
      <c r="JC872" s="33"/>
      <c r="JD872" s="33"/>
      <c r="JE872" s="33"/>
      <c r="JF872" s="33"/>
      <c r="JG872" s="33"/>
      <c r="JH872" s="33"/>
      <c r="JI872" s="33"/>
      <c r="JJ872" s="33"/>
      <c r="JK872" s="33"/>
      <c r="JL872" s="33"/>
      <c r="JM872" s="33"/>
      <c r="JN872" s="33"/>
      <c r="JO872" s="33"/>
      <c r="JP872" s="33"/>
      <c r="JQ872" s="33"/>
      <c r="JR872" s="33"/>
      <c r="JS872" s="33"/>
      <c r="JT872" s="33"/>
      <c r="JU872" s="33"/>
      <c r="JV872" s="33"/>
      <c r="JW872" s="33"/>
      <c r="JX872" s="33"/>
      <c r="JY872" s="33"/>
      <c r="JZ872" s="33"/>
      <c r="KA872" s="33"/>
      <c r="KB872" s="33"/>
      <c r="KC872" s="33"/>
      <c r="KD872" s="33"/>
      <c r="KE872" s="33"/>
      <c r="KF872" s="33"/>
      <c r="KG872" s="33"/>
      <c r="KH872" s="33"/>
      <c r="KI872" s="33"/>
      <c r="KJ872" s="33"/>
      <c r="KK872" s="33"/>
      <c r="KL872" s="33"/>
      <c r="KM872" s="33"/>
      <c r="KN872" s="33"/>
      <c r="KO872" s="33"/>
      <c r="KP872" s="33"/>
      <c r="KQ872" s="33"/>
      <c r="KR872" s="33"/>
      <c r="KS872" s="33"/>
      <c r="KT872" s="33"/>
      <c r="KU872" s="33"/>
      <c r="KV872" s="33"/>
      <c r="KW872" s="33"/>
      <c r="KX872" s="33"/>
      <c r="KY872" s="33"/>
      <c r="KZ872" s="33"/>
      <c r="LA872" s="33"/>
      <c r="LB872" s="33"/>
      <c r="LC872" s="33"/>
    </row>
    <row r="873" spans="1:31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  <c r="FZ873" s="33"/>
      <c r="GA873" s="33"/>
      <c r="GB873" s="33"/>
      <c r="GC873" s="33"/>
      <c r="GD873" s="33"/>
      <c r="GE873" s="33"/>
      <c r="GF873" s="33"/>
      <c r="GG873" s="33"/>
      <c r="GH873" s="33"/>
      <c r="GI873" s="33"/>
      <c r="GJ873" s="33"/>
      <c r="GK873" s="33"/>
      <c r="GL873" s="33"/>
      <c r="GM873" s="33"/>
      <c r="GN873" s="33"/>
      <c r="GO873" s="33"/>
      <c r="GP873" s="33"/>
      <c r="GQ873" s="33"/>
      <c r="GR873" s="33"/>
      <c r="GS873" s="33"/>
      <c r="GT873" s="33"/>
      <c r="GU873" s="33"/>
      <c r="GV873" s="33"/>
      <c r="GW873" s="33"/>
      <c r="GX873" s="33"/>
      <c r="GY873" s="33"/>
      <c r="GZ873" s="33"/>
      <c r="HA873" s="33"/>
      <c r="HB873" s="33"/>
      <c r="HC873" s="33"/>
      <c r="HD873" s="33"/>
      <c r="HE873" s="33"/>
      <c r="HF873" s="33"/>
      <c r="HG873" s="33"/>
      <c r="HH873" s="33"/>
      <c r="HI873" s="33"/>
      <c r="HJ873" s="33"/>
      <c r="HK873" s="33"/>
      <c r="HL873" s="33"/>
      <c r="HM873" s="33"/>
      <c r="HN873" s="33"/>
      <c r="HO873" s="33"/>
      <c r="HP873" s="33"/>
      <c r="HQ873" s="33"/>
      <c r="HR873" s="33"/>
      <c r="HS873" s="33"/>
      <c r="HT873" s="33"/>
      <c r="HU873" s="33"/>
      <c r="HV873" s="33"/>
      <c r="HW873" s="33"/>
      <c r="HX873" s="33"/>
      <c r="HY873" s="33"/>
      <c r="HZ873" s="33"/>
      <c r="IA873" s="33"/>
      <c r="IB873" s="33"/>
      <c r="IC873" s="33"/>
      <c r="ID873" s="33"/>
      <c r="IE873" s="33"/>
      <c r="IF873" s="33"/>
      <c r="IG873" s="33"/>
      <c r="IH873" s="33"/>
      <c r="II873" s="33"/>
      <c r="IJ873" s="33"/>
      <c r="IK873" s="33"/>
      <c r="IL873" s="33"/>
      <c r="IM873" s="33"/>
      <c r="IN873" s="33"/>
      <c r="IO873" s="33"/>
      <c r="IP873" s="33"/>
      <c r="IQ873" s="33"/>
      <c r="IR873" s="33"/>
      <c r="IS873" s="33"/>
      <c r="IT873" s="33"/>
      <c r="IU873" s="33"/>
      <c r="IV873" s="33"/>
      <c r="IW873" s="33"/>
      <c r="IX873" s="33"/>
      <c r="IY873" s="33"/>
      <c r="IZ873" s="33"/>
      <c r="JA873" s="33"/>
      <c r="JB873" s="33"/>
      <c r="JC873" s="33"/>
      <c r="JD873" s="33"/>
      <c r="JE873" s="33"/>
      <c r="JF873" s="33"/>
      <c r="JG873" s="33"/>
      <c r="JH873" s="33"/>
      <c r="JI873" s="33"/>
      <c r="JJ873" s="33"/>
      <c r="JK873" s="33"/>
      <c r="JL873" s="33"/>
      <c r="JM873" s="33"/>
      <c r="JN873" s="33"/>
      <c r="JO873" s="33"/>
      <c r="JP873" s="33"/>
      <c r="JQ873" s="33"/>
      <c r="JR873" s="33"/>
      <c r="JS873" s="33"/>
      <c r="JT873" s="33"/>
      <c r="JU873" s="33"/>
      <c r="JV873" s="33"/>
      <c r="JW873" s="33"/>
      <c r="JX873" s="33"/>
      <c r="JY873" s="33"/>
      <c r="JZ873" s="33"/>
      <c r="KA873" s="33"/>
      <c r="KB873" s="33"/>
      <c r="KC873" s="33"/>
      <c r="KD873" s="33"/>
      <c r="KE873" s="33"/>
      <c r="KF873" s="33"/>
      <c r="KG873" s="33"/>
      <c r="KH873" s="33"/>
      <c r="KI873" s="33"/>
      <c r="KJ873" s="33"/>
      <c r="KK873" s="33"/>
      <c r="KL873" s="33"/>
      <c r="KM873" s="33"/>
      <c r="KN873" s="33"/>
      <c r="KO873" s="33"/>
      <c r="KP873" s="33"/>
      <c r="KQ873" s="33"/>
      <c r="KR873" s="33"/>
      <c r="KS873" s="33"/>
      <c r="KT873" s="33"/>
      <c r="KU873" s="33"/>
      <c r="KV873" s="33"/>
      <c r="KW873" s="33"/>
      <c r="KX873" s="33"/>
      <c r="KY873" s="33"/>
      <c r="KZ873" s="33"/>
      <c r="LA873" s="33"/>
      <c r="LB873" s="33"/>
      <c r="LC873" s="33"/>
    </row>
    <row r="874" spans="1:31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  <c r="FZ874" s="33"/>
      <c r="GA874" s="33"/>
      <c r="GB874" s="33"/>
      <c r="GC874" s="33"/>
      <c r="GD874" s="33"/>
      <c r="GE874" s="33"/>
      <c r="GF874" s="33"/>
      <c r="GG874" s="33"/>
      <c r="GH874" s="33"/>
      <c r="GI874" s="33"/>
      <c r="GJ874" s="33"/>
      <c r="GK874" s="33"/>
      <c r="GL874" s="33"/>
      <c r="GM874" s="33"/>
      <c r="GN874" s="33"/>
      <c r="GO874" s="33"/>
      <c r="GP874" s="33"/>
      <c r="GQ874" s="33"/>
      <c r="GR874" s="33"/>
      <c r="GS874" s="33"/>
      <c r="GT874" s="33"/>
      <c r="GU874" s="33"/>
      <c r="GV874" s="33"/>
      <c r="GW874" s="33"/>
      <c r="GX874" s="33"/>
      <c r="GY874" s="33"/>
      <c r="GZ874" s="33"/>
      <c r="HA874" s="33"/>
      <c r="HB874" s="33"/>
      <c r="HC874" s="33"/>
      <c r="HD874" s="33"/>
      <c r="HE874" s="33"/>
      <c r="HF874" s="33"/>
      <c r="HG874" s="33"/>
      <c r="HH874" s="33"/>
      <c r="HI874" s="33"/>
      <c r="HJ874" s="33"/>
      <c r="HK874" s="33"/>
      <c r="HL874" s="33"/>
      <c r="HM874" s="33"/>
      <c r="HN874" s="33"/>
      <c r="HO874" s="33"/>
      <c r="HP874" s="33"/>
      <c r="HQ874" s="33"/>
      <c r="HR874" s="33"/>
      <c r="HS874" s="33"/>
      <c r="HT874" s="33"/>
      <c r="HU874" s="33"/>
      <c r="HV874" s="33"/>
      <c r="HW874" s="33"/>
      <c r="HX874" s="33"/>
      <c r="HY874" s="33"/>
      <c r="HZ874" s="33"/>
      <c r="IA874" s="33"/>
      <c r="IB874" s="33"/>
      <c r="IC874" s="33"/>
      <c r="ID874" s="33"/>
      <c r="IE874" s="33"/>
      <c r="IF874" s="33"/>
      <c r="IG874" s="33"/>
      <c r="IH874" s="33"/>
      <c r="II874" s="33"/>
      <c r="IJ874" s="33"/>
      <c r="IK874" s="33"/>
      <c r="IL874" s="33"/>
      <c r="IM874" s="33"/>
      <c r="IN874" s="33"/>
      <c r="IO874" s="33"/>
      <c r="IP874" s="33"/>
      <c r="IQ874" s="33"/>
      <c r="IR874" s="33"/>
      <c r="IS874" s="33"/>
      <c r="IT874" s="33"/>
      <c r="IU874" s="33"/>
      <c r="IV874" s="33"/>
      <c r="IW874" s="33"/>
      <c r="IX874" s="33"/>
      <c r="IY874" s="33"/>
      <c r="IZ874" s="33"/>
      <c r="JA874" s="33"/>
      <c r="JB874" s="33"/>
      <c r="JC874" s="33"/>
      <c r="JD874" s="33"/>
      <c r="JE874" s="33"/>
      <c r="JF874" s="33"/>
      <c r="JG874" s="33"/>
      <c r="JH874" s="33"/>
      <c r="JI874" s="33"/>
      <c r="JJ874" s="33"/>
      <c r="JK874" s="33"/>
      <c r="JL874" s="33"/>
      <c r="JM874" s="33"/>
      <c r="JN874" s="33"/>
      <c r="JO874" s="33"/>
      <c r="JP874" s="33"/>
      <c r="JQ874" s="33"/>
      <c r="JR874" s="33"/>
      <c r="JS874" s="33"/>
      <c r="JT874" s="33"/>
      <c r="JU874" s="33"/>
      <c r="JV874" s="33"/>
      <c r="JW874" s="33"/>
      <c r="JX874" s="33"/>
      <c r="JY874" s="33"/>
      <c r="JZ874" s="33"/>
      <c r="KA874" s="33"/>
      <c r="KB874" s="33"/>
      <c r="KC874" s="33"/>
      <c r="KD874" s="33"/>
      <c r="KE874" s="33"/>
      <c r="KF874" s="33"/>
      <c r="KG874" s="33"/>
      <c r="KH874" s="33"/>
      <c r="KI874" s="33"/>
      <c r="KJ874" s="33"/>
      <c r="KK874" s="33"/>
      <c r="KL874" s="33"/>
      <c r="KM874" s="33"/>
      <c r="KN874" s="33"/>
      <c r="KO874" s="33"/>
      <c r="KP874" s="33"/>
      <c r="KQ874" s="33"/>
      <c r="KR874" s="33"/>
      <c r="KS874" s="33"/>
      <c r="KT874" s="33"/>
      <c r="KU874" s="33"/>
      <c r="KV874" s="33"/>
      <c r="KW874" s="33"/>
      <c r="KX874" s="33"/>
      <c r="KY874" s="33"/>
      <c r="KZ874" s="33"/>
      <c r="LA874" s="33"/>
      <c r="LB874" s="33"/>
      <c r="LC874" s="33"/>
    </row>
    <row r="875" spans="1:31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  <c r="FZ875" s="33"/>
      <c r="GA875" s="33"/>
      <c r="GB875" s="33"/>
      <c r="GC875" s="33"/>
      <c r="GD875" s="33"/>
      <c r="GE875" s="33"/>
      <c r="GF875" s="33"/>
      <c r="GG875" s="33"/>
      <c r="GH875" s="33"/>
      <c r="GI875" s="33"/>
      <c r="GJ875" s="33"/>
      <c r="GK875" s="33"/>
      <c r="GL875" s="33"/>
      <c r="GM875" s="33"/>
      <c r="GN875" s="33"/>
      <c r="GO875" s="33"/>
      <c r="GP875" s="33"/>
      <c r="GQ875" s="33"/>
      <c r="GR875" s="33"/>
      <c r="GS875" s="33"/>
      <c r="GT875" s="33"/>
      <c r="GU875" s="33"/>
      <c r="GV875" s="33"/>
      <c r="GW875" s="33"/>
      <c r="GX875" s="33"/>
      <c r="GY875" s="33"/>
      <c r="GZ875" s="33"/>
      <c r="HA875" s="33"/>
      <c r="HB875" s="33"/>
      <c r="HC875" s="33"/>
      <c r="HD875" s="33"/>
      <c r="HE875" s="33"/>
      <c r="HF875" s="33"/>
      <c r="HG875" s="33"/>
      <c r="HH875" s="33"/>
      <c r="HI875" s="33"/>
      <c r="HJ875" s="33"/>
      <c r="HK875" s="33"/>
      <c r="HL875" s="33"/>
      <c r="HM875" s="33"/>
      <c r="HN875" s="33"/>
      <c r="HO875" s="33"/>
      <c r="HP875" s="33"/>
      <c r="HQ875" s="33"/>
      <c r="HR875" s="33"/>
      <c r="HS875" s="33"/>
      <c r="HT875" s="33"/>
      <c r="HU875" s="33"/>
      <c r="HV875" s="33"/>
      <c r="HW875" s="33"/>
      <c r="HX875" s="33"/>
      <c r="HY875" s="33"/>
      <c r="HZ875" s="33"/>
      <c r="IA875" s="33"/>
      <c r="IB875" s="33"/>
      <c r="IC875" s="33"/>
      <c r="ID875" s="33"/>
      <c r="IE875" s="33"/>
      <c r="IF875" s="33"/>
      <c r="IG875" s="33"/>
      <c r="IH875" s="33"/>
      <c r="II875" s="33"/>
      <c r="IJ875" s="33"/>
      <c r="IK875" s="33"/>
      <c r="IL875" s="33"/>
      <c r="IM875" s="33"/>
      <c r="IN875" s="33"/>
      <c r="IO875" s="33"/>
      <c r="IP875" s="33"/>
      <c r="IQ875" s="33"/>
      <c r="IR875" s="33"/>
      <c r="IS875" s="33"/>
      <c r="IT875" s="33"/>
      <c r="IU875" s="33"/>
      <c r="IV875" s="33"/>
      <c r="IW875" s="33"/>
      <c r="IX875" s="33"/>
      <c r="IY875" s="33"/>
      <c r="IZ875" s="33"/>
      <c r="JA875" s="33"/>
      <c r="JB875" s="33"/>
      <c r="JC875" s="33"/>
      <c r="JD875" s="33"/>
      <c r="JE875" s="33"/>
      <c r="JF875" s="33"/>
      <c r="JG875" s="33"/>
      <c r="JH875" s="33"/>
      <c r="JI875" s="33"/>
      <c r="JJ875" s="33"/>
      <c r="JK875" s="33"/>
      <c r="JL875" s="33"/>
      <c r="JM875" s="33"/>
      <c r="JN875" s="33"/>
      <c r="JO875" s="33"/>
      <c r="JP875" s="33"/>
      <c r="JQ875" s="33"/>
      <c r="JR875" s="33"/>
      <c r="JS875" s="33"/>
      <c r="JT875" s="33"/>
      <c r="JU875" s="33"/>
      <c r="JV875" s="33"/>
      <c r="JW875" s="33"/>
      <c r="JX875" s="33"/>
      <c r="JY875" s="33"/>
      <c r="JZ875" s="33"/>
      <c r="KA875" s="33"/>
      <c r="KB875" s="33"/>
      <c r="KC875" s="33"/>
      <c r="KD875" s="33"/>
      <c r="KE875" s="33"/>
      <c r="KF875" s="33"/>
      <c r="KG875" s="33"/>
      <c r="KH875" s="33"/>
      <c r="KI875" s="33"/>
      <c r="KJ875" s="33"/>
      <c r="KK875" s="33"/>
      <c r="KL875" s="33"/>
      <c r="KM875" s="33"/>
      <c r="KN875" s="33"/>
      <c r="KO875" s="33"/>
      <c r="KP875" s="33"/>
      <c r="KQ875" s="33"/>
      <c r="KR875" s="33"/>
      <c r="KS875" s="33"/>
      <c r="KT875" s="33"/>
      <c r="KU875" s="33"/>
      <c r="KV875" s="33"/>
      <c r="KW875" s="33"/>
      <c r="KX875" s="33"/>
      <c r="KY875" s="33"/>
      <c r="KZ875" s="33"/>
      <c r="LA875" s="33"/>
      <c r="LB875" s="33"/>
      <c r="LC875" s="33"/>
    </row>
    <row r="876" spans="1:31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  <c r="FZ876" s="33"/>
      <c r="GA876" s="33"/>
      <c r="GB876" s="33"/>
      <c r="GC876" s="33"/>
      <c r="GD876" s="33"/>
      <c r="GE876" s="33"/>
      <c r="GF876" s="33"/>
      <c r="GG876" s="33"/>
      <c r="GH876" s="33"/>
      <c r="GI876" s="33"/>
      <c r="GJ876" s="33"/>
      <c r="GK876" s="33"/>
      <c r="GL876" s="33"/>
      <c r="GM876" s="33"/>
      <c r="GN876" s="33"/>
      <c r="GO876" s="33"/>
      <c r="GP876" s="33"/>
      <c r="GQ876" s="33"/>
      <c r="GR876" s="33"/>
      <c r="GS876" s="33"/>
      <c r="GT876" s="33"/>
      <c r="GU876" s="33"/>
      <c r="GV876" s="33"/>
      <c r="GW876" s="33"/>
      <c r="GX876" s="33"/>
      <c r="GY876" s="33"/>
      <c r="GZ876" s="33"/>
      <c r="HA876" s="33"/>
      <c r="HB876" s="33"/>
      <c r="HC876" s="33"/>
      <c r="HD876" s="33"/>
      <c r="HE876" s="33"/>
      <c r="HF876" s="33"/>
      <c r="HG876" s="33"/>
      <c r="HH876" s="33"/>
      <c r="HI876" s="33"/>
      <c r="HJ876" s="33"/>
      <c r="HK876" s="33"/>
      <c r="HL876" s="33"/>
      <c r="HM876" s="33"/>
      <c r="HN876" s="33"/>
      <c r="HO876" s="33"/>
      <c r="HP876" s="33"/>
      <c r="HQ876" s="33"/>
      <c r="HR876" s="33"/>
      <c r="HS876" s="33"/>
      <c r="HT876" s="33"/>
      <c r="HU876" s="33"/>
      <c r="HV876" s="33"/>
      <c r="HW876" s="33"/>
      <c r="HX876" s="33"/>
      <c r="HY876" s="33"/>
      <c r="HZ876" s="33"/>
      <c r="IA876" s="33"/>
      <c r="IB876" s="33"/>
      <c r="IC876" s="33"/>
      <c r="ID876" s="33"/>
      <c r="IE876" s="33"/>
      <c r="IF876" s="33"/>
      <c r="IG876" s="33"/>
      <c r="IH876" s="33"/>
      <c r="II876" s="33"/>
      <c r="IJ876" s="33"/>
      <c r="IK876" s="33"/>
      <c r="IL876" s="33"/>
      <c r="IM876" s="33"/>
      <c r="IN876" s="33"/>
      <c r="IO876" s="33"/>
      <c r="IP876" s="33"/>
      <c r="IQ876" s="33"/>
      <c r="IR876" s="33"/>
      <c r="IS876" s="33"/>
      <c r="IT876" s="33"/>
      <c r="IU876" s="33"/>
      <c r="IV876" s="33"/>
      <c r="IW876" s="33"/>
      <c r="IX876" s="33"/>
      <c r="IY876" s="33"/>
      <c r="IZ876" s="33"/>
      <c r="JA876" s="33"/>
      <c r="JB876" s="33"/>
      <c r="JC876" s="33"/>
      <c r="JD876" s="33"/>
      <c r="JE876" s="33"/>
      <c r="JF876" s="33"/>
      <c r="JG876" s="33"/>
      <c r="JH876" s="33"/>
      <c r="JI876" s="33"/>
      <c r="JJ876" s="33"/>
      <c r="JK876" s="33"/>
      <c r="JL876" s="33"/>
      <c r="JM876" s="33"/>
      <c r="JN876" s="33"/>
      <c r="JO876" s="33"/>
      <c r="JP876" s="33"/>
      <c r="JQ876" s="33"/>
      <c r="JR876" s="33"/>
      <c r="JS876" s="33"/>
      <c r="JT876" s="33"/>
      <c r="JU876" s="33"/>
      <c r="JV876" s="33"/>
      <c r="JW876" s="33"/>
      <c r="JX876" s="33"/>
      <c r="JY876" s="33"/>
      <c r="JZ876" s="33"/>
      <c r="KA876" s="33"/>
      <c r="KB876" s="33"/>
      <c r="KC876" s="33"/>
      <c r="KD876" s="33"/>
      <c r="KE876" s="33"/>
      <c r="KF876" s="33"/>
      <c r="KG876" s="33"/>
      <c r="KH876" s="33"/>
      <c r="KI876" s="33"/>
      <c r="KJ876" s="33"/>
      <c r="KK876" s="33"/>
      <c r="KL876" s="33"/>
      <c r="KM876" s="33"/>
      <c r="KN876" s="33"/>
      <c r="KO876" s="33"/>
      <c r="KP876" s="33"/>
      <c r="KQ876" s="33"/>
      <c r="KR876" s="33"/>
      <c r="KS876" s="33"/>
      <c r="KT876" s="33"/>
      <c r="KU876" s="33"/>
      <c r="KV876" s="33"/>
      <c r="KW876" s="33"/>
      <c r="KX876" s="33"/>
      <c r="KY876" s="33"/>
      <c r="KZ876" s="33"/>
      <c r="LA876" s="33"/>
      <c r="LB876" s="33"/>
      <c r="LC876" s="33"/>
    </row>
    <row r="877" spans="1:31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  <c r="FZ877" s="33"/>
      <c r="GA877" s="33"/>
      <c r="GB877" s="33"/>
      <c r="GC877" s="33"/>
      <c r="GD877" s="33"/>
      <c r="GE877" s="33"/>
      <c r="GF877" s="33"/>
      <c r="GG877" s="33"/>
      <c r="GH877" s="33"/>
      <c r="GI877" s="33"/>
      <c r="GJ877" s="33"/>
      <c r="GK877" s="33"/>
      <c r="GL877" s="33"/>
      <c r="GM877" s="33"/>
      <c r="GN877" s="33"/>
      <c r="GO877" s="33"/>
      <c r="GP877" s="33"/>
      <c r="GQ877" s="33"/>
      <c r="GR877" s="33"/>
      <c r="GS877" s="33"/>
      <c r="GT877" s="33"/>
      <c r="GU877" s="33"/>
      <c r="GV877" s="33"/>
      <c r="GW877" s="33"/>
      <c r="GX877" s="33"/>
      <c r="GY877" s="33"/>
      <c r="GZ877" s="33"/>
      <c r="HA877" s="33"/>
      <c r="HB877" s="33"/>
      <c r="HC877" s="33"/>
      <c r="HD877" s="33"/>
      <c r="HE877" s="33"/>
      <c r="HF877" s="33"/>
      <c r="HG877" s="33"/>
      <c r="HH877" s="33"/>
      <c r="HI877" s="33"/>
      <c r="HJ877" s="33"/>
      <c r="HK877" s="33"/>
      <c r="HL877" s="33"/>
      <c r="HM877" s="33"/>
      <c r="HN877" s="33"/>
      <c r="HO877" s="33"/>
      <c r="HP877" s="33"/>
      <c r="HQ877" s="33"/>
      <c r="HR877" s="33"/>
      <c r="HS877" s="33"/>
      <c r="HT877" s="33"/>
      <c r="HU877" s="33"/>
      <c r="HV877" s="33"/>
      <c r="HW877" s="33"/>
      <c r="HX877" s="33"/>
      <c r="HY877" s="33"/>
      <c r="HZ877" s="33"/>
      <c r="IA877" s="33"/>
      <c r="IB877" s="33"/>
      <c r="IC877" s="33"/>
      <c r="ID877" s="33"/>
      <c r="IE877" s="33"/>
      <c r="IF877" s="33"/>
      <c r="IG877" s="33"/>
      <c r="IH877" s="33"/>
      <c r="II877" s="33"/>
      <c r="IJ877" s="33"/>
      <c r="IK877" s="33"/>
      <c r="IL877" s="33"/>
      <c r="IM877" s="33"/>
      <c r="IN877" s="33"/>
      <c r="IO877" s="33"/>
      <c r="IP877" s="33"/>
      <c r="IQ877" s="33"/>
      <c r="IR877" s="33"/>
      <c r="IS877" s="33"/>
      <c r="IT877" s="33"/>
      <c r="IU877" s="33"/>
      <c r="IV877" s="33"/>
      <c r="IW877" s="33"/>
      <c r="IX877" s="33"/>
      <c r="IY877" s="33"/>
      <c r="IZ877" s="33"/>
      <c r="JA877" s="33"/>
      <c r="JB877" s="33"/>
      <c r="JC877" s="33"/>
      <c r="JD877" s="33"/>
      <c r="JE877" s="33"/>
      <c r="JF877" s="33"/>
      <c r="JG877" s="33"/>
      <c r="JH877" s="33"/>
      <c r="JI877" s="33"/>
      <c r="JJ877" s="33"/>
      <c r="JK877" s="33"/>
      <c r="JL877" s="33"/>
      <c r="JM877" s="33"/>
      <c r="JN877" s="33"/>
      <c r="JO877" s="33"/>
      <c r="JP877" s="33"/>
      <c r="JQ877" s="33"/>
      <c r="JR877" s="33"/>
      <c r="JS877" s="33"/>
      <c r="JT877" s="33"/>
      <c r="JU877" s="33"/>
      <c r="JV877" s="33"/>
      <c r="JW877" s="33"/>
      <c r="JX877" s="33"/>
      <c r="JY877" s="33"/>
      <c r="JZ877" s="33"/>
      <c r="KA877" s="33"/>
      <c r="KB877" s="33"/>
      <c r="KC877" s="33"/>
      <c r="KD877" s="33"/>
      <c r="KE877" s="33"/>
      <c r="KF877" s="33"/>
      <c r="KG877" s="33"/>
      <c r="KH877" s="33"/>
      <c r="KI877" s="33"/>
      <c r="KJ877" s="33"/>
      <c r="KK877" s="33"/>
      <c r="KL877" s="33"/>
      <c r="KM877" s="33"/>
      <c r="KN877" s="33"/>
      <c r="KO877" s="33"/>
      <c r="KP877" s="33"/>
      <c r="KQ877" s="33"/>
      <c r="KR877" s="33"/>
      <c r="KS877" s="33"/>
      <c r="KT877" s="33"/>
      <c r="KU877" s="33"/>
      <c r="KV877" s="33"/>
      <c r="KW877" s="33"/>
      <c r="KX877" s="33"/>
      <c r="KY877" s="33"/>
      <c r="KZ877" s="33"/>
      <c r="LA877" s="33"/>
      <c r="LB877" s="33"/>
      <c r="LC877" s="33"/>
    </row>
    <row r="878" spans="1:31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  <c r="FZ878" s="33"/>
      <c r="GA878" s="33"/>
      <c r="GB878" s="33"/>
      <c r="GC878" s="33"/>
      <c r="GD878" s="33"/>
      <c r="GE878" s="33"/>
      <c r="GF878" s="33"/>
      <c r="GG878" s="33"/>
      <c r="GH878" s="33"/>
      <c r="GI878" s="33"/>
      <c r="GJ878" s="33"/>
      <c r="GK878" s="33"/>
      <c r="GL878" s="33"/>
      <c r="GM878" s="33"/>
      <c r="GN878" s="33"/>
      <c r="GO878" s="33"/>
      <c r="GP878" s="33"/>
      <c r="GQ878" s="33"/>
      <c r="GR878" s="33"/>
      <c r="GS878" s="33"/>
      <c r="GT878" s="33"/>
      <c r="GU878" s="33"/>
      <c r="GV878" s="33"/>
      <c r="GW878" s="33"/>
      <c r="GX878" s="33"/>
      <c r="GY878" s="33"/>
      <c r="GZ878" s="33"/>
      <c r="HA878" s="33"/>
      <c r="HB878" s="33"/>
      <c r="HC878" s="33"/>
      <c r="HD878" s="33"/>
      <c r="HE878" s="33"/>
      <c r="HF878" s="33"/>
      <c r="HG878" s="33"/>
      <c r="HH878" s="33"/>
      <c r="HI878" s="33"/>
      <c r="HJ878" s="33"/>
      <c r="HK878" s="33"/>
      <c r="HL878" s="33"/>
      <c r="HM878" s="33"/>
      <c r="HN878" s="33"/>
      <c r="HO878" s="33"/>
      <c r="HP878" s="33"/>
      <c r="HQ878" s="33"/>
      <c r="HR878" s="33"/>
      <c r="HS878" s="33"/>
      <c r="HT878" s="33"/>
      <c r="HU878" s="33"/>
      <c r="HV878" s="33"/>
      <c r="HW878" s="33"/>
      <c r="HX878" s="33"/>
      <c r="HY878" s="33"/>
      <c r="HZ878" s="33"/>
      <c r="IA878" s="33"/>
      <c r="IB878" s="33"/>
      <c r="IC878" s="33"/>
      <c r="ID878" s="33"/>
      <c r="IE878" s="33"/>
      <c r="IF878" s="33"/>
      <c r="IG878" s="33"/>
      <c r="IH878" s="33"/>
      <c r="II878" s="33"/>
      <c r="IJ878" s="33"/>
      <c r="IK878" s="33"/>
      <c r="IL878" s="33"/>
      <c r="IM878" s="33"/>
      <c r="IN878" s="33"/>
      <c r="IO878" s="33"/>
      <c r="IP878" s="33"/>
      <c r="IQ878" s="33"/>
      <c r="IR878" s="33"/>
      <c r="IS878" s="33"/>
      <c r="IT878" s="33"/>
      <c r="IU878" s="33"/>
      <c r="IV878" s="33"/>
      <c r="IW878" s="33"/>
      <c r="IX878" s="33"/>
      <c r="IY878" s="33"/>
      <c r="IZ878" s="33"/>
      <c r="JA878" s="33"/>
      <c r="JB878" s="33"/>
      <c r="JC878" s="33"/>
      <c r="JD878" s="33"/>
      <c r="JE878" s="33"/>
      <c r="JF878" s="33"/>
      <c r="JG878" s="33"/>
      <c r="JH878" s="33"/>
      <c r="JI878" s="33"/>
      <c r="JJ878" s="33"/>
      <c r="JK878" s="33"/>
      <c r="JL878" s="33"/>
      <c r="JM878" s="33"/>
      <c r="JN878" s="33"/>
      <c r="JO878" s="33"/>
      <c r="JP878" s="33"/>
      <c r="JQ878" s="33"/>
      <c r="JR878" s="33"/>
      <c r="JS878" s="33"/>
      <c r="JT878" s="33"/>
      <c r="JU878" s="33"/>
      <c r="JV878" s="33"/>
      <c r="JW878" s="33"/>
      <c r="JX878" s="33"/>
      <c r="JY878" s="33"/>
      <c r="JZ878" s="33"/>
      <c r="KA878" s="33"/>
      <c r="KB878" s="33"/>
      <c r="KC878" s="33"/>
      <c r="KD878" s="33"/>
      <c r="KE878" s="33"/>
      <c r="KF878" s="33"/>
      <c r="KG878" s="33"/>
      <c r="KH878" s="33"/>
      <c r="KI878" s="33"/>
      <c r="KJ878" s="33"/>
      <c r="KK878" s="33"/>
      <c r="KL878" s="33"/>
      <c r="KM878" s="33"/>
      <c r="KN878" s="33"/>
      <c r="KO878" s="33"/>
      <c r="KP878" s="33"/>
      <c r="KQ878" s="33"/>
      <c r="KR878" s="33"/>
      <c r="KS878" s="33"/>
      <c r="KT878" s="33"/>
      <c r="KU878" s="33"/>
      <c r="KV878" s="33"/>
      <c r="KW878" s="33"/>
      <c r="KX878" s="33"/>
      <c r="KY878" s="33"/>
      <c r="KZ878" s="33"/>
      <c r="LA878" s="33"/>
      <c r="LB878" s="33"/>
      <c r="LC878" s="33"/>
    </row>
    <row r="879" spans="1:31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  <c r="FZ879" s="33"/>
      <c r="GA879" s="33"/>
      <c r="GB879" s="33"/>
      <c r="GC879" s="33"/>
      <c r="GD879" s="33"/>
      <c r="GE879" s="33"/>
      <c r="GF879" s="33"/>
      <c r="GG879" s="33"/>
      <c r="GH879" s="33"/>
      <c r="GI879" s="33"/>
      <c r="GJ879" s="33"/>
      <c r="GK879" s="33"/>
      <c r="GL879" s="33"/>
      <c r="GM879" s="33"/>
      <c r="GN879" s="33"/>
      <c r="GO879" s="33"/>
      <c r="GP879" s="33"/>
      <c r="GQ879" s="33"/>
      <c r="GR879" s="33"/>
      <c r="GS879" s="33"/>
      <c r="GT879" s="33"/>
      <c r="GU879" s="33"/>
      <c r="GV879" s="33"/>
      <c r="GW879" s="33"/>
      <c r="GX879" s="33"/>
      <c r="GY879" s="33"/>
      <c r="GZ879" s="33"/>
      <c r="HA879" s="33"/>
      <c r="HB879" s="33"/>
      <c r="HC879" s="33"/>
      <c r="HD879" s="33"/>
      <c r="HE879" s="33"/>
      <c r="HF879" s="33"/>
      <c r="HG879" s="33"/>
      <c r="HH879" s="33"/>
      <c r="HI879" s="33"/>
      <c r="HJ879" s="33"/>
      <c r="HK879" s="33"/>
      <c r="HL879" s="33"/>
      <c r="HM879" s="33"/>
      <c r="HN879" s="33"/>
      <c r="HO879" s="33"/>
      <c r="HP879" s="33"/>
      <c r="HQ879" s="33"/>
      <c r="HR879" s="33"/>
      <c r="HS879" s="33"/>
      <c r="HT879" s="33"/>
      <c r="HU879" s="33"/>
      <c r="HV879" s="33"/>
      <c r="HW879" s="33"/>
      <c r="HX879" s="33"/>
      <c r="HY879" s="33"/>
      <c r="HZ879" s="33"/>
      <c r="IA879" s="33"/>
      <c r="IB879" s="33"/>
      <c r="IC879" s="33"/>
      <c r="ID879" s="33"/>
      <c r="IE879" s="33"/>
      <c r="IF879" s="33"/>
      <c r="IG879" s="33"/>
      <c r="IH879" s="33"/>
      <c r="II879" s="33"/>
      <c r="IJ879" s="33"/>
      <c r="IK879" s="33"/>
      <c r="IL879" s="33"/>
      <c r="IM879" s="33"/>
      <c r="IN879" s="33"/>
      <c r="IO879" s="33"/>
      <c r="IP879" s="33"/>
      <c r="IQ879" s="33"/>
      <c r="IR879" s="33"/>
      <c r="IS879" s="33"/>
      <c r="IT879" s="33"/>
      <c r="IU879" s="33"/>
      <c r="IV879" s="33"/>
      <c r="IW879" s="33"/>
      <c r="IX879" s="33"/>
      <c r="IY879" s="33"/>
      <c r="IZ879" s="33"/>
      <c r="JA879" s="33"/>
      <c r="JB879" s="33"/>
      <c r="JC879" s="33"/>
      <c r="JD879" s="33"/>
      <c r="JE879" s="33"/>
      <c r="JF879" s="33"/>
      <c r="JG879" s="33"/>
      <c r="JH879" s="33"/>
      <c r="JI879" s="33"/>
      <c r="JJ879" s="33"/>
      <c r="JK879" s="33"/>
      <c r="JL879" s="33"/>
      <c r="JM879" s="33"/>
      <c r="JN879" s="33"/>
      <c r="JO879" s="33"/>
      <c r="JP879" s="33"/>
      <c r="JQ879" s="33"/>
      <c r="JR879" s="33"/>
      <c r="JS879" s="33"/>
      <c r="JT879" s="33"/>
      <c r="JU879" s="33"/>
      <c r="JV879" s="33"/>
      <c r="JW879" s="33"/>
      <c r="JX879" s="33"/>
      <c r="JY879" s="33"/>
      <c r="JZ879" s="33"/>
      <c r="KA879" s="33"/>
      <c r="KB879" s="33"/>
      <c r="KC879" s="33"/>
      <c r="KD879" s="33"/>
      <c r="KE879" s="33"/>
      <c r="KF879" s="33"/>
      <c r="KG879" s="33"/>
      <c r="KH879" s="33"/>
      <c r="KI879" s="33"/>
      <c r="KJ879" s="33"/>
      <c r="KK879" s="33"/>
      <c r="KL879" s="33"/>
      <c r="KM879" s="33"/>
      <c r="KN879" s="33"/>
      <c r="KO879" s="33"/>
      <c r="KP879" s="33"/>
      <c r="KQ879" s="33"/>
      <c r="KR879" s="33"/>
      <c r="KS879" s="33"/>
      <c r="KT879" s="33"/>
      <c r="KU879" s="33"/>
      <c r="KV879" s="33"/>
      <c r="KW879" s="33"/>
      <c r="KX879" s="33"/>
      <c r="KY879" s="33"/>
      <c r="KZ879" s="33"/>
      <c r="LA879" s="33"/>
      <c r="LB879" s="33"/>
      <c r="LC879" s="33"/>
    </row>
    <row r="880" spans="1:31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  <c r="BY880" s="36"/>
      <c r="BZ880" s="36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  <c r="FZ880" s="33"/>
      <c r="GA880" s="33"/>
      <c r="GB880" s="33"/>
      <c r="GC880" s="33"/>
      <c r="GD880" s="33"/>
      <c r="GE880" s="33"/>
      <c r="GF880" s="33"/>
      <c r="GG880" s="33"/>
      <c r="GH880" s="33"/>
      <c r="GI880" s="33"/>
      <c r="GJ880" s="33"/>
      <c r="GK880" s="33"/>
      <c r="GL880" s="33"/>
      <c r="GM880" s="33"/>
      <c r="GN880" s="33"/>
      <c r="GO880" s="33"/>
      <c r="GP880" s="33"/>
      <c r="GQ880" s="33"/>
      <c r="GR880" s="33"/>
      <c r="GS880" s="33"/>
      <c r="GT880" s="33"/>
      <c r="GU880" s="33"/>
      <c r="GV880" s="33"/>
      <c r="GW880" s="33"/>
      <c r="GX880" s="33"/>
      <c r="GY880" s="33"/>
      <c r="GZ880" s="33"/>
      <c r="HA880" s="33"/>
      <c r="HB880" s="33"/>
      <c r="HC880" s="33"/>
      <c r="HD880" s="33"/>
      <c r="HE880" s="33"/>
      <c r="HF880" s="33"/>
      <c r="HG880" s="33"/>
      <c r="HH880" s="33"/>
      <c r="HI880" s="33"/>
      <c r="HJ880" s="33"/>
      <c r="HK880" s="33"/>
      <c r="HL880" s="33"/>
      <c r="HM880" s="33"/>
      <c r="HN880" s="33"/>
      <c r="HO880" s="33"/>
      <c r="HP880" s="33"/>
      <c r="HQ880" s="33"/>
      <c r="HR880" s="33"/>
      <c r="HS880" s="33"/>
      <c r="HT880" s="33"/>
      <c r="HU880" s="33"/>
      <c r="HV880" s="33"/>
      <c r="HW880" s="33"/>
      <c r="HX880" s="33"/>
      <c r="HY880" s="33"/>
      <c r="HZ880" s="33"/>
      <c r="IA880" s="33"/>
      <c r="IB880" s="33"/>
      <c r="IC880" s="33"/>
      <c r="ID880" s="33"/>
      <c r="IE880" s="33"/>
      <c r="IF880" s="33"/>
      <c r="IG880" s="33"/>
      <c r="IH880" s="33"/>
      <c r="II880" s="33"/>
      <c r="IJ880" s="33"/>
      <c r="IK880" s="33"/>
      <c r="IL880" s="33"/>
      <c r="IM880" s="33"/>
      <c r="IN880" s="33"/>
      <c r="IO880" s="33"/>
      <c r="IP880" s="33"/>
      <c r="IQ880" s="33"/>
      <c r="IR880" s="33"/>
      <c r="IS880" s="33"/>
      <c r="IT880" s="33"/>
      <c r="IU880" s="33"/>
      <c r="IV880" s="33"/>
      <c r="IW880" s="33"/>
      <c r="IX880" s="33"/>
      <c r="IY880" s="33"/>
      <c r="IZ880" s="33"/>
      <c r="JA880" s="33"/>
      <c r="JB880" s="33"/>
      <c r="JC880" s="33"/>
      <c r="JD880" s="33"/>
      <c r="JE880" s="33"/>
      <c r="JF880" s="33"/>
      <c r="JG880" s="33"/>
      <c r="JH880" s="33"/>
      <c r="JI880" s="33"/>
      <c r="JJ880" s="33"/>
      <c r="JK880" s="33"/>
      <c r="JL880" s="33"/>
      <c r="JM880" s="33"/>
      <c r="JN880" s="33"/>
      <c r="JO880" s="33"/>
      <c r="JP880" s="33"/>
      <c r="JQ880" s="33"/>
      <c r="JR880" s="33"/>
      <c r="JS880" s="33"/>
      <c r="JT880" s="33"/>
      <c r="JU880" s="33"/>
      <c r="JV880" s="33"/>
      <c r="JW880" s="33"/>
      <c r="JX880" s="33"/>
      <c r="JY880" s="33"/>
      <c r="JZ880" s="33"/>
      <c r="KA880" s="33"/>
      <c r="KB880" s="33"/>
      <c r="KC880" s="33"/>
      <c r="KD880" s="33"/>
      <c r="KE880" s="33"/>
      <c r="KF880" s="33"/>
      <c r="KG880" s="33"/>
      <c r="KH880" s="33"/>
      <c r="KI880" s="33"/>
      <c r="KJ880" s="33"/>
      <c r="KK880" s="33"/>
      <c r="KL880" s="33"/>
      <c r="KM880" s="33"/>
      <c r="KN880" s="33"/>
      <c r="KO880" s="33"/>
      <c r="KP880" s="33"/>
      <c r="KQ880" s="33"/>
      <c r="KR880" s="33"/>
      <c r="KS880" s="33"/>
      <c r="KT880" s="33"/>
      <c r="KU880" s="33"/>
      <c r="KV880" s="33"/>
      <c r="KW880" s="33"/>
      <c r="KX880" s="33"/>
      <c r="KY880" s="33"/>
      <c r="KZ880" s="33"/>
      <c r="LA880" s="33"/>
      <c r="LB880" s="33"/>
      <c r="LC880" s="33"/>
    </row>
    <row r="881" spans="1:31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  <c r="FZ881" s="33"/>
      <c r="GA881" s="33"/>
      <c r="GB881" s="33"/>
      <c r="GC881" s="33"/>
      <c r="GD881" s="33"/>
      <c r="GE881" s="33"/>
      <c r="GF881" s="33"/>
      <c r="GG881" s="33"/>
      <c r="GH881" s="33"/>
      <c r="GI881" s="33"/>
      <c r="GJ881" s="33"/>
      <c r="GK881" s="33"/>
      <c r="GL881" s="33"/>
      <c r="GM881" s="33"/>
      <c r="GN881" s="33"/>
      <c r="GO881" s="33"/>
      <c r="GP881" s="33"/>
      <c r="GQ881" s="33"/>
      <c r="GR881" s="33"/>
      <c r="GS881" s="33"/>
      <c r="GT881" s="33"/>
      <c r="GU881" s="33"/>
      <c r="GV881" s="33"/>
      <c r="GW881" s="33"/>
      <c r="GX881" s="33"/>
      <c r="GY881" s="33"/>
      <c r="GZ881" s="33"/>
      <c r="HA881" s="33"/>
      <c r="HB881" s="33"/>
      <c r="HC881" s="33"/>
      <c r="HD881" s="33"/>
      <c r="HE881" s="33"/>
      <c r="HF881" s="33"/>
      <c r="HG881" s="33"/>
      <c r="HH881" s="33"/>
      <c r="HI881" s="33"/>
      <c r="HJ881" s="33"/>
      <c r="HK881" s="33"/>
      <c r="HL881" s="33"/>
      <c r="HM881" s="33"/>
      <c r="HN881" s="33"/>
      <c r="HO881" s="33"/>
      <c r="HP881" s="33"/>
      <c r="HQ881" s="33"/>
      <c r="HR881" s="33"/>
      <c r="HS881" s="33"/>
      <c r="HT881" s="33"/>
      <c r="HU881" s="33"/>
      <c r="HV881" s="33"/>
      <c r="HW881" s="33"/>
      <c r="HX881" s="33"/>
      <c r="HY881" s="33"/>
      <c r="HZ881" s="33"/>
      <c r="IA881" s="33"/>
      <c r="IB881" s="33"/>
      <c r="IC881" s="33"/>
      <c r="ID881" s="33"/>
      <c r="IE881" s="33"/>
      <c r="IF881" s="33"/>
      <c r="IG881" s="33"/>
      <c r="IH881" s="33"/>
      <c r="II881" s="33"/>
      <c r="IJ881" s="33"/>
      <c r="IK881" s="33"/>
      <c r="IL881" s="33"/>
      <c r="IM881" s="33"/>
      <c r="IN881" s="33"/>
      <c r="IO881" s="33"/>
      <c r="IP881" s="33"/>
      <c r="IQ881" s="33"/>
      <c r="IR881" s="33"/>
      <c r="IS881" s="33"/>
      <c r="IT881" s="33"/>
      <c r="IU881" s="33"/>
      <c r="IV881" s="33"/>
      <c r="IW881" s="33"/>
      <c r="IX881" s="33"/>
      <c r="IY881" s="33"/>
      <c r="IZ881" s="33"/>
      <c r="JA881" s="33"/>
      <c r="JB881" s="33"/>
      <c r="JC881" s="33"/>
      <c r="JD881" s="33"/>
      <c r="JE881" s="33"/>
      <c r="JF881" s="33"/>
      <c r="JG881" s="33"/>
      <c r="JH881" s="33"/>
      <c r="JI881" s="33"/>
      <c r="JJ881" s="33"/>
      <c r="JK881" s="33"/>
      <c r="JL881" s="33"/>
      <c r="JM881" s="33"/>
      <c r="JN881" s="33"/>
      <c r="JO881" s="33"/>
      <c r="JP881" s="33"/>
      <c r="JQ881" s="33"/>
      <c r="JR881" s="33"/>
      <c r="JS881" s="33"/>
      <c r="JT881" s="33"/>
      <c r="JU881" s="33"/>
      <c r="JV881" s="33"/>
      <c r="JW881" s="33"/>
      <c r="JX881" s="33"/>
      <c r="JY881" s="33"/>
      <c r="JZ881" s="33"/>
      <c r="KA881" s="33"/>
      <c r="KB881" s="33"/>
      <c r="KC881" s="33"/>
      <c r="KD881" s="33"/>
      <c r="KE881" s="33"/>
      <c r="KF881" s="33"/>
      <c r="KG881" s="33"/>
      <c r="KH881" s="33"/>
      <c r="KI881" s="33"/>
      <c r="KJ881" s="33"/>
      <c r="KK881" s="33"/>
      <c r="KL881" s="33"/>
      <c r="KM881" s="33"/>
      <c r="KN881" s="33"/>
      <c r="KO881" s="33"/>
      <c r="KP881" s="33"/>
      <c r="KQ881" s="33"/>
      <c r="KR881" s="33"/>
      <c r="KS881" s="33"/>
      <c r="KT881" s="33"/>
      <c r="KU881" s="33"/>
      <c r="KV881" s="33"/>
      <c r="KW881" s="33"/>
      <c r="KX881" s="33"/>
      <c r="KY881" s="33"/>
      <c r="KZ881" s="33"/>
      <c r="LA881" s="33"/>
      <c r="LB881" s="33"/>
      <c r="LC881" s="33"/>
    </row>
    <row r="882" spans="1:31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  <c r="BY882" s="36"/>
      <c r="BZ882" s="36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  <c r="FZ882" s="33"/>
      <c r="GA882" s="33"/>
      <c r="GB882" s="33"/>
      <c r="GC882" s="33"/>
      <c r="GD882" s="33"/>
      <c r="GE882" s="33"/>
      <c r="GF882" s="33"/>
      <c r="GG882" s="33"/>
      <c r="GH882" s="33"/>
      <c r="GI882" s="33"/>
      <c r="GJ882" s="33"/>
      <c r="GK882" s="33"/>
      <c r="GL882" s="33"/>
      <c r="GM882" s="33"/>
      <c r="GN882" s="33"/>
      <c r="GO882" s="33"/>
      <c r="GP882" s="33"/>
      <c r="GQ882" s="33"/>
      <c r="GR882" s="33"/>
      <c r="GS882" s="33"/>
      <c r="GT882" s="33"/>
      <c r="GU882" s="33"/>
      <c r="GV882" s="33"/>
      <c r="GW882" s="33"/>
      <c r="GX882" s="33"/>
      <c r="GY882" s="33"/>
      <c r="GZ882" s="33"/>
      <c r="HA882" s="33"/>
      <c r="HB882" s="33"/>
      <c r="HC882" s="33"/>
      <c r="HD882" s="33"/>
      <c r="HE882" s="33"/>
      <c r="HF882" s="33"/>
      <c r="HG882" s="33"/>
      <c r="HH882" s="33"/>
      <c r="HI882" s="33"/>
      <c r="HJ882" s="33"/>
      <c r="HK882" s="33"/>
      <c r="HL882" s="33"/>
      <c r="HM882" s="33"/>
      <c r="HN882" s="33"/>
      <c r="HO882" s="33"/>
      <c r="HP882" s="33"/>
      <c r="HQ882" s="33"/>
      <c r="HR882" s="33"/>
      <c r="HS882" s="33"/>
      <c r="HT882" s="33"/>
      <c r="HU882" s="33"/>
      <c r="HV882" s="33"/>
      <c r="HW882" s="33"/>
      <c r="HX882" s="33"/>
      <c r="HY882" s="33"/>
      <c r="HZ882" s="33"/>
      <c r="IA882" s="33"/>
      <c r="IB882" s="33"/>
      <c r="IC882" s="33"/>
      <c r="ID882" s="33"/>
      <c r="IE882" s="33"/>
      <c r="IF882" s="33"/>
      <c r="IG882" s="33"/>
      <c r="IH882" s="33"/>
      <c r="II882" s="33"/>
      <c r="IJ882" s="33"/>
      <c r="IK882" s="33"/>
      <c r="IL882" s="33"/>
      <c r="IM882" s="33"/>
      <c r="IN882" s="33"/>
      <c r="IO882" s="33"/>
      <c r="IP882" s="33"/>
      <c r="IQ882" s="33"/>
      <c r="IR882" s="33"/>
      <c r="IS882" s="33"/>
      <c r="IT882" s="33"/>
      <c r="IU882" s="33"/>
      <c r="IV882" s="33"/>
      <c r="IW882" s="33"/>
      <c r="IX882" s="33"/>
      <c r="IY882" s="33"/>
      <c r="IZ882" s="33"/>
      <c r="JA882" s="33"/>
      <c r="JB882" s="33"/>
      <c r="JC882" s="33"/>
      <c r="JD882" s="33"/>
      <c r="JE882" s="33"/>
      <c r="JF882" s="33"/>
      <c r="JG882" s="33"/>
      <c r="JH882" s="33"/>
      <c r="JI882" s="33"/>
      <c r="JJ882" s="33"/>
      <c r="JK882" s="33"/>
      <c r="JL882" s="33"/>
      <c r="JM882" s="33"/>
      <c r="JN882" s="33"/>
      <c r="JO882" s="33"/>
      <c r="JP882" s="33"/>
      <c r="JQ882" s="33"/>
      <c r="JR882" s="33"/>
      <c r="JS882" s="33"/>
      <c r="JT882" s="33"/>
      <c r="JU882" s="33"/>
      <c r="JV882" s="33"/>
      <c r="JW882" s="33"/>
      <c r="JX882" s="33"/>
      <c r="JY882" s="33"/>
      <c r="JZ882" s="33"/>
      <c r="KA882" s="33"/>
      <c r="KB882" s="33"/>
      <c r="KC882" s="33"/>
      <c r="KD882" s="33"/>
      <c r="KE882" s="33"/>
      <c r="KF882" s="33"/>
      <c r="KG882" s="33"/>
      <c r="KH882" s="33"/>
      <c r="KI882" s="33"/>
      <c r="KJ882" s="33"/>
      <c r="KK882" s="33"/>
      <c r="KL882" s="33"/>
      <c r="KM882" s="33"/>
      <c r="KN882" s="33"/>
      <c r="KO882" s="33"/>
      <c r="KP882" s="33"/>
      <c r="KQ882" s="33"/>
      <c r="KR882" s="33"/>
      <c r="KS882" s="33"/>
      <c r="KT882" s="33"/>
      <c r="KU882" s="33"/>
      <c r="KV882" s="33"/>
      <c r="KW882" s="33"/>
      <c r="KX882" s="33"/>
      <c r="KY882" s="33"/>
      <c r="KZ882" s="33"/>
      <c r="LA882" s="33"/>
      <c r="LB882" s="33"/>
      <c r="LC882" s="33"/>
    </row>
    <row r="883" spans="1:31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  <c r="CY883" s="33"/>
      <c r="CZ883" s="33"/>
      <c r="DA883" s="33"/>
      <c r="DB883" s="33"/>
      <c r="DC883" s="33"/>
      <c r="DD883" s="33"/>
      <c r="DE883" s="33"/>
      <c r="DF883" s="33"/>
      <c r="DG883" s="33"/>
      <c r="DH883" s="33"/>
      <c r="DI883" s="33"/>
      <c r="DJ883" s="33"/>
      <c r="DK883" s="33"/>
      <c r="DL883" s="33"/>
      <c r="DM883" s="33"/>
      <c r="DN883" s="33"/>
      <c r="DO883" s="33"/>
      <c r="DP883" s="33"/>
      <c r="DQ883" s="33"/>
      <c r="DR883" s="33"/>
      <c r="DS883" s="33"/>
      <c r="DT883" s="33"/>
      <c r="DU883" s="33"/>
      <c r="DV883" s="33"/>
      <c r="DW883" s="33"/>
      <c r="DX883" s="33"/>
      <c r="DY883" s="33"/>
      <c r="DZ883" s="33"/>
      <c r="EA883" s="33"/>
      <c r="EB883" s="33"/>
      <c r="EC883" s="33"/>
      <c r="ED883" s="33"/>
      <c r="EE883" s="33"/>
      <c r="EF883" s="33"/>
      <c r="EG883" s="33"/>
      <c r="EH883" s="33"/>
      <c r="EI883" s="33"/>
      <c r="EJ883" s="33"/>
      <c r="EK883" s="33"/>
      <c r="EL883" s="33"/>
      <c r="EM883" s="33"/>
      <c r="EN883" s="33"/>
      <c r="EO883" s="33"/>
      <c r="EP883" s="33"/>
      <c r="EQ883" s="33"/>
      <c r="ER883" s="33"/>
      <c r="ES883" s="33"/>
      <c r="ET883" s="33"/>
      <c r="EU883" s="33"/>
      <c r="EV883" s="33"/>
      <c r="EW883" s="33"/>
      <c r="EX883" s="33"/>
      <c r="EY883" s="33"/>
      <c r="EZ883" s="33"/>
      <c r="FA883" s="33"/>
      <c r="FB883" s="33"/>
      <c r="FC883" s="33"/>
      <c r="FD883" s="33"/>
      <c r="FE883" s="33"/>
      <c r="FF883" s="33"/>
      <c r="FG883" s="33"/>
      <c r="FH883" s="33"/>
      <c r="FI883" s="33"/>
      <c r="FJ883" s="33"/>
      <c r="FK883" s="33"/>
      <c r="FL883" s="33"/>
      <c r="FM883" s="33"/>
      <c r="FN883" s="33"/>
      <c r="FO883" s="33"/>
      <c r="FP883" s="33"/>
      <c r="FQ883" s="33"/>
      <c r="FR883" s="33"/>
      <c r="FS883" s="33"/>
      <c r="FT883" s="33"/>
      <c r="FU883" s="33"/>
      <c r="FV883" s="33"/>
      <c r="FW883" s="33"/>
      <c r="FX883" s="33"/>
      <c r="FY883" s="33"/>
      <c r="FZ883" s="33"/>
      <c r="GA883" s="33"/>
      <c r="GB883" s="33"/>
      <c r="GC883" s="33"/>
      <c r="GD883" s="33"/>
      <c r="GE883" s="33"/>
      <c r="GF883" s="33"/>
      <c r="GG883" s="33"/>
      <c r="GH883" s="33"/>
      <c r="GI883" s="33"/>
      <c r="GJ883" s="33"/>
      <c r="GK883" s="33"/>
      <c r="GL883" s="33"/>
      <c r="GM883" s="33"/>
      <c r="GN883" s="33"/>
      <c r="GO883" s="33"/>
      <c r="GP883" s="33"/>
      <c r="GQ883" s="33"/>
      <c r="GR883" s="33"/>
      <c r="GS883" s="33"/>
      <c r="GT883" s="33"/>
      <c r="GU883" s="33"/>
      <c r="GV883" s="33"/>
      <c r="GW883" s="33"/>
      <c r="GX883" s="33"/>
      <c r="GY883" s="33"/>
      <c r="GZ883" s="33"/>
      <c r="HA883" s="33"/>
      <c r="HB883" s="33"/>
      <c r="HC883" s="33"/>
      <c r="HD883" s="33"/>
      <c r="HE883" s="33"/>
      <c r="HF883" s="33"/>
      <c r="HG883" s="33"/>
      <c r="HH883" s="33"/>
      <c r="HI883" s="33"/>
      <c r="HJ883" s="33"/>
      <c r="HK883" s="33"/>
      <c r="HL883" s="33"/>
      <c r="HM883" s="33"/>
      <c r="HN883" s="33"/>
      <c r="HO883" s="33"/>
      <c r="HP883" s="33"/>
      <c r="HQ883" s="33"/>
      <c r="HR883" s="33"/>
      <c r="HS883" s="33"/>
      <c r="HT883" s="33"/>
      <c r="HU883" s="33"/>
      <c r="HV883" s="33"/>
      <c r="HW883" s="33"/>
      <c r="HX883" s="33"/>
      <c r="HY883" s="33"/>
      <c r="HZ883" s="33"/>
      <c r="IA883" s="33"/>
      <c r="IB883" s="33"/>
      <c r="IC883" s="33"/>
      <c r="ID883" s="33"/>
      <c r="IE883" s="33"/>
      <c r="IF883" s="33"/>
      <c r="IG883" s="33"/>
      <c r="IH883" s="33"/>
      <c r="II883" s="33"/>
      <c r="IJ883" s="33"/>
      <c r="IK883" s="33"/>
      <c r="IL883" s="33"/>
      <c r="IM883" s="33"/>
      <c r="IN883" s="33"/>
      <c r="IO883" s="33"/>
      <c r="IP883" s="33"/>
      <c r="IQ883" s="33"/>
      <c r="IR883" s="33"/>
      <c r="IS883" s="33"/>
      <c r="IT883" s="33"/>
      <c r="IU883" s="33"/>
      <c r="IV883" s="33"/>
      <c r="IW883" s="33"/>
      <c r="IX883" s="33"/>
      <c r="IY883" s="33"/>
      <c r="IZ883" s="33"/>
      <c r="JA883" s="33"/>
      <c r="JB883" s="33"/>
      <c r="JC883" s="33"/>
      <c r="JD883" s="33"/>
      <c r="JE883" s="33"/>
      <c r="JF883" s="33"/>
      <c r="JG883" s="33"/>
      <c r="JH883" s="33"/>
      <c r="JI883" s="33"/>
      <c r="JJ883" s="33"/>
      <c r="JK883" s="33"/>
      <c r="JL883" s="33"/>
      <c r="JM883" s="33"/>
      <c r="JN883" s="33"/>
      <c r="JO883" s="33"/>
      <c r="JP883" s="33"/>
      <c r="JQ883" s="33"/>
      <c r="JR883" s="33"/>
      <c r="JS883" s="33"/>
      <c r="JT883" s="33"/>
      <c r="JU883" s="33"/>
      <c r="JV883" s="33"/>
      <c r="JW883" s="33"/>
      <c r="JX883" s="33"/>
      <c r="JY883" s="33"/>
      <c r="JZ883" s="33"/>
      <c r="KA883" s="33"/>
      <c r="KB883" s="33"/>
      <c r="KC883" s="33"/>
      <c r="KD883" s="33"/>
      <c r="KE883" s="33"/>
      <c r="KF883" s="33"/>
      <c r="KG883" s="33"/>
      <c r="KH883" s="33"/>
      <c r="KI883" s="33"/>
      <c r="KJ883" s="33"/>
      <c r="KK883" s="33"/>
      <c r="KL883" s="33"/>
      <c r="KM883" s="33"/>
      <c r="KN883" s="33"/>
      <c r="KO883" s="33"/>
      <c r="KP883" s="33"/>
      <c r="KQ883" s="33"/>
      <c r="KR883" s="33"/>
      <c r="KS883" s="33"/>
      <c r="KT883" s="33"/>
      <c r="KU883" s="33"/>
      <c r="KV883" s="33"/>
      <c r="KW883" s="33"/>
      <c r="KX883" s="33"/>
      <c r="KY883" s="33"/>
      <c r="KZ883" s="33"/>
      <c r="LA883" s="33"/>
      <c r="LB883" s="33"/>
      <c r="LC883" s="33"/>
    </row>
    <row r="884" spans="1:31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33"/>
      <c r="GY884" s="33"/>
      <c r="GZ884" s="33"/>
      <c r="HA884" s="33"/>
      <c r="HB884" s="33"/>
      <c r="HC884" s="33"/>
      <c r="HD884" s="33"/>
      <c r="HE884" s="33"/>
      <c r="HF884" s="33"/>
      <c r="HG884" s="33"/>
      <c r="HH884" s="33"/>
      <c r="HI884" s="33"/>
      <c r="HJ884" s="33"/>
      <c r="HK884" s="33"/>
      <c r="HL884" s="33"/>
      <c r="HM884" s="33"/>
      <c r="HN884" s="33"/>
      <c r="HO884" s="33"/>
      <c r="HP884" s="33"/>
      <c r="HQ884" s="33"/>
      <c r="HR884" s="33"/>
      <c r="HS884" s="33"/>
      <c r="HT884" s="33"/>
      <c r="HU884" s="33"/>
      <c r="HV884" s="33"/>
      <c r="HW884" s="33"/>
      <c r="HX884" s="33"/>
      <c r="HY884" s="33"/>
      <c r="HZ884" s="33"/>
      <c r="IA884" s="33"/>
      <c r="IB884" s="33"/>
      <c r="IC884" s="33"/>
      <c r="ID884" s="33"/>
      <c r="IE884" s="33"/>
      <c r="IF884" s="33"/>
      <c r="IG884" s="33"/>
      <c r="IH884" s="33"/>
      <c r="II884" s="33"/>
      <c r="IJ884" s="33"/>
      <c r="IK884" s="33"/>
      <c r="IL884" s="33"/>
      <c r="IM884" s="33"/>
      <c r="IN884" s="33"/>
      <c r="IO884" s="33"/>
      <c r="IP884" s="33"/>
      <c r="IQ884" s="33"/>
      <c r="IR884" s="33"/>
      <c r="IS884" s="33"/>
      <c r="IT884" s="33"/>
      <c r="IU884" s="33"/>
      <c r="IV884" s="33"/>
      <c r="IW884" s="33"/>
      <c r="IX884" s="33"/>
      <c r="IY884" s="33"/>
      <c r="IZ884" s="33"/>
      <c r="JA884" s="33"/>
      <c r="JB884" s="33"/>
      <c r="JC884" s="33"/>
      <c r="JD884" s="33"/>
      <c r="JE884" s="33"/>
      <c r="JF884" s="33"/>
      <c r="JG884" s="33"/>
      <c r="JH884" s="33"/>
      <c r="JI884" s="33"/>
      <c r="JJ884" s="33"/>
      <c r="JK884" s="33"/>
      <c r="JL884" s="33"/>
      <c r="JM884" s="33"/>
      <c r="JN884" s="33"/>
      <c r="JO884" s="33"/>
      <c r="JP884" s="33"/>
      <c r="JQ884" s="33"/>
      <c r="JR884" s="33"/>
      <c r="JS884" s="33"/>
      <c r="JT884" s="33"/>
      <c r="JU884" s="33"/>
      <c r="JV884" s="33"/>
      <c r="JW884" s="33"/>
      <c r="JX884" s="33"/>
      <c r="JY884" s="33"/>
      <c r="JZ884" s="33"/>
      <c r="KA884" s="33"/>
      <c r="KB884" s="33"/>
      <c r="KC884" s="33"/>
      <c r="KD884" s="33"/>
      <c r="KE884" s="33"/>
      <c r="KF884" s="33"/>
      <c r="KG884" s="33"/>
      <c r="KH884" s="33"/>
      <c r="KI884" s="33"/>
      <c r="KJ884" s="33"/>
      <c r="KK884" s="33"/>
      <c r="KL884" s="33"/>
      <c r="KM884" s="33"/>
      <c r="KN884" s="33"/>
      <c r="KO884" s="33"/>
      <c r="KP884" s="33"/>
      <c r="KQ884" s="33"/>
      <c r="KR884" s="33"/>
      <c r="KS884" s="33"/>
      <c r="KT884" s="33"/>
      <c r="KU884" s="33"/>
      <c r="KV884" s="33"/>
      <c r="KW884" s="33"/>
      <c r="KX884" s="33"/>
      <c r="KY884" s="33"/>
      <c r="KZ884" s="33"/>
      <c r="LA884" s="33"/>
      <c r="LB884" s="33"/>
      <c r="LC884" s="33"/>
    </row>
    <row r="885" spans="1:31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  <c r="FZ885" s="33"/>
      <c r="GA885" s="33"/>
      <c r="GB885" s="33"/>
      <c r="GC885" s="33"/>
      <c r="GD885" s="33"/>
      <c r="GE885" s="33"/>
      <c r="GF885" s="33"/>
      <c r="GG885" s="33"/>
      <c r="GH885" s="33"/>
      <c r="GI885" s="33"/>
      <c r="GJ885" s="33"/>
      <c r="GK885" s="33"/>
      <c r="GL885" s="33"/>
      <c r="GM885" s="33"/>
      <c r="GN885" s="33"/>
      <c r="GO885" s="33"/>
      <c r="GP885" s="33"/>
      <c r="GQ885" s="33"/>
      <c r="GR885" s="33"/>
      <c r="GS885" s="33"/>
      <c r="GT885" s="33"/>
      <c r="GU885" s="33"/>
      <c r="GV885" s="33"/>
      <c r="GW885" s="33"/>
      <c r="GX885" s="33"/>
      <c r="GY885" s="33"/>
      <c r="GZ885" s="33"/>
      <c r="HA885" s="33"/>
      <c r="HB885" s="33"/>
      <c r="HC885" s="33"/>
      <c r="HD885" s="33"/>
      <c r="HE885" s="33"/>
      <c r="HF885" s="33"/>
      <c r="HG885" s="33"/>
      <c r="HH885" s="33"/>
      <c r="HI885" s="33"/>
      <c r="HJ885" s="33"/>
      <c r="HK885" s="33"/>
      <c r="HL885" s="33"/>
      <c r="HM885" s="33"/>
      <c r="HN885" s="33"/>
      <c r="HO885" s="33"/>
      <c r="HP885" s="33"/>
      <c r="HQ885" s="33"/>
      <c r="HR885" s="33"/>
      <c r="HS885" s="33"/>
      <c r="HT885" s="33"/>
      <c r="HU885" s="33"/>
      <c r="HV885" s="33"/>
      <c r="HW885" s="33"/>
      <c r="HX885" s="33"/>
      <c r="HY885" s="33"/>
      <c r="HZ885" s="33"/>
      <c r="IA885" s="33"/>
      <c r="IB885" s="33"/>
      <c r="IC885" s="33"/>
      <c r="ID885" s="33"/>
      <c r="IE885" s="33"/>
      <c r="IF885" s="33"/>
      <c r="IG885" s="33"/>
      <c r="IH885" s="33"/>
      <c r="II885" s="33"/>
      <c r="IJ885" s="33"/>
      <c r="IK885" s="33"/>
      <c r="IL885" s="33"/>
      <c r="IM885" s="33"/>
      <c r="IN885" s="33"/>
      <c r="IO885" s="33"/>
      <c r="IP885" s="33"/>
      <c r="IQ885" s="33"/>
      <c r="IR885" s="33"/>
      <c r="IS885" s="33"/>
      <c r="IT885" s="33"/>
      <c r="IU885" s="33"/>
      <c r="IV885" s="33"/>
      <c r="IW885" s="33"/>
      <c r="IX885" s="33"/>
      <c r="IY885" s="33"/>
      <c r="IZ885" s="33"/>
      <c r="JA885" s="33"/>
      <c r="JB885" s="33"/>
      <c r="JC885" s="33"/>
      <c r="JD885" s="33"/>
      <c r="JE885" s="33"/>
      <c r="JF885" s="33"/>
      <c r="JG885" s="33"/>
      <c r="JH885" s="33"/>
      <c r="JI885" s="33"/>
      <c r="JJ885" s="33"/>
      <c r="JK885" s="33"/>
      <c r="JL885" s="33"/>
      <c r="JM885" s="33"/>
      <c r="JN885" s="33"/>
      <c r="JO885" s="33"/>
      <c r="JP885" s="33"/>
      <c r="JQ885" s="33"/>
      <c r="JR885" s="33"/>
      <c r="JS885" s="33"/>
      <c r="JT885" s="33"/>
      <c r="JU885" s="33"/>
      <c r="JV885" s="33"/>
      <c r="JW885" s="33"/>
      <c r="JX885" s="33"/>
      <c r="JY885" s="33"/>
      <c r="JZ885" s="33"/>
      <c r="KA885" s="33"/>
      <c r="KB885" s="33"/>
      <c r="KC885" s="33"/>
      <c r="KD885" s="33"/>
      <c r="KE885" s="33"/>
      <c r="KF885" s="33"/>
      <c r="KG885" s="33"/>
      <c r="KH885" s="33"/>
      <c r="KI885" s="33"/>
      <c r="KJ885" s="33"/>
      <c r="KK885" s="33"/>
      <c r="KL885" s="33"/>
      <c r="KM885" s="33"/>
      <c r="KN885" s="33"/>
      <c r="KO885" s="33"/>
      <c r="KP885" s="33"/>
      <c r="KQ885" s="33"/>
      <c r="KR885" s="33"/>
      <c r="KS885" s="33"/>
      <c r="KT885" s="33"/>
      <c r="KU885" s="33"/>
      <c r="KV885" s="33"/>
      <c r="KW885" s="33"/>
      <c r="KX885" s="33"/>
      <c r="KY885" s="33"/>
      <c r="KZ885" s="33"/>
      <c r="LA885" s="33"/>
      <c r="LB885" s="33"/>
      <c r="LC885" s="33"/>
    </row>
    <row r="886" spans="1:31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  <c r="FZ886" s="33"/>
      <c r="GA886" s="33"/>
      <c r="GB886" s="33"/>
      <c r="GC886" s="33"/>
      <c r="GD886" s="33"/>
      <c r="GE886" s="33"/>
      <c r="GF886" s="33"/>
      <c r="GG886" s="33"/>
      <c r="GH886" s="33"/>
      <c r="GI886" s="33"/>
      <c r="GJ886" s="33"/>
      <c r="GK886" s="33"/>
      <c r="GL886" s="33"/>
      <c r="GM886" s="33"/>
      <c r="GN886" s="33"/>
      <c r="GO886" s="33"/>
      <c r="GP886" s="33"/>
      <c r="GQ886" s="33"/>
      <c r="GR886" s="33"/>
      <c r="GS886" s="33"/>
      <c r="GT886" s="33"/>
      <c r="GU886" s="33"/>
      <c r="GV886" s="33"/>
      <c r="GW886" s="33"/>
      <c r="GX886" s="33"/>
      <c r="GY886" s="33"/>
      <c r="GZ886" s="33"/>
      <c r="HA886" s="33"/>
      <c r="HB886" s="33"/>
      <c r="HC886" s="33"/>
      <c r="HD886" s="33"/>
      <c r="HE886" s="33"/>
      <c r="HF886" s="33"/>
      <c r="HG886" s="33"/>
      <c r="HH886" s="33"/>
      <c r="HI886" s="33"/>
      <c r="HJ886" s="33"/>
      <c r="HK886" s="33"/>
      <c r="HL886" s="33"/>
      <c r="HM886" s="33"/>
      <c r="HN886" s="33"/>
      <c r="HO886" s="33"/>
      <c r="HP886" s="33"/>
      <c r="HQ886" s="33"/>
      <c r="HR886" s="33"/>
      <c r="HS886" s="33"/>
      <c r="HT886" s="33"/>
      <c r="HU886" s="33"/>
      <c r="HV886" s="33"/>
      <c r="HW886" s="33"/>
      <c r="HX886" s="33"/>
      <c r="HY886" s="33"/>
      <c r="HZ886" s="33"/>
      <c r="IA886" s="33"/>
      <c r="IB886" s="33"/>
      <c r="IC886" s="33"/>
      <c r="ID886" s="33"/>
      <c r="IE886" s="33"/>
      <c r="IF886" s="33"/>
      <c r="IG886" s="33"/>
      <c r="IH886" s="33"/>
      <c r="II886" s="33"/>
      <c r="IJ886" s="33"/>
      <c r="IK886" s="33"/>
      <c r="IL886" s="33"/>
      <c r="IM886" s="33"/>
      <c r="IN886" s="33"/>
      <c r="IO886" s="33"/>
      <c r="IP886" s="33"/>
      <c r="IQ886" s="33"/>
      <c r="IR886" s="33"/>
      <c r="IS886" s="33"/>
      <c r="IT886" s="33"/>
      <c r="IU886" s="33"/>
      <c r="IV886" s="33"/>
      <c r="IW886" s="33"/>
      <c r="IX886" s="33"/>
      <c r="IY886" s="33"/>
      <c r="IZ886" s="33"/>
      <c r="JA886" s="33"/>
      <c r="JB886" s="33"/>
      <c r="JC886" s="33"/>
      <c r="JD886" s="33"/>
      <c r="JE886" s="33"/>
      <c r="JF886" s="33"/>
      <c r="JG886" s="33"/>
      <c r="JH886" s="33"/>
      <c r="JI886" s="33"/>
      <c r="JJ886" s="33"/>
      <c r="JK886" s="33"/>
      <c r="JL886" s="33"/>
      <c r="JM886" s="33"/>
      <c r="JN886" s="33"/>
      <c r="JO886" s="33"/>
      <c r="JP886" s="33"/>
      <c r="JQ886" s="33"/>
      <c r="JR886" s="33"/>
      <c r="JS886" s="33"/>
      <c r="JT886" s="33"/>
      <c r="JU886" s="33"/>
      <c r="JV886" s="33"/>
      <c r="JW886" s="33"/>
      <c r="JX886" s="33"/>
      <c r="JY886" s="33"/>
      <c r="JZ886" s="33"/>
      <c r="KA886" s="33"/>
      <c r="KB886" s="33"/>
      <c r="KC886" s="33"/>
      <c r="KD886" s="33"/>
      <c r="KE886" s="33"/>
      <c r="KF886" s="33"/>
      <c r="KG886" s="33"/>
      <c r="KH886" s="33"/>
      <c r="KI886" s="33"/>
      <c r="KJ886" s="33"/>
      <c r="KK886" s="33"/>
      <c r="KL886" s="33"/>
      <c r="KM886" s="33"/>
      <c r="KN886" s="33"/>
      <c r="KO886" s="33"/>
      <c r="KP886" s="33"/>
      <c r="KQ886" s="33"/>
      <c r="KR886" s="33"/>
      <c r="KS886" s="33"/>
      <c r="KT886" s="33"/>
      <c r="KU886" s="33"/>
      <c r="KV886" s="33"/>
      <c r="KW886" s="33"/>
      <c r="KX886" s="33"/>
      <c r="KY886" s="33"/>
      <c r="KZ886" s="33"/>
      <c r="LA886" s="33"/>
      <c r="LB886" s="33"/>
      <c r="LC886" s="33"/>
    </row>
    <row r="887" spans="1:31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  <c r="FZ887" s="33"/>
      <c r="GA887" s="33"/>
      <c r="GB887" s="33"/>
      <c r="GC887" s="33"/>
      <c r="GD887" s="33"/>
      <c r="GE887" s="33"/>
      <c r="GF887" s="33"/>
      <c r="GG887" s="33"/>
      <c r="GH887" s="33"/>
      <c r="GI887" s="33"/>
      <c r="GJ887" s="33"/>
      <c r="GK887" s="33"/>
      <c r="GL887" s="33"/>
      <c r="GM887" s="33"/>
      <c r="GN887" s="33"/>
      <c r="GO887" s="33"/>
      <c r="GP887" s="33"/>
      <c r="GQ887" s="33"/>
      <c r="GR887" s="33"/>
      <c r="GS887" s="33"/>
      <c r="GT887" s="33"/>
      <c r="GU887" s="33"/>
      <c r="GV887" s="33"/>
      <c r="GW887" s="33"/>
      <c r="GX887" s="33"/>
      <c r="GY887" s="33"/>
      <c r="GZ887" s="33"/>
      <c r="HA887" s="33"/>
      <c r="HB887" s="33"/>
      <c r="HC887" s="33"/>
      <c r="HD887" s="33"/>
      <c r="HE887" s="33"/>
      <c r="HF887" s="33"/>
      <c r="HG887" s="33"/>
      <c r="HH887" s="33"/>
      <c r="HI887" s="33"/>
      <c r="HJ887" s="33"/>
      <c r="HK887" s="33"/>
      <c r="HL887" s="33"/>
      <c r="HM887" s="33"/>
      <c r="HN887" s="33"/>
      <c r="HO887" s="33"/>
      <c r="HP887" s="33"/>
      <c r="HQ887" s="33"/>
      <c r="HR887" s="33"/>
      <c r="HS887" s="33"/>
      <c r="HT887" s="33"/>
      <c r="HU887" s="33"/>
      <c r="HV887" s="33"/>
      <c r="HW887" s="33"/>
      <c r="HX887" s="33"/>
      <c r="HY887" s="33"/>
      <c r="HZ887" s="33"/>
      <c r="IA887" s="33"/>
      <c r="IB887" s="33"/>
      <c r="IC887" s="33"/>
      <c r="ID887" s="33"/>
      <c r="IE887" s="33"/>
      <c r="IF887" s="33"/>
      <c r="IG887" s="33"/>
      <c r="IH887" s="33"/>
      <c r="II887" s="33"/>
      <c r="IJ887" s="33"/>
      <c r="IK887" s="33"/>
      <c r="IL887" s="33"/>
      <c r="IM887" s="33"/>
      <c r="IN887" s="33"/>
      <c r="IO887" s="33"/>
      <c r="IP887" s="33"/>
      <c r="IQ887" s="33"/>
      <c r="IR887" s="33"/>
      <c r="IS887" s="33"/>
      <c r="IT887" s="33"/>
      <c r="IU887" s="33"/>
      <c r="IV887" s="33"/>
      <c r="IW887" s="33"/>
      <c r="IX887" s="33"/>
      <c r="IY887" s="33"/>
      <c r="IZ887" s="33"/>
      <c r="JA887" s="33"/>
      <c r="JB887" s="33"/>
      <c r="JC887" s="33"/>
      <c r="JD887" s="33"/>
      <c r="JE887" s="33"/>
      <c r="JF887" s="33"/>
      <c r="JG887" s="33"/>
      <c r="JH887" s="33"/>
      <c r="JI887" s="33"/>
      <c r="JJ887" s="33"/>
      <c r="JK887" s="33"/>
      <c r="JL887" s="33"/>
      <c r="JM887" s="33"/>
      <c r="JN887" s="33"/>
      <c r="JO887" s="33"/>
      <c r="JP887" s="33"/>
      <c r="JQ887" s="33"/>
      <c r="JR887" s="33"/>
      <c r="JS887" s="33"/>
      <c r="JT887" s="33"/>
      <c r="JU887" s="33"/>
      <c r="JV887" s="33"/>
      <c r="JW887" s="33"/>
      <c r="JX887" s="33"/>
      <c r="JY887" s="33"/>
      <c r="JZ887" s="33"/>
      <c r="KA887" s="33"/>
      <c r="KB887" s="33"/>
      <c r="KC887" s="33"/>
      <c r="KD887" s="33"/>
      <c r="KE887" s="33"/>
      <c r="KF887" s="33"/>
      <c r="KG887" s="33"/>
      <c r="KH887" s="33"/>
      <c r="KI887" s="33"/>
      <c r="KJ887" s="33"/>
      <c r="KK887" s="33"/>
      <c r="KL887" s="33"/>
      <c r="KM887" s="33"/>
      <c r="KN887" s="33"/>
      <c r="KO887" s="33"/>
      <c r="KP887" s="33"/>
      <c r="KQ887" s="33"/>
      <c r="KR887" s="33"/>
      <c r="KS887" s="33"/>
      <c r="KT887" s="33"/>
      <c r="KU887" s="33"/>
      <c r="KV887" s="33"/>
      <c r="KW887" s="33"/>
      <c r="KX887" s="33"/>
      <c r="KY887" s="33"/>
      <c r="KZ887" s="33"/>
      <c r="LA887" s="33"/>
      <c r="LB887" s="33"/>
      <c r="LC887" s="33"/>
    </row>
    <row r="888" spans="1:31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  <c r="FZ888" s="33"/>
      <c r="GA888" s="33"/>
      <c r="GB888" s="33"/>
      <c r="GC888" s="33"/>
      <c r="GD888" s="33"/>
      <c r="GE888" s="33"/>
      <c r="GF888" s="33"/>
      <c r="GG888" s="33"/>
      <c r="GH888" s="33"/>
      <c r="GI888" s="33"/>
      <c r="GJ888" s="33"/>
      <c r="GK888" s="33"/>
      <c r="GL888" s="33"/>
      <c r="GM888" s="33"/>
      <c r="GN888" s="33"/>
      <c r="GO888" s="33"/>
      <c r="GP888" s="33"/>
      <c r="GQ888" s="33"/>
      <c r="GR888" s="33"/>
      <c r="GS888" s="33"/>
      <c r="GT888" s="33"/>
      <c r="GU888" s="33"/>
      <c r="GV888" s="33"/>
      <c r="GW888" s="33"/>
      <c r="GX888" s="33"/>
      <c r="GY888" s="33"/>
      <c r="GZ888" s="33"/>
      <c r="HA888" s="33"/>
      <c r="HB888" s="33"/>
      <c r="HC888" s="33"/>
      <c r="HD888" s="33"/>
      <c r="HE888" s="33"/>
      <c r="HF888" s="33"/>
      <c r="HG888" s="33"/>
      <c r="HH888" s="33"/>
      <c r="HI888" s="33"/>
      <c r="HJ888" s="33"/>
      <c r="HK888" s="33"/>
      <c r="HL888" s="33"/>
      <c r="HM888" s="33"/>
      <c r="HN888" s="33"/>
      <c r="HO888" s="33"/>
      <c r="HP888" s="33"/>
      <c r="HQ888" s="33"/>
      <c r="HR888" s="33"/>
      <c r="HS888" s="33"/>
      <c r="HT888" s="33"/>
      <c r="HU888" s="33"/>
      <c r="HV888" s="33"/>
      <c r="HW888" s="33"/>
      <c r="HX888" s="33"/>
      <c r="HY888" s="33"/>
      <c r="HZ888" s="33"/>
      <c r="IA888" s="33"/>
      <c r="IB888" s="33"/>
      <c r="IC888" s="33"/>
      <c r="ID888" s="33"/>
      <c r="IE888" s="33"/>
      <c r="IF888" s="33"/>
      <c r="IG888" s="33"/>
      <c r="IH888" s="33"/>
      <c r="II888" s="33"/>
      <c r="IJ888" s="33"/>
      <c r="IK888" s="33"/>
      <c r="IL888" s="33"/>
      <c r="IM888" s="33"/>
      <c r="IN888" s="33"/>
      <c r="IO888" s="33"/>
      <c r="IP888" s="33"/>
      <c r="IQ888" s="33"/>
      <c r="IR888" s="33"/>
      <c r="IS888" s="33"/>
      <c r="IT888" s="33"/>
      <c r="IU888" s="33"/>
      <c r="IV888" s="33"/>
      <c r="IW888" s="33"/>
      <c r="IX888" s="33"/>
      <c r="IY888" s="33"/>
      <c r="IZ888" s="33"/>
      <c r="JA888" s="33"/>
      <c r="JB888" s="33"/>
      <c r="JC888" s="33"/>
      <c r="JD888" s="33"/>
      <c r="JE888" s="33"/>
      <c r="JF888" s="33"/>
      <c r="JG888" s="33"/>
      <c r="JH888" s="33"/>
      <c r="JI888" s="33"/>
      <c r="JJ888" s="33"/>
      <c r="JK888" s="33"/>
      <c r="JL888" s="33"/>
      <c r="JM888" s="33"/>
      <c r="JN888" s="33"/>
      <c r="JO888" s="33"/>
      <c r="JP888" s="33"/>
      <c r="JQ888" s="33"/>
      <c r="JR888" s="33"/>
      <c r="JS888" s="33"/>
      <c r="JT888" s="33"/>
      <c r="JU888" s="33"/>
      <c r="JV888" s="33"/>
      <c r="JW888" s="33"/>
      <c r="JX888" s="33"/>
      <c r="JY888" s="33"/>
      <c r="JZ888" s="33"/>
      <c r="KA888" s="33"/>
      <c r="KB888" s="33"/>
      <c r="KC888" s="33"/>
      <c r="KD888" s="33"/>
      <c r="KE888" s="33"/>
      <c r="KF888" s="33"/>
      <c r="KG888" s="33"/>
      <c r="KH888" s="33"/>
      <c r="KI888" s="33"/>
      <c r="KJ888" s="33"/>
      <c r="KK888" s="33"/>
      <c r="KL888" s="33"/>
      <c r="KM888" s="33"/>
      <c r="KN888" s="33"/>
      <c r="KO888" s="33"/>
      <c r="KP888" s="33"/>
      <c r="KQ888" s="33"/>
      <c r="KR888" s="33"/>
      <c r="KS888" s="33"/>
      <c r="KT888" s="33"/>
      <c r="KU888" s="33"/>
      <c r="KV888" s="33"/>
      <c r="KW888" s="33"/>
      <c r="KX888" s="33"/>
      <c r="KY888" s="33"/>
      <c r="KZ888" s="33"/>
      <c r="LA888" s="33"/>
      <c r="LB888" s="33"/>
      <c r="LC888" s="33"/>
    </row>
    <row r="889" spans="1:31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  <c r="FZ889" s="33"/>
      <c r="GA889" s="33"/>
      <c r="GB889" s="33"/>
      <c r="GC889" s="33"/>
      <c r="GD889" s="33"/>
      <c r="GE889" s="33"/>
      <c r="GF889" s="33"/>
      <c r="GG889" s="33"/>
      <c r="GH889" s="33"/>
      <c r="GI889" s="33"/>
      <c r="GJ889" s="33"/>
      <c r="GK889" s="33"/>
      <c r="GL889" s="33"/>
      <c r="GM889" s="33"/>
      <c r="GN889" s="33"/>
      <c r="GO889" s="33"/>
      <c r="GP889" s="33"/>
      <c r="GQ889" s="33"/>
      <c r="GR889" s="33"/>
      <c r="GS889" s="33"/>
      <c r="GT889" s="33"/>
      <c r="GU889" s="33"/>
      <c r="GV889" s="33"/>
      <c r="GW889" s="33"/>
      <c r="GX889" s="33"/>
      <c r="GY889" s="33"/>
      <c r="GZ889" s="33"/>
      <c r="HA889" s="33"/>
      <c r="HB889" s="33"/>
      <c r="HC889" s="33"/>
      <c r="HD889" s="33"/>
      <c r="HE889" s="33"/>
      <c r="HF889" s="33"/>
      <c r="HG889" s="33"/>
      <c r="HH889" s="33"/>
      <c r="HI889" s="33"/>
      <c r="HJ889" s="33"/>
      <c r="HK889" s="33"/>
      <c r="HL889" s="33"/>
      <c r="HM889" s="33"/>
      <c r="HN889" s="33"/>
      <c r="HO889" s="33"/>
      <c r="HP889" s="33"/>
      <c r="HQ889" s="33"/>
      <c r="HR889" s="33"/>
      <c r="HS889" s="33"/>
      <c r="HT889" s="33"/>
      <c r="HU889" s="33"/>
      <c r="HV889" s="33"/>
      <c r="HW889" s="33"/>
      <c r="HX889" s="33"/>
      <c r="HY889" s="33"/>
      <c r="HZ889" s="33"/>
      <c r="IA889" s="33"/>
      <c r="IB889" s="33"/>
      <c r="IC889" s="33"/>
      <c r="ID889" s="33"/>
      <c r="IE889" s="33"/>
      <c r="IF889" s="33"/>
      <c r="IG889" s="33"/>
      <c r="IH889" s="33"/>
      <c r="II889" s="33"/>
      <c r="IJ889" s="33"/>
      <c r="IK889" s="33"/>
      <c r="IL889" s="33"/>
      <c r="IM889" s="33"/>
      <c r="IN889" s="33"/>
      <c r="IO889" s="33"/>
      <c r="IP889" s="33"/>
      <c r="IQ889" s="33"/>
      <c r="IR889" s="33"/>
      <c r="IS889" s="33"/>
      <c r="IT889" s="33"/>
      <c r="IU889" s="33"/>
      <c r="IV889" s="33"/>
      <c r="IW889" s="33"/>
      <c r="IX889" s="33"/>
      <c r="IY889" s="33"/>
      <c r="IZ889" s="33"/>
      <c r="JA889" s="33"/>
      <c r="JB889" s="33"/>
      <c r="JC889" s="33"/>
      <c r="JD889" s="33"/>
      <c r="JE889" s="33"/>
      <c r="JF889" s="33"/>
      <c r="JG889" s="33"/>
      <c r="JH889" s="33"/>
      <c r="JI889" s="33"/>
      <c r="JJ889" s="33"/>
      <c r="JK889" s="33"/>
      <c r="JL889" s="33"/>
      <c r="JM889" s="33"/>
      <c r="JN889" s="33"/>
      <c r="JO889" s="33"/>
      <c r="JP889" s="33"/>
      <c r="JQ889" s="33"/>
      <c r="JR889" s="33"/>
      <c r="JS889" s="33"/>
      <c r="JT889" s="33"/>
      <c r="JU889" s="33"/>
      <c r="JV889" s="33"/>
      <c r="JW889" s="33"/>
      <c r="JX889" s="33"/>
      <c r="JY889" s="33"/>
      <c r="JZ889" s="33"/>
      <c r="KA889" s="33"/>
      <c r="KB889" s="33"/>
      <c r="KC889" s="33"/>
      <c r="KD889" s="33"/>
      <c r="KE889" s="33"/>
      <c r="KF889" s="33"/>
      <c r="KG889" s="33"/>
      <c r="KH889" s="33"/>
      <c r="KI889" s="33"/>
      <c r="KJ889" s="33"/>
      <c r="KK889" s="33"/>
      <c r="KL889" s="33"/>
      <c r="KM889" s="33"/>
      <c r="KN889" s="33"/>
      <c r="KO889" s="33"/>
      <c r="KP889" s="33"/>
      <c r="KQ889" s="33"/>
      <c r="KR889" s="33"/>
      <c r="KS889" s="33"/>
      <c r="KT889" s="33"/>
      <c r="KU889" s="33"/>
      <c r="KV889" s="33"/>
      <c r="KW889" s="33"/>
      <c r="KX889" s="33"/>
      <c r="KY889" s="33"/>
      <c r="KZ889" s="33"/>
      <c r="LA889" s="33"/>
      <c r="LB889" s="33"/>
      <c r="LC889" s="33"/>
    </row>
    <row r="890" spans="1:31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  <c r="FZ890" s="33"/>
      <c r="GA890" s="33"/>
      <c r="GB890" s="33"/>
      <c r="GC890" s="33"/>
      <c r="GD890" s="33"/>
      <c r="GE890" s="33"/>
      <c r="GF890" s="33"/>
      <c r="GG890" s="33"/>
      <c r="GH890" s="33"/>
      <c r="GI890" s="33"/>
      <c r="GJ890" s="33"/>
      <c r="GK890" s="33"/>
      <c r="GL890" s="33"/>
      <c r="GM890" s="33"/>
      <c r="GN890" s="33"/>
      <c r="GO890" s="33"/>
      <c r="GP890" s="33"/>
      <c r="GQ890" s="33"/>
      <c r="GR890" s="33"/>
      <c r="GS890" s="33"/>
      <c r="GT890" s="33"/>
      <c r="GU890" s="33"/>
      <c r="GV890" s="33"/>
      <c r="GW890" s="33"/>
      <c r="GX890" s="33"/>
      <c r="GY890" s="33"/>
      <c r="GZ890" s="33"/>
      <c r="HA890" s="33"/>
      <c r="HB890" s="33"/>
      <c r="HC890" s="33"/>
      <c r="HD890" s="33"/>
      <c r="HE890" s="33"/>
      <c r="HF890" s="33"/>
      <c r="HG890" s="33"/>
      <c r="HH890" s="33"/>
      <c r="HI890" s="33"/>
      <c r="HJ890" s="33"/>
      <c r="HK890" s="33"/>
      <c r="HL890" s="33"/>
      <c r="HM890" s="33"/>
      <c r="HN890" s="33"/>
      <c r="HO890" s="33"/>
      <c r="HP890" s="33"/>
      <c r="HQ890" s="33"/>
      <c r="HR890" s="33"/>
      <c r="HS890" s="33"/>
      <c r="HT890" s="33"/>
      <c r="HU890" s="33"/>
      <c r="HV890" s="33"/>
      <c r="HW890" s="33"/>
      <c r="HX890" s="33"/>
      <c r="HY890" s="33"/>
      <c r="HZ890" s="33"/>
      <c r="IA890" s="33"/>
      <c r="IB890" s="33"/>
      <c r="IC890" s="33"/>
      <c r="ID890" s="33"/>
      <c r="IE890" s="33"/>
      <c r="IF890" s="33"/>
      <c r="IG890" s="33"/>
      <c r="IH890" s="33"/>
      <c r="II890" s="33"/>
      <c r="IJ890" s="33"/>
      <c r="IK890" s="33"/>
      <c r="IL890" s="33"/>
      <c r="IM890" s="33"/>
      <c r="IN890" s="33"/>
      <c r="IO890" s="33"/>
      <c r="IP890" s="33"/>
      <c r="IQ890" s="33"/>
      <c r="IR890" s="33"/>
      <c r="IS890" s="33"/>
      <c r="IT890" s="33"/>
      <c r="IU890" s="33"/>
      <c r="IV890" s="33"/>
      <c r="IW890" s="33"/>
      <c r="IX890" s="33"/>
      <c r="IY890" s="33"/>
      <c r="IZ890" s="33"/>
      <c r="JA890" s="33"/>
      <c r="JB890" s="33"/>
      <c r="JC890" s="33"/>
      <c r="JD890" s="33"/>
      <c r="JE890" s="33"/>
      <c r="JF890" s="33"/>
      <c r="JG890" s="33"/>
      <c r="JH890" s="33"/>
      <c r="JI890" s="33"/>
      <c r="JJ890" s="33"/>
      <c r="JK890" s="33"/>
      <c r="JL890" s="33"/>
      <c r="JM890" s="33"/>
      <c r="JN890" s="33"/>
      <c r="JO890" s="33"/>
      <c r="JP890" s="33"/>
      <c r="JQ890" s="33"/>
      <c r="JR890" s="33"/>
      <c r="JS890" s="33"/>
      <c r="JT890" s="33"/>
      <c r="JU890" s="33"/>
      <c r="JV890" s="33"/>
      <c r="JW890" s="33"/>
      <c r="JX890" s="33"/>
      <c r="JY890" s="33"/>
      <c r="JZ890" s="33"/>
      <c r="KA890" s="33"/>
      <c r="KB890" s="33"/>
      <c r="KC890" s="33"/>
      <c r="KD890" s="33"/>
      <c r="KE890" s="33"/>
      <c r="KF890" s="33"/>
      <c r="KG890" s="33"/>
      <c r="KH890" s="33"/>
      <c r="KI890" s="33"/>
      <c r="KJ890" s="33"/>
      <c r="KK890" s="33"/>
      <c r="KL890" s="33"/>
      <c r="KM890" s="33"/>
      <c r="KN890" s="33"/>
      <c r="KO890" s="33"/>
      <c r="KP890" s="33"/>
      <c r="KQ890" s="33"/>
      <c r="KR890" s="33"/>
      <c r="KS890" s="33"/>
      <c r="KT890" s="33"/>
      <c r="KU890" s="33"/>
      <c r="KV890" s="33"/>
      <c r="KW890" s="33"/>
      <c r="KX890" s="33"/>
      <c r="KY890" s="33"/>
      <c r="KZ890" s="33"/>
      <c r="LA890" s="33"/>
      <c r="LB890" s="33"/>
      <c r="LC890" s="33"/>
    </row>
    <row r="891" spans="1:31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  <c r="FZ891" s="33"/>
      <c r="GA891" s="33"/>
      <c r="GB891" s="33"/>
      <c r="GC891" s="33"/>
      <c r="GD891" s="33"/>
      <c r="GE891" s="33"/>
      <c r="GF891" s="33"/>
      <c r="GG891" s="33"/>
      <c r="GH891" s="33"/>
      <c r="GI891" s="33"/>
      <c r="GJ891" s="33"/>
      <c r="GK891" s="33"/>
      <c r="GL891" s="33"/>
      <c r="GM891" s="33"/>
      <c r="GN891" s="33"/>
      <c r="GO891" s="33"/>
      <c r="GP891" s="33"/>
      <c r="GQ891" s="33"/>
      <c r="GR891" s="33"/>
      <c r="GS891" s="33"/>
      <c r="GT891" s="33"/>
      <c r="GU891" s="33"/>
      <c r="GV891" s="33"/>
      <c r="GW891" s="33"/>
      <c r="GX891" s="33"/>
      <c r="GY891" s="33"/>
      <c r="GZ891" s="33"/>
      <c r="HA891" s="33"/>
      <c r="HB891" s="33"/>
      <c r="HC891" s="33"/>
      <c r="HD891" s="33"/>
      <c r="HE891" s="33"/>
      <c r="HF891" s="33"/>
      <c r="HG891" s="33"/>
      <c r="HH891" s="33"/>
      <c r="HI891" s="33"/>
      <c r="HJ891" s="33"/>
      <c r="HK891" s="33"/>
      <c r="HL891" s="33"/>
      <c r="HM891" s="33"/>
      <c r="HN891" s="33"/>
      <c r="HO891" s="33"/>
      <c r="HP891" s="33"/>
      <c r="HQ891" s="33"/>
      <c r="HR891" s="33"/>
      <c r="HS891" s="33"/>
      <c r="HT891" s="33"/>
      <c r="HU891" s="33"/>
      <c r="HV891" s="33"/>
      <c r="HW891" s="33"/>
      <c r="HX891" s="33"/>
      <c r="HY891" s="33"/>
      <c r="HZ891" s="33"/>
      <c r="IA891" s="33"/>
      <c r="IB891" s="33"/>
      <c r="IC891" s="33"/>
      <c r="ID891" s="33"/>
      <c r="IE891" s="33"/>
      <c r="IF891" s="33"/>
      <c r="IG891" s="33"/>
      <c r="IH891" s="33"/>
      <c r="II891" s="33"/>
      <c r="IJ891" s="33"/>
      <c r="IK891" s="33"/>
      <c r="IL891" s="33"/>
      <c r="IM891" s="33"/>
      <c r="IN891" s="33"/>
      <c r="IO891" s="33"/>
      <c r="IP891" s="33"/>
      <c r="IQ891" s="33"/>
      <c r="IR891" s="33"/>
      <c r="IS891" s="33"/>
      <c r="IT891" s="33"/>
      <c r="IU891" s="33"/>
      <c r="IV891" s="33"/>
      <c r="IW891" s="33"/>
      <c r="IX891" s="33"/>
      <c r="IY891" s="33"/>
      <c r="IZ891" s="33"/>
      <c r="JA891" s="33"/>
      <c r="JB891" s="33"/>
      <c r="JC891" s="33"/>
      <c r="JD891" s="33"/>
      <c r="JE891" s="33"/>
      <c r="JF891" s="33"/>
      <c r="JG891" s="33"/>
      <c r="JH891" s="33"/>
      <c r="JI891" s="33"/>
      <c r="JJ891" s="33"/>
      <c r="JK891" s="33"/>
      <c r="JL891" s="33"/>
      <c r="JM891" s="33"/>
      <c r="JN891" s="33"/>
      <c r="JO891" s="33"/>
      <c r="JP891" s="33"/>
      <c r="JQ891" s="33"/>
      <c r="JR891" s="33"/>
      <c r="JS891" s="33"/>
      <c r="JT891" s="33"/>
      <c r="JU891" s="33"/>
      <c r="JV891" s="33"/>
      <c r="JW891" s="33"/>
      <c r="JX891" s="33"/>
      <c r="JY891" s="33"/>
      <c r="JZ891" s="33"/>
      <c r="KA891" s="33"/>
      <c r="KB891" s="33"/>
      <c r="KC891" s="33"/>
      <c r="KD891" s="33"/>
      <c r="KE891" s="33"/>
      <c r="KF891" s="33"/>
      <c r="KG891" s="33"/>
      <c r="KH891" s="33"/>
      <c r="KI891" s="33"/>
      <c r="KJ891" s="33"/>
      <c r="KK891" s="33"/>
      <c r="KL891" s="33"/>
      <c r="KM891" s="33"/>
      <c r="KN891" s="33"/>
      <c r="KO891" s="33"/>
      <c r="KP891" s="33"/>
      <c r="KQ891" s="33"/>
      <c r="KR891" s="33"/>
      <c r="KS891" s="33"/>
      <c r="KT891" s="33"/>
      <c r="KU891" s="33"/>
      <c r="KV891" s="33"/>
      <c r="KW891" s="33"/>
      <c r="KX891" s="33"/>
      <c r="KY891" s="33"/>
      <c r="KZ891" s="33"/>
      <c r="LA891" s="33"/>
      <c r="LB891" s="33"/>
      <c r="LC891" s="33"/>
    </row>
    <row r="892" spans="1:31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  <c r="FZ892" s="33"/>
      <c r="GA892" s="33"/>
      <c r="GB892" s="33"/>
      <c r="GC892" s="33"/>
      <c r="GD892" s="33"/>
      <c r="GE892" s="33"/>
      <c r="GF892" s="33"/>
      <c r="GG892" s="33"/>
      <c r="GH892" s="33"/>
      <c r="GI892" s="33"/>
      <c r="GJ892" s="33"/>
      <c r="GK892" s="33"/>
      <c r="GL892" s="33"/>
      <c r="GM892" s="33"/>
      <c r="GN892" s="33"/>
      <c r="GO892" s="33"/>
      <c r="GP892" s="33"/>
      <c r="GQ892" s="33"/>
      <c r="GR892" s="33"/>
      <c r="GS892" s="33"/>
      <c r="GT892" s="33"/>
      <c r="GU892" s="33"/>
      <c r="GV892" s="33"/>
      <c r="GW892" s="33"/>
      <c r="GX892" s="33"/>
      <c r="GY892" s="33"/>
      <c r="GZ892" s="33"/>
      <c r="HA892" s="33"/>
      <c r="HB892" s="33"/>
      <c r="HC892" s="33"/>
      <c r="HD892" s="33"/>
      <c r="HE892" s="33"/>
      <c r="HF892" s="33"/>
      <c r="HG892" s="33"/>
      <c r="HH892" s="33"/>
      <c r="HI892" s="33"/>
      <c r="HJ892" s="33"/>
      <c r="HK892" s="33"/>
      <c r="HL892" s="33"/>
      <c r="HM892" s="33"/>
      <c r="HN892" s="33"/>
      <c r="HO892" s="33"/>
      <c r="HP892" s="33"/>
      <c r="HQ892" s="33"/>
      <c r="HR892" s="33"/>
      <c r="HS892" s="33"/>
      <c r="HT892" s="33"/>
      <c r="HU892" s="33"/>
      <c r="HV892" s="33"/>
      <c r="HW892" s="33"/>
      <c r="HX892" s="33"/>
      <c r="HY892" s="33"/>
      <c r="HZ892" s="33"/>
      <c r="IA892" s="33"/>
      <c r="IB892" s="33"/>
      <c r="IC892" s="33"/>
      <c r="ID892" s="33"/>
      <c r="IE892" s="33"/>
      <c r="IF892" s="33"/>
      <c r="IG892" s="33"/>
      <c r="IH892" s="33"/>
      <c r="II892" s="33"/>
      <c r="IJ892" s="33"/>
      <c r="IK892" s="33"/>
      <c r="IL892" s="33"/>
      <c r="IM892" s="33"/>
      <c r="IN892" s="33"/>
      <c r="IO892" s="33"/>
      <c r="IP892" s="33"/>
      <c r="IQ892" s="33"/>
      <c r="IR892" s="33"/>
      <c r="IS892" s="33"/>
      <c r="IT892" s="33"/>
      <c r="IU892" s="33"/>
      <c r="IV892" s="33"/>
      <c r="IW892" s="33"/>
      <c r="IX892" s="33"/>
      <c r="IY892" s="33"/>
      <c r="IZ892" s="33"/>
      <c r="JA892" s="33"/>
      <c r="JB892" s="33"/>
      <c r="JC892" s="33"/>
      <c r="JD892" s="33"/>
      <c r="JE892" s="33"/>
      <c r="JF892" s="33"/>
      <c r="JG892" s="33"/>
      <c r="JH892" s="33"/>
      <c r="JI892" s="33"/>
      <c r="JJ892" s="33"/>
      <c r="JK892" s="33"/>
      <c r="JL892" s="33"/>
      <c r="JM892" s="33"/>
      <c r="JN892" s="33"/>
      <c r="JO892" s="33"/>
      <c r="JP892" s="33"/>
      <c r="JQ892" s="33"/>
      <c r="JR892" s="33"/>
      <c r="JS892" s="33"/>
      <c r="JT892" s="33"/>
      <c r="JU892" s="33"/>
      <c r="JV892" s="33"/>
      <c r="JW892" s="33"/>
      <c r="JX892" s="33"/>
      <c r="JY892" s="33"/>
      <c r="JZ892" s="33"/>
      <c r="KA892" s="33"/>
      <c r="KB892" s="33"/>
      <c r="KC892" s="33"/>
      <c r="KD892" s="33"/>
      <c r="KE892" s="33"/>
      <c r="KF892" s="33"/>
      <c r="KG892" s="33"/>
      <c r="KH892" s="33"/>
      <c r="KI892" s="33"/>
      <c r="KJ892" s="33"/>
      <c r="KK892" s="33"/>
      <c r="KL892" s="33"/>
      <c r="KM892" s="33"/>
      <c r="KN892" s="33"/>
      <c r="KO892" s="33"/>
      <c r="KP892" s="33"/>
      <c r="KQ892" s="33"/>
      <c r="KR892" s="33"/>
      <c r="KS892" s="33"/>
      <c r="KT892" s="33"/>
      <c r="KU892" s="33"/>
      <c r="KV892" s="33"/>
      <c r="KW892" s="33"/>
      <c r="KX892" s="33"/>
      <c r="KY892" s="33"/>
      <c r="KZ892" s="33"/>
      <c r="LA892" s="33"/>
      <c r="LB892" s="33"/>
      <c r="LC892" s="33"/>
    </row>
    <row r="893" spans="1:31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  <c r="FZ893" s="33"/>
      <c r="GA893" s="33"/>
      <c r="GB893" s="33"/>
      <c r="GC893" s="33"/>
      <c r="GD893" s="33"/>
      <c r="GE893" s="33"/>
      <c r="GF893" s="33"/>
      <c r="GG893" s="33"/>
      <c r="GH893" s="33"/>
      <c r="GI893" s="33"/>
      <c r="GJ893" s="33"/>
      <c r="GK893" s="33"/>
      <c r="GL893" s="33"/>
      <c r="GM893" s="33"/>
      <c r="GN893" s="33"/>
      <c r="GO893" s="33"/>
      <c r="GP893" s="33"/>
      <c r="GQ893" s="33"/>
      <c r="GR893" s="33"/>
      <c r="GS893" s="33"/>
      <c r="GT893" s="33"/>
      <c r="GU893" s="33"/>
      <c r="GV893" s="33"/>
      <c r="GW893" s="33"/>
      <c r="GX893" s="33"/>
      <c r="GY893" s="33"/>
      <c r="GZ893" s="33"/>
      <c r="HA893" s="33"/>
      <c r="HB893" s="33"/>
      <c r="HC893" s="33"/>
      <c r="HD893" s="33"/>
      <c r="HE893" s="33"/>
      <c r="HF893" s="33"/>
      <c r="HG893" s="33"/>
      <c r="HH893" s="33"/>
      <c r="HI893" s="33"/>
      <c r="HJ893" s="33"/>
      <c r="HK893" s="33"/>
      <c r="HL893" s="33"/>
      <c r="HM893" s="33"/>
      <c r="HN893" s="33"/>
      <c r="HO893" s="33"/>
      <c r="HP893" s="33"/>
      <c r="HQ893" s="33"/>
      <c r="HR893" s="33"/>
      <c r="HS893" s="33"/>
      <c r="HT893" s="33"/>
      <c r="HU893" s="33"/>
      <c r="HV893" s="33"/>
      <c r="HW893" s="33"/>
      <c r="HX893" s="33"/>
      <c r="HY893" s="33"/>
      <c r="HZ893" s="33"/>
      <c r="IA893" s="33"/>
      <c r="IB893" s="33"/>
      <c r="IC893" s="33"/>
      <c r="ID893" s="33"/>
      <c r="IE893" s="33"/>
      <c r="IF893" s="33"/>
      <c r="IG893" s="33"/>
      <c r="IH893" s="33"/>
      <c r="II893" s="33"/>
      <c r="IJ893" s="33"/>
      <c r="IK893" s="33"/>
      <c r="IL893" s="33"/>
      <c r="IM893" s="33"/>
      <c r="IN893" s="33"/>
      <c r="IO893" s="33"/>
      <c r="IP893" s="33"/>
      <c r="IQ893" s="33"/>
      <c r="IR893" s="33"/>
      <c r="IS893" s="33"/>
      <c r="IT893" s="33"/>
      <c r="IU893" s="33"/>
      <c r="IV893" s="33"/>
      <c r="IW893" s="33"/>
      <c r="IX893" s="33"/>
      <c r="IY893" s="33"/>
      <c r="IZ893" s="33"/>
      <c r="JA893" s="33"/>
      <c r="JB893" s="33"/>
      <c r="JC893" s="33"/>
      <c r="JD893" s="33"/>
      <c r="JE893" s="33"/>
      <c r="JF893" s="33"/>
      <c r="JG893" s="33"/>
      <c r="JH893" s="33"/>
      <c r="JI893" s="33"/>
      <c r="JJ893" s="33"/>
      <c r="JK893" s="33"/>
      <c r="JL893" s="33"/>
      <c r="JM893" s="33"/>
      <c r="JN893" s="33"/>
      <c r="JO893" s="33"/>
      <c r="JP893" s="33"/>
      <c r="JQ893" s="33"/>
      <c r="JR893" s="33"/>
      <c r="JS893" s="33"/>
      <c r="JT893" s="33"/>
      <c r="JU893" s="33"/>
      <c r="JV893" s="33"/>
      <c r="JW893" s="33"/>
      <c r="JX893" s="33"/>
      <c r="JY893" s="33"/>
      <c r="JZ893" s="33"/>
      <c r="KA893" s="33"/>
      <c r="KB893" s="33"/>
      <c r="KC893" s="33"/>
      <c r="KD893" s="33"/>
      <c r="KE893" s="33"/>
      <c r="KF893" s="33"/>
      <c r="KG893" s="33"/>
      <c r="KH893" s="33"/>
      <c r="KI893" s="33"/>
      <c r="KJ893" s="33"/>
      <c r="KK893" s="33"/>
      <c r="KL893" s="33"/>
      <c r="KM893" s="33"/>
      <c r="KN893" s="33"/>
      <c r="KO893" s="33"/>
      <c r="KP893" s="33"/>
      <c r="KQ893" s="33"/>
      <c r="KR893" s="33"/>
      <c r="KS893" s="33"/>
      <c r="KT893" s="33"/>
      <c r="KU893" s="33"/>
      <c r="KV893" s="33"/>
      <c r="KW893" s="33"/>
      <c r="KX893" s="33"/>
      <c r="KY893" s="33"/>
      <c r="KZ893" s="33"/>
      <c r="LA893" s="33"/>
      <c r="LB893" s="33"/>
      <c r="LC893" s="33"/>
    </row>
    <row r="894" spans="1:31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  <c r="FZ894" s="33"/>
      <c r="GA894" s="33"/>
      <c r="GB894" s="33"/>
      <c r="GC894" s="33"/>
      <c r="GD894" s="33"/>
      <c r="GE894" s="33"/>
      <c r="GF894" s="33"/>
      <c r="GG894" s="33"/>
      <c r="GH894" s="33"/>
      <c r="GI894" s="33"/>
      <c r="GJ894" s="33"/>
      <c r="GK894" s="33"/>
      <c r="GL894" s="33"/>
      <c r="GM894" s="33"/>
      <c r="GN894" s="33"/>
      <c r="GO894" s="33"/>
      <c r="GP894" s="33"/>
      <c r="GQ894" s="33"/>
      <c r="GR894" s="33"/>
      <c r="GS894" s="33"/>
      <c r="GT894" s="33"/>
      <c r="GU894" s="33"/>
      <c r="GV894" s="33"/>
      <c r="GW894" s="33"/>
      <c r="GX894" s="33"/>
      <c r="GY894" s="33"/>
      <c r="GZ894" s="33"/>
      <c r="HA894" s="33"/>
      <c r="HB894" s="33"/>
      <c r="HC894" s="33"/>
      <c r="HD894" s="33"/>
      <c r="HE894" s="33"/>
      <c r="HF894" s="33"/>
      <c r="HG894" s="33"/>
      <c r="HH894" s="33"/>
      <c r="HI894" s="33"/>
      <c r="HJ894" s="33"/>
      <c r="HK894" s="33"/>
      <c r="HL894" s="33"/>
      <c r="HM894" s="33"/>
      <c r="HN894" s="33"/>
      <c r="HO894" s="33"/>
      <c r="HP894" s="33"/>
      <c r="HQ894" s="33"/>
      <c r="HR894" s="33"/>
      <c r="HS894" s="33"/>
      <c r="HT894" s="33"/>
      <c r="HU894" s="33"/>
      <c r="HV894" s="33"/>
      <c r="HW894" s="33"/>
      <c r="HX894" s="33"/>
      <c r="HY894" s="33"/>
      <c r="HZ894" s="33"/>
      <c r="IA894" s="33"/>
      <c r="IB894" s="33"/>
      <c r="IC894" s="33"/>
      <c r="ID894" s="33"/>
      <c r="IE894" s="33"/>
      <c r="IF894" s="33"/>
      <c r="IG894" s="33"/>
      <c r="IH894" s="33"/>
      <c r="II894" s="33"/>
      <c r="IJ894" s="33"/>
      <c r="IK894" s="33"/>
      <c r="IL894" s="33"/>
      <c r="IM894" s="33"/>
      <c r="IN894" s="33"/>
      <c r="IO894" s="33"/>
      <c r="IP894" s="33"/>
      <c r="IQ894" s="33"/>
      <c r="IR894" s="33"/>
      <c r="IS894" s="33"/>
      <c r="IT894" s="33"/>
      <c r="IU894" s="33"/>
      <c r="IV894" s="33"/>
      <c r="IW894" s="33"/>
      <c r="IX894" s="33"/>
      <c r="IY894" s="33"/>
      <c r="IZ894" s="33"/>
      <c r="JA894" s="33"/>
      <c r="JB894" s="33"/>
      <c r="JC894" s="33"/>
      <c r="JD894" s="33"/>
      <c r="JE894" s="33"/>
      <c r="JF894" s="33"/>
      <c r="JG894" s="33"/>
      <c r="JH894" s="33"/>
      <c r="JI894" s="33"/>
      <c r="JJ894" s="33"/>
      <c r="JK894" s="33"/>
      <c r="JL894" s="33"/>
      <c r="JM894" s="33"/>
      <c r="JN894" s="33"/>
      <c r="JO894" s="33"/>
      <c r="JP894" s="33"/>
      <c r="JQ894" s="33"/>
      <c r="JR894" s="33"/>
      <c r="JS894" s="33"/>
      <c r="JT894" s="33"/>
      <c r="JU894" s="33"/>
      <c r="JV894" s="33"/>
      <c r="JW894" s="33"/>
      <c r="JX894" s="33"/>
      <c r="JY894" s="33"/>
      <c r="JZ894" s="33"/>
      <c r="KA894" s="33"/>
      <c r="KB894" s="33"/>
      <c r="KC894" s="33"/>
      <c r="KD894" s="33"/>
      <c r="KE894" s="33"/>
      <c r="KF894" s="33"/>
      <c r="KG894" s="33"/>
      <c r="KH894" s="33"/>
      <c r="KI894" s="33"/>
      <c r="KJ894" s="33"/>
      <c r="KK894" s="33"/>
      <c r="KL894" s="33"/>
      <c r="KM894" s="33"/>
      <c r="KN894" s="33"/>
      <c r="KO894" s="33"/>
      <c r="KP894" s="33"/>
      <c r="KQ894" s="33"/>
      <c r="KR894" s="33"/>
      <c r="KS894" s="33"/>
      <c r="KT894" s="33"/>
      <c r="KU894" s="33"/>
      <c r="KV894" s="33"/>
      <c r="KW894" s="33"/>
      <c r="KX894" s="33"/>
      <c r="KY894" s="33"/>
      <c r="KZ894" s="33"/>
      <c r="LA894" s="33"/>
      <c r="LB894" s="33"/>
      <c r="LC894" s="33"/>
    </row>
    <row r="895" spans="1:31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  <c r="FZ895" s="33"/>
      <c r="GA895" s="33"/>
      <c r="GB895" s="33"/>
      <c r="GC895" s="33"/>
      <c r="GD895" s="33"/>
      <c r="GE895" s="33"/>
      <c r="GF895" s="33"/>
      <c r="GG895" s="33"/>
      <c r="GH895" s="33"/>
      <c r="GI895" s="33"/>
      <c r="GJ895" s="33"/>
      <c r="GK895" s="33"/>
      <c r="GL895" s="33"/>
      <c r="GM895" s="33"/>
      <c r="GN895" s="33"/>
      <c r="GO895" s="33"/>
      <c r="GP895" s="33"/>
      <c r="GQ895" s="33"/>
      <c r="GR895" s="33"/>
      <c r="GS895" s="33"/>
      <c r="GT895" s="33"/>
      <c r="GU895" s="33"/>
      <c r="GV895" s="33"/>
      <c r="GW895" s="33"/>
      <c r="GX895" s="33"/>
      <c r="GY895" s="33"/>
      <c r="GZ895" s="33"/>
      <c r="HA895" s="33"/>
      <c r="HB895" s="33"/>
      <c r="HC895" s="33"/>
      <c r="HD895" s="33"/>
      <c r="HE895" s="33"/>
      <c r="HF895" s="33"/>
      <c r="HG895" s="33"/>
      <c r="HH895" s="33"/>
      <c r="HI895" s="33"/>
      <c r="HJ895" s="33"/>
      <c r="HK895" s="33"/>
      <c r="HL895" s="33"/>
      <c r="HM895" s="33"/>
      <c r="HN895" s="33"/>
      <c r="HO895" s="33"/>
      <c r="HP895" s="33"/>
      <c r="HQ895" s="33"/>
      <c r="HR895" s="33"/>
      <c r="HS895" s="33"/>
      <c r="HT895" s="33"/>
      <c r="HU895" s="33"/>
      <c r="HV895" s="33"/>
      <c r="HW895" s="33"/>
      <c r="HX895" s="33"/>
      <c r="HY895" s="33"/>
      <c r="HZ895" s="33"/>
      <c r="IA895" s="33"/>
      <c r="IB895" s="33"/>
      <c r="IC895" s="33"/>
      <c r="ID895" s="33"/>
      <c r="IE895" s="33"/>
      <c r="IF895" s="33"/>
      <c r="IG895" s="33"/>
      <c r="IH895" s="33"/>
      <c r="II895" s="33"/>
      <c r="IJ895" s="33"/>
      <c r="IK895" s="33"/>
      <c r="IL895" s="33"/>
      <c r="IM895" s="33"/>
      <c r="IN895" s="33"/>
      <c r="IO895" s="33"/>
      <c r="IP895" s="33"/>
      <c r="IQ895" s="33"/>
      <c r="IR895" s="33"/>
      <c r="IS895" s="33"/>
      <c r="IT895" s="33"/>
      <c r="IU895" s="33"/>
      <c r="IV895" s="33"/>
      <c r="IW895" s="33"/>
      <c r="IX895" s="33"/>
      <c r="IY895" s="33"/>
      <c r="IZ895" s="33"/>
      <c r="JA895" s="33"/>
      <c r="JB895" s="33"/>
      <c r="JC895" s="33"/>
      <c r="JD895" s="33"/>
      <c r="JE895" s="33"/>
      <c r="JF895" s="33"/>
      <c r="JG895" s="33"/>
      <c r="JH895" s="33"/>
      <c r="JI895" s="33"/>
      <c r="JJ895" s="33"/>
      <c r="JK895" s="33"/>
      <c r="JL895" s="33"/>
      <c r="JM895" s="33"/>
      <c r="JN895" s="33"/>
      <c r="JO895" s="33"/>
      <c r="JP895" s="33"/>
      <c r="JQ895" s="33"/>
      <c r="JR895" s="33"/>
      <c r="JS895" s="33"/>
      <c r="JT895" s="33"/>
      <c r="JU895" s="33"/>
      <c r="JV895" s="33"/>
      <c r="JW895" s="33"/>
      <c r="JX895" s="33"/>
      <c r="JY895" s="33"/>
      <c r="JZ895" s="33"/>
      <c r="KA895" s="33"/>
      <c r="KB895" s="33"/>
      <c r="KC895" s="33"/>
      <c r="KD895" s="33"/>
      <c r="KE895" s="33"/>
      <c r="KF895" s="33"/>
      <c r="KG895" s="33"/>
      <c r="KH895" s="33"/>
      <c r="KI895" s="33"/>
      <c r="KJ895" s="33"/>
      <c r="KK895" s="33"/>
      <c r="KL895" s="33"/>
      <c r="KM895" s="33"/>
      <c r="KN895" s="33"/>
      <c r="KO895" s="33"/>
      <c r="KP895" s="33"/>
      <c r="KQ895" s="33"/>
      <c r="KR895" s="33"/>
      <c r="KS895" s="33"/>
      <c r="KT895" s="33"/>
      <c r="KU895" s="33"/>
      <c r="KV895" s="33"/>
      <c r="KW895" s="33"/>
      <c r="KX895" s="33"/>
      <c r="KY895" s="33"/>
      <c r="KZ895" s="33"/>
      <c r="LA895" s="33"/>
      <c r="LB895" s="33"/>
      <c r="LC895" s="33"/>
    </row>
    <row r="896" spans="1:31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  <c r="FZ896" s="33"/>
      <c r="GA896" s="33"/>
      <c r="GB896" s="33"/>
      <c r="GC896" s="33"/>
      <c r="GD896" s="33"/>
      <c r="GE896" s="33"/>
      <c r="GF896" s="33"/>
      <c r="GG896" s="33"/>
      <c r="GH896" s="33"/>
      <c r="GI896" s="33"/>
      <c r="GJ896" s="33"/>
      <c r="GK896" s="33"/>
      <c r="GL896" s="33"/>
      <c r="GM896" s="33"/>
      <c r="GN896" s="33"/>
      <c r="GO896" s="33"/>
      <c r="GP896" s="33"/>
      <c r="GQ896" s="33"/>
      <c r="GR896" s="33"/>
      <c r="GS896" s="33"/>
      <c r="GT896" s="33"/>
      <c r="GU896" s="33"/>
      <c r="GV896" s="33"/>
      <c r="GW896" s="33"/>
      <c r="GX896" s="33"/>
      <c r="GY896" s="33"/>
      <c r="GZ896" s="33"/>
      <c r="HA896" s="33"/>
      <c r="HB896" s="33"/>
      <c r="HC896" s="33"/>
      <c r="HD896" s="33"/>
      <c r="HE896" s="33"/>
      <c r="HF896" s="33"/>
      <c r="HG896" s="33"/>
      <c r="HH896" s="33"/>
      <c r="HI896" s="33"/>
      <c r="HJ896" s="33"/>
      <c r="HK896" s="33"/>
      <c r="HL896" s="33"/>
      <c r="HM896" s="33"/>
      <c r="HN896" s="33"/>
      <c r="HO896" s="33"/>
      <c r="HP896" s="33"/>
      <c r="HQ896" s="33"/>
      <c r="HR896" s="33"/>
      <c r="HS896" s="33"/>
      <c r="HT896" s="33"/>
      <c r="HU896" s="33"/>
      <c r="HV896" s="33"/>
      <c r="HW896" s="33"/>
      <c r="HX896" s="33"/>
      <c r="HY896" s="33"/>
      <c r="HZ896" s="33"/>
      <c r="IA896" s="33"/>
      <c r="IB896" s="33"/>
      <c r="IC896" s="33"/>
      <c r="ID896" s="33"/>
      <c r="IE896" s="33"/>
      <c r="IF896" s="33"/>
      <c r="IG896" s="33"/>
      <c r="IH896" s="33"/>
      <c r="II896" s="33"/>
      <c r="IJ896" s="33"/>
      <c r="IK896" s="33"/>
      <c r="IL896" s="33"/>
      <c r="IM896" s="33"/>
      <c r="IN896" s="33"/>
      <c r="IO896" s="33"/>
      <c r="IP896" s="33"/>
      <c r="IQ896" s="33"/>
      <c r="IR896" s="33"/>
      <c r="IS896" s="33"/>
      <c r="IT896" s="33"/>
      <c r="IU896" s="33"/>
      <c r="IV896" s="33"/>
      <c r="IW896" s="33"/>
      <c r="IX896" s="33"/>
      <c r="IY896" s="33"/>
      <c r="IZ896" s="33"/>
      <c r="JA896" s="33"/>
      <c r="JB896" s="33"/>
      <c r="JC896" s="33"/>
      <c r="JD896" s="33"/>
      <c r="JE896" s="33"/>
      <c r="JF896" s="33"/>
      <c r="JG896" s="33"/>
      <c r="JH896" s="33"/>
      <c r="JI896" s="33"/>
      <c r="JJ896" s="33"/>
      <c r="JK896" s="33"/>
      <c r="JL896" s="33"/>
      <c r="JM896" s="33"/>
      <c r="JN896" s="33"/>
      <c r="JO896" s="33"/>
      <c r="JP896" s="33"/>
      <c r="JQ896" s="33"/>
      <c r="JR896" s="33"/>
      <c r="JS896" s="33"/>
      <c r="JT896" s="33"/>
      <c r="JU896" s="33"/>
      <c r="JV896" s="33"/>
      <c r="JW896" s="33"/>
      <c r="JX896" s="33"/>
      <c r="JY896" s="33"/>
      <c r="JZ896" s="33"/>
      <c r="KA896" s="33"/>
      <c r="KB896" s="33"/>
      <c r="KC896" s="33"/>
      <c r="KD896" s="33"/>
      <c r="KE896" s="33"/>
      <c r="KF896" s="33"/>
      <c r="KG896" s="33"/>
      <c r="KH896" s="33"/>
      <c r="KI896" s="33"/>
      <c r="KJ896" s="33"/>
      <c r="KK896" s="33"/>
      <c r="KL896" s="33"/>
      <c r="KM896" s="33"/>
      <c r="KN896" s="33"/>
      <c r="KO896" s="33"/>
      <c r="KP896" s="33"/>
      <c r="KQ896" s="33"/>
      <c r="KR896" s="33"/>
      <c r="KS896" s="33"/>
      <c r="KT896" s="33"/>
      <c r="KU896" s="33"/>
      <c r="KV896" s="33"/>
      <c r="KW896" s="33"/>
      <c r="KX896" s="33"/>
      <c r="KY896" s="33"/>
      <c r="KZ896" s="33"/>
      <c r="LA896" s="33"/>
      <c r="LB896" s="33"/>
      <c r="LC896" s="33"/>
    </row>
    <row r="897" spans="1:31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  <c r="FZ897" s="33"/>
      <c r="GA897" s="33"/>
      <c r="GB897" s="33"/>
      <c r="GC897" s="33"/>
      <c r="GD897" s="33"/>
      <c r="GE897" s="33"/>
      <c r="GF897" s="33"/>
      <c r="GG897" s="33"/>
      <c r="GH897" s="33"/>
      <c r="GI897" s="33"/>
      <c r="GJ897" s="33"/>
      <c r="GK897" s="33"/>
      <c r="GL897" s="33"/>
      <c r="GM897" s="33"/>
      <c r="GN897" s="33"/>
      <c r="GO897" s="33"/>
      <c r="GP897" s="33"/>
      <c r="GQ897" s="33"/>
      <c r="GR897" s="33"/>
      <c r="GS897" s="33"/>
      <c r="GT897" s="33"/>
      <c r="GU897" s="33"/>
      <c r="GV897" s="33"/>
      <c r="GW897" s="33"/>
      <c r="GX897" s="33"/>
      <c r="GY897" s="33"/>
      <c r="GZ897" s="33"/>
      <c r="HA897" s="33"/>
      <c r="HB897" s="33"/>
      <c r="HC897" s="33"/>
      <c r="HD897" s="33"/>
      <c r="HE897" s="33"/>
      <c r="HF897" s="33"/>
      <c r="HG897" s="33"/>
      <c r="HH897" s="33"/>
      <c r="HI897" s="33"/>
      <c r="HJ897" s="33"/>
      <c r="HK897" s="33"/>
      <c r="HL897" s="33"/>
      <c r="HM897" s="33"/>
      <c r="HN897" s="33"/>
      <c r="HO897" s="33"/>
      <c r="HP897" s="33"/>
      <c r="HQ897" s="33"/>
      <c r="HR897" s="33"/>
      <c r="HS897" s="33"/>
      <c r="HT897" s="33"/>
      <c r="HU897" s="33"/>
      <c r="HV897" s="33"/>
      <c r="HW897" s="33"/>
      <c r="HX897" s="33"/>
      <c r="HY897" s="33"/>
      <c r="HZ897" s="33"/>
      <c r="IA897" s="33"/>
      <c r="IB897" s="33"/>
      <c r="IC897" s="33"/>
      <c r="ID897" s="33"/>
      <c r="IE897" s="33"/>
      <c r="IF897" s="33"/>
      <c r="IG897" s="33"/>
      <c r="IH897" s="33"/>
      <c r="II897" s="33"/>
      <c r="IJ897" s="33"/>
      <c r="IK897" s="33"/>
      <c r="IL897" s="33"/>
      <c r="IM897" s="33"/>
      <c r="IN897" s="33"/>
      <c r="IO897" s="33"/>
      <c r="IP897" s="33"/>
      <c r="IQ897" s="33"/>
      <c r="IR897" s="33"/>
      <c r="IS897" s="33"/>
      <c r="IT897" s="33"/>
      <c r="IU897" s="33"/>
      <c r="IV897" s="33"/>
      <c r="IW897" s="33"/>
      <c r="IX897" s="33"/>
      <c r="IY897" s="33"/>
      <c r="IZ897" s="33"/>
      <c r="JA897" s="33"/>
      <c r="JB897" s="33"/>
      <c r="JC897" s="33"/>
      <c r="JD897" s="33"/>
      <c r="JE897" s="33"/>
      <c r="JF897" s="33"/>
      <c r="JG897" s="33"/>
      <c r="JH897" s="33"/>
      <c r="JI897" s="33"/>
      <c r="JJ897" s="33"/>
      <c r="JK897" s="33"/>
      <c r="JL897" s="33"/>
      <c r="JM897" s="33"/>
      <c r="JN897" s="33"/>
      <c r="JO897" s="33"/>
      <c r="JP897" s="33"/>
      <c r="JQ897" s="33"/>
      <c r="JR897" s="33"/>
      <c r="JS897" s="33"/>
      <c r="JT897" s="33"/>
      <c r="JU897" s="33"/>
      <c r="JV897" s="33"/>
      <c r="JW897" s="33"/>
      <c r="JX897" s="33"/>
      <c r="JY897" s="33"/>
      <c r="JZ897" s="33"/>
      <c r="KA897" s="33"/>
      <c r="KB897" s="33"/>
      <c r="KC897" s="33"/>
      <c r="KD897" s="33"/>
      <c r="KE897" s="33"/>
      <c r="KF897" s="33"/>
      <c r="KG897" s="33"/>
      <c r="KH897" s="33"/>
      <c r="KI897" s="33"/>
      <c r="KJ897" s="33"/>
      <c r="KK897" s="33"/>
      <c r="KL897" s="33"/>
      <c r="KM897" s="33"/>
      <c r="KN897" s="33"/>
      <c r="KO897" s="33"/>
      <c r="KP897" s="33"/>
      <c r="KQ897" s="33"/>
      <c r="KR897" s="33"/>
      <c r="KS897" s="33"/>
      <c r="KT897" s="33"/>
      <c r="KU897" s="33"/>
      <c r="KV897" s="33"/>
      <c r="KW897" s="33"/>
      <c r="KX897" s="33"/>
      <c r="KY897" s="33"/>
      <c r="KZ897" s="33"/>
      <c r="LA897" s="33"/>
      <c r="LB897" s="33"/>
      <c r="LC897" s="33"/>
    </row>
    <row r="898" spans="1:31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  <c r="FZ898" s="33"/>
      <c r="GA898" s="33"/>
      <c r="GB898" s="33"/>
      <c r="GC898" s="33"/>
      <c r="GD898" s="33"/>
      <c r="GE898" s="33"/>
      <c r="GF898" s="33"/>
      <c r="GG898" s="33"/>
      <c r="GH898" s="33"/>
      <c r="GI898" s="33"/>
      <c r="GJ898" s="33"/>
      <c r="GK898" s="33"/>
      <c r="GL898" s="33"/>
      <c r="GM898" s="33"/>
      <c r="GN898" s="33"/>
      <c r="GO898" s="33"/>
      <c r="GP898" s="33"/>
      <c r="GQ898" s="33"/>
      <c r="GR898" s="33"/>
      <c r="GS898" s="33"/>
      <c r="GT898" s="33"/>
      <c r="GU898" s="33"/>
      <c r="GV898" s="33"/>
      <c r="GW898" s="33"/>
      <c r="GX898" s="33"/>
      <c r="GY898" s="33"/>
      <c r="GZ898" s="33"/>
      <c r="HA898" s="33"/>
      <c r="HB898" s="33"/>
      <c r="HC898" s="33"/>
      <c r="HD898" s="33"/>
      <c r="HE898" s="33"/>
      <c r="HF898" s="33"/>
      <c r="HG898" s="33"/>
      <c r="HH898" s="33"/>
      <c r="HI898" s="33"/>
      <c r="HJ898" s="33"/>
      <c r="HK898" s="33"/>
      <c r="HL898" s="33"/>
      <c r="HM898" s="33"/>
      <c r="HN898" s="33"/>
      <c r="HO898" s="33"/>
      <c r="HP898" s="33"/>
      <c r="HQ898" s="33"/>
      <c r="HR898" s="33"/>
      <c r="HS898" s="33"/>
      <c r="HT898" s="33"/>
      <c r="HU898" s="33"/>
      <c r="HV898" s="33"/>
      <c r="HW898" s="33"/>
      <c r="HX898" s="33"/>
      <c r="HY898" s="33"/>
      <c r="HZ898" s="33"/>
      <c r="IA898" s="33"/>
      <c r="IB898" s="33"/>
      <c r="IC898" s="33"/>
      <c r="ID898" s="33"/>
      <c r="IE898" s="33"/>
      <c r="IF898" s="33"/>
      <c r="IG898" s="33"/>
      <c r="IH898" s="33"/>
      <c r="II898" s="33"/>
      <c r="IJ898" s="33"/>
      <c r="IK898" s="33"/>
      <c r="IL898" s="33"/>
      <c r="IM898" s="33"/>
      <c r="IN898" s="33"/>
      <c r="IO898" s="33"/>
      <c r="IP898" s="33"/>
      <c r="IQ898" s="33"/>
      <c r="IR898" s="33"/>
      <c r="IS898" s="33"/>
      <c r="IT898" s="33"/>
      <c r="IU898" s="33"/>
      <c r="IV898" s="33"/>
      <c r="IW898" s="33"/>
      <c r="IX898" s="33"/>
      <c r="IY898" s="33"/>
      <c r="IZ898" s="33"/>
      <c r="JA898" s="33"/>
      <c r="JB898" s="33"/>
      <c r="JC898" s="33"/>
      <c r="JD898" s="33"/>
      <c r="JE898" s="33"/>
      <c r="JF898" s="33"/>
      <c r="JG898" s="33"/>
      <c r="JH898" s="33"/>
      <c r="JI898" s="33"/>
      <c r="JJ898" s="33"/>
      <c r="JK898" s="33"/>
      <c r="JL898" s="33"/>
      <c r="JM898" s="33"/>
      <c r="JN898" s="33"/>
      <c r="JO898" s="33"/>
      <c r="JP898" s="33"/>
      <c r="JQ898" s="33"/>
      <c r="JR898" s="33"/>
      <c r="JS898" s="33"/>
      <c r="JT898" s="33"/>
      <c r="JU898" s="33"/>
      <c r="JV898" s="33"/>
      <c r="JW898" s="33"/>
      <c r="JX898" s="33"/>
      <c r="JY898" s="33"/>
      <c r="JZ898" s="33"/>
      <c r="KA898" s="33"/>
      <c r="KB898" s="33"/>
      <c r="KC898" s="33"/>
      <c r="KD898" s="33"/>
      <c r="KE898" s="33"/>
      <c r="KF898" s="33"/>
      <c r="KG898" s="33"/>
      <c r="KH898" s="33"/>
      <c r="KI898" s="33"/>
      <c r="KJ898" s="33"/>
      <c r="KK898" s="33"/>
      <c r="KL898" s="33"/>
      <c r="KM898" s="33"/>
      <c r="KN898" s="33"/>
      <c r="KO898" s="33"/>
      <c r="KP898" s="33"/>
      <c r="KQ898" s="33"/>
      <c r="KR898" s="33"/>
      <c r="KS898" s="33"/>
      <c r="KT898" s="33"/>
      <c r="KU898" s="33"/>
      <c r="KV898" s="33"/>
      <c r="KW898" s="33"/>
      <c r="KX898" s="33"/>
      <c r="KY898" s="33"/>
      <c r="KZ898" s="33"/>
      <c r="LA898" s="33"/>
      <c r="LB898" s="33"/>
      <c r="LC898" s="33"/>
    </row>
    <row r="899" spans="1:31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  <c r="FZ899" s="33"/>
      <c r="GA899" s="33"/>
      <c r="GB899" s="33"/>
      <c r="GC899" s="33"/>
      <c r="GD899" s="33"/>
      <c r="GE899" s="33"/>
      <c r="GF899" s="33"/>
      <c r="GG899" s="33"/>
      <c r="GH899" s="33"/>
      <c r="GI899" s="33"/>
      <c r="GJ899" s="33"/>
      <c r="GK899" s="33"/>
      <c r="GL899" s="33"/>
      <c r="GM899" s="33"/>
      <c r="GN899" s="33"/>
      <c r="GO899" s="33"/>
      <c r="GP899" s="33"/>
      <c r="GQ899" s="33"/>
      <c r="GR899" s="33"/>
      <c r="GS899" s="33"/>
      <c r="GT899" s="33"/>
      <c r="GU899" s="33"/>
      <c r="GV899" s="33"/>
      <c r="GW899" s="33"/>
      <c r="GX899" s="33"/>
      <c r="GY899" s="33"/>
      <c r="GZ899" s="33"/>
      <c r="HA899" s="33"/>
      <c r="HB899" s="33"/>
      <c r="HC899" s="33"/>
      <c r="HD899" s="33"/>
      <c r="HE899" s="33"/>
      <c r="HF899" s="33"/>
      <c r="HG899" s="33"/>
      <c r="HH899" s="33"/>
      <c r="HI899" s="33"/>
      <c r="HJ899" s="33"/>
      <c r="HK899" s="33"/>
      <c r="HL899" s="33"/>
      <c r="HM899" s="33"/>
      <c r="HN899" s="33"/>
      <c r="HO899" s="33"/>
      <c r="HP899" s="33"/>
      <c r="HQ899" s="33"/>
      <c r="HR899" s="33"/>
      <c r="HS899" s="33"/>
      <c r="HT899" s="33"/>
      <c r="HU899" s="33"/>
      <c r="HV899" s="33"/>
      <c r="HW899" s="33"/>
      <c r="HX899" s="33"/>
      <c r="HY899" s="33"/>
      <c r="HZ899" s="33"/>
      <c r="IA899" s="33"/>
      <c r="IB899" s="33"/>
      <c r="IC899" s="33"/>
      <c r="ID899" s="33"/>
      <c r="IE899" s="33"/>
      <c r="IF899" s="33"/>
      <c r="IG899" s="33"/>
      <c r="IH899" s="33"/>
      <c r="II899" s="33"/>
      <c r="IJ899" s="33"/>
      <c r="IK899" s="33"/>
      <c r="IL899" s="33"/>
      <c r="IM899" s="33"/>
      <c r="IN899" s="33"/>
      <c r="IO899" s="33"/>
      <c r="IP899" s="33"/>
      <c r="IQ899" s="33"/>
      <c r="IR899" s="33"/>
      <c r="IS899" s="33"/>
      <c r="IT899" s="33"/>
      <c r="IU899" s="33"/>
      <c r="IV899" s="33"/>
      <c r="IW899" s="33"/>
      <c r="IX899" s="33"/>
      <c r="IY899" s="33"/>
      <c r="IZ899" s="33"/>
      <c r="JA899" s="33"/>
      <c r="JB899" s="33"/>
      <c r="JC899" s="33"/>
      <c r="JD899" s="33"/>
      <c r="JE899" s="33"/>
      <c r="JF899" s="33"/>
      <c r="JG899" s="33"/>
      <c r="JH899" s="33"/>
      <c r="JI899" s="33"/>
      <c r="JJ899" s="33"/>
      <c r="JK899" s="33"/>
      <c r="JL899" s="33"/>
      <c r="JM899" s="33"/>
      <c r="JN899" s="33"/>
      <c r="JO899" s="33"/>
      <c r="JP899" s="33"/>
      <c r="JQ899" s="33"/>
      <c r="JR899" s="33"/>
      <c r="JS899" s="33"/>
      <c r="JT899" s="33"/>
      <c r="JU899" s="33"/>
      <c r="JV899" s="33"/>
      <c r="JW899" s="33"/>
      <c r="JX899" s="33"/>
      <c r="JY899" s="33"/>
      <c r="JZ899" s="33"/>
      <c r="KA899" s="33"/>
      <c r="KB899" s="33"/>
      <c r="KC899" s="33"/>
      <c r="KD899" s="33"/>
      <c r="KE899" s="33"/>
      <c r="KF899" s="33"/>
      <c r="KG899" s="33"/>
      <c r="KH899" s="33"/>
      <c r="KI899" s="33"/>
      <c r="KJ899" s="33"/>
      <c r="KK899" s="33"/>
      <c r="KL899" s="33"/>
      <c r="KM899" s="33"/>
      <c r="KN899" s="33"/>
      <c r="KO899" s="33"/>
      <c r="KP899" s="33"/>
      <c r="KQ899" s="33"/>
      <c r="KR899" s="33"/>
      <c r="KS899" s="33"/>
      <c r="KT899" s="33"/>
      <c r="KU899" s="33"/>
      <c r="KV899" s="33"/>
      <c r="KW899" s="33"/>
      <c r="KX899" s="33"/>
      <c r="KY899" s="33"/>
      <c r="KZ899" s="33"/>
      <c r="LA899" s="33"/>
      <c r="LB899" s="33"/>
      <c r="LC899" s="33"/>
    </row>
    <row r="900" spans="1:31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  <c r="FZ900" s="33"/>
      <c r="GA900" s="33"/>
      <c r="GB900" s="33"/>
      <c r="GC900" s="33"/>
      <c r="GD900" s="33"/>
      <c r="GE900" s="33"/>
      <c r="GF900" s="33"/>
      <c r="GG900" s="33"/>
      <c r="GH900" s="33"/>
      <c r="GI900" s="33"/>
      <c r="GJ900" s="33"/>
      <c r="GK900" s="33"/>
      <c r="GL900" s="33"/>
      <c r="GM900" s="33"/>
      <c r="GN900" s="33"/>
      <c r="GO900" s="33"/>
      <c r="GP900" s="33"/>
      <c r="GQ900" s="33"/>
      <c r="GR900" s="33"/>
      <c r="GS900" s="33"/>
      <c r="GT900" s="33"/>
      <c r="GU900" s="33"/>
      <c r="GV900" s="33"/>
      <c r="GW900" s="33"/>
      <c r="GX900" s="33"/>
      <c r="GY900" s="33"/>
      <c r="GZ900" s="33"/>
      <c r="HA900" s="33"/>
      <c r="HB900" s="33"/>
      <c r="HC900" s="33"/>
      <c r="HD900" s="33"/>
      <c r="HE900" s="33"/>
      <c r="HF900" s="33"/>
      <c r="HG900" s="33"/>
      <c r="HH900" s="33"/>
      <c r="HI900" s="33"/>
      <c r="HJ900" s="33"/>
      <c r="HK900" s="33"/>
      <c r="HL900" s="33"/>
      <c r="HM900" s="33"/>
      <c r="HN900" s="33"/>
      <c r="HO900" s="33"/>
      <c r="HP900" s="33"/>
      <c r="HQ900" s="33"/>
      <c r="HR900" s="33"/>
      <c r="HS900" s="33"/>
      <c r="HT900" s="33"/>
      <c r="HU900" s="33"/>
      <c r="HV900" s="33"/>
      <c r="HW900" s="33"/>
      <c r="HX900" s="33"/>
      <c r="HY900" s="33"/>
      <c r="HZ900" s="33"/>
      <c r="IA900" s="33"/>
      <c r="IB900" s="33"/>
      <c r="IC900" s="33"/>
      <c r="ID900" s="33"/>
      <c r="IE900" s="33"/>
      <c r="IF900" s="33"/>
      <c r="IG900" s="33"/>
      <c r="IH900" s="33"/>
      <c r="II900" s="33"/>
      <c r="IJ900" s="33"/>
      <c r="IK900" s="33"/>
      <c r="IL900" s="33"/>
      <c r="IM900" s="33"/>
      <c r="IN900" s="33"/>
      <c r="IO900" s="33"/>
      <c r="IP900" s="33"/>
      <c r="IQ900" s="33"/>
      <c r="IR900" s="33"/>
      <c r="IS900" s="33"/>
      <c r="IT900" s="33"/>
      <c r="IU900" s="33"/>
      <c r="IV900" s="33"/>
      <c r="IW900" s="33"/>
      <c r="IX900" s="33"/>
      <c r="IY900" s="33"/>
      <c r="IZ900" s="33"/>
      <c r="JA900" s="33"/>
      <c r="JB900" s="33"/>
      <c r="JC900" s="33"/>
      <c r="JD900" s="33"/>
      <c r="JE900" s="33"/>
      <c r="JF900" s="33"/>
      <c r="JG900" s="33"/>
      <c r="JH900" s="33"/>
      <c r="JI900" s="33"/>
      <c r="JJ900" s="33"/>
      <c r="JK900" s="33"/>
      <c r="JL900" s="33"/>
      <c r="JM900" s="33"/>
      <c r="JN900" s="33"/>
      <c r="JO900" s="33"/>
      <c r="JP900" s="33"/>
      <c r="JQ900" s="33"/>
      <c r="JR900" s="33"/>
      <c r="JS900" s="33"/>
      <c r="JT900" s="33"/>
      <c r="JU900" s="33"/>
      <c r="JV900" s="33"/>
      <c r="JW900" s="33"/>
      <c r="JX900" s="33"/>
      <c r="JY900" s="33"/>
      <c r="JZ900" s="33"/>
      <c r="KA900" s="33"/>
      <c r="KB900" s="33"/>
      <c r="KC900" s="33"/>
      <c r="KD900" s="33"/>
      <c r="KE900" s="33"/>
      <c r="KF900" s="33"/>
      <c r="KG900" s="33"/>
      <c r="KH900" s="33"/>
      <c r="KI900" s="33"/>
      <c r="KJ900" s="33"/>
      <c r="KK900" s="33"/>
      <c r="KL900" s="33"/>
      <c r="KM900" s="33"/>
      <c r="KN900" s="33"/>
      <c r="KO900" s="33"/>
      <c r="KP900" s="33"/>
      <c r="KQ900" s="33"/>
      <c r="KR900" s="33"/>
      <c r="KS900" s="33"/>
      <c r="KT900" s="33"/>
      <c r="KU900" s="33"/>
      <c r="KV900" s="33"/>
      <c r="KW900" s="33"/>
      <c r="KX900" s="33"/>
      <c r="KY900" s="33"/>
      <c r="KZ900" s="33"/>
      <c r="LA900" s="33"/>
      <c r="LB900" s="33"/>
      <c r="LC900" s="33"/>
    </row>
    <row r="901" spans="1:31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  <c r="FZ901" s="33"/>
      <c r="GA901" s="33"/>
      <c r="GB901" s="33"/>
      <c r="GC901" s="33"/>
      <c r="GD901" s="33"/>
      <c r="GE901" s="33"/>
      <c r="GF901" s="33"/>
      <c r="GG901" s="33"/>
      <c r="GH901" s="33"/>
      <c r="GI901" s="33"/>
      <c r="GJ901" s="33"/>
      <c r="GK901" s="33"/>
      <c r="GL901" s="33"/>
      <c r="GM901" s="33"/>
      <c r="GN901" s="33"/>
      <c r="GO901" s="33"/>
      <c r="GP901" s="33"/>
      <c r="GQ901" s="33"/>
      <c r="GR901" s="33"/>
      <c r="GS901" s="33"/>
      <c r="GT901" s="33"/>
      <c r="GU901" s="33"/>
      <c r="GV901" s="33"/>
      <c r="GW901" s="33"/>
      <c r="GX901" s="33"/>
      <c r="GY901" s="33"/>
      <c r="GZ901" s="33"/>
      <c r="HA901" s="33"/>
      <c r="HB901" s="33"/>
      <c r="HC901" s="33"/>
      <c r="HD901" s="33"/>
      <c r="HE901" s="33"/>
      <c r="HF901" s="33"/>
      <c r="HG901" s="33"/>
      <c r="HH901" s="33"/>
      <c r="HI901" s="33"/>
      <c r="HJ901" s="33"/>
      <c r="HK901" s="33"/>
      <c r="HL901" s="33"/>
      <c r="HM901" s="33"/>
      <c r="HN901" s="33"/>
      <c r="HO901" s="33"/>
      <c r="HP901" s="33"/>
      <c r="HQ901" s="33"/>
      <c r="HR901" s="33"/>
      <c r="HS901" s="33"/>
      <c r="HT901" s="33"/>
      <c r="HU901" s="33"/>
      <c r="HV901" s="33"/>
      <c r="HW901" s="33"/>
      <c r="HX901" s="33"/>
      <c r="HY901" s="33"/>
      <c r="HZ901" s="33"/>
      <c r="IA901" s="33"/>
      <c r="IB901" s="33"/>
      <c r="IC901" s="33"/>
      <c r="ID901" s="33"/>
      <c r="IE901" s="33"/>
      <c r="IF901" s="33"/>
      <c r="IG901" s="33"/>
      <c r="IH901" s="33"/>
      <c r="II901" s="33"/>
      <c r="IJ901" s="33"/>
      <c r="IK901" s="33"/>
      <c r="IL901" s="33"/>
      <c r="IM901" s="33"/>
      <c r="IN901" s="33"/>
      <c r="IO901" s="33"/>
      <c r="IP901" s="33"/>
      <c r="IQ901" s="33"/>
      <c r="IR901" s="33"/>
      <c r="IS901" s="33"/>
      <c r="IT901" s="33"/>
      <c r="IU901" s="33"/>
      <c r="IV901" s="33"/>
      <c r="IW901" s="33"/>
      <c r="IX901" s="33"/>
      <c r="IY901" s="33"/>
      <c r="IZ901" s="33"/>
      <c r="JA901" s="33"/>
      <c r="JB901" s="33"/>
      <c r="JC901" s="33"/>
      <c r="JD901" s="33"/>
      <c r="JE901" s="33"/>
      <c r="JF901" s="33"/>
      <c r="JG901" s="33"/>
      <c r="JH901" s="33"/>
      <c r="JI901" s="33"/>
      <c r="JJ901" s="33"/>
      <c r="JK901" s="33"/>
      <c r="JL901" s="33"/>
      <c r="JM901" s="33"/>
      <c r="JN901" s="33"/>
      <c r="JO901" s="33"/>
      <c r="JP901" s="33"/>
      <c r="JQ901" s="33"/>
      <c r="JR901" s="33"/>
      <c r="JS901" s="33"/>
      <c r="JT901" s="33"/>
      <c r="JU901" s="33"/>
      <c r="JV901" s="33"/>
      <c r="JW901" s="33"/>
      <c r="JX901" s="33"/>
      <c r="JY901" s="33"/>
      <c r="JZ901" s="33"/>
      <c r="KA901" s="33"/>
      <c r="KB901" s="33"/>
      <c r="KC901" s="33"/>
      <c r="KD901" s="33"/>
      <c r="KE901" s="33"/>
      <c r="KF901" s="33"/>
      <c r="KG901" s="33"/>
      <c r="KH901" s="33"/>
      <c r="KI901" s="33"/>
      <c r="KJ901" s="33"/>
      <c r="KK901" s="33"/>
      <c r="KL901" s="33"/>
      <c r="KM901" s="33"/>
      <c r="KN901" s="33"/>
      <c r="KO901" s="33"/>
      <c r="KP901" s="33"/>
      <c r="KQ901" s="33"/>
      <c r="KR901" s="33"/>
      <c r="KS901" s="33"/>
      <c r="KT901" s="33"/>
      <c r="KU901" s="33"/>
      <c r="KV901" s="33"/>
      <c r="KW901" s="33"/>
      <c r="KX901" s="33"/>
      <c r="KY901" s="33"/>
      <c r="KZ901" s="33"/>
      <c r="LA901" s="33"/>
      <c r="LB901" s="33"/>
      <c r="LC901" s="33"/>
    </row>
    <row r="902" spans="1:31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  <c r="CY902" s="33"/>
      <c r="CZ902" s="33"/>
      <c r="DA902" s="33"/>
      <c r="DB902" s="33"/>
      <c r="DC902" s="33"/>
      <c r="DD902" s="33"/>
      <c r="DE902" s="33"/>
      <c r="DF902" s="33"/>
      <c r="DG902" s="33"/>
      <c r="DH902" s="33"/>
      <c r="DI902" s="33"/>
      <c r="DJ902" s="33"/>
      <c r="DK902" s="33"/>
      <c r="DL902" s="33"/>
      <c r="DM902" s="33"/>
      <c r="DN902" s="33"/>
      <c r="DO902" s="33"/>
      <c r="DP902" s="33"/>
      <c r="DQ902" s="33"/>
      <c r="DR902" s="33"/>
      <c r="DS902" s="33"/>
      <c r="DT902" s="33"/>
      <c r="DU902" s="33"/>
      <c r="DV902" s="33"/>
      <c r="DW902" s="33"/>
      <c r="DX902" s="33"/>
      <c r="DY902" s="33"/>
      <c r="DZ902" s="33"/>
      <c r="EA902" s="33"/>
      <c r="EB902" s="33"/>
      <c r="EC902" s="33"/>
      <c r="ED902" s="33"/>
      <c r="EE902" s="33"/>
      <c r="EF902" s="33"/>
      <c r="EG902" s="33"/>
      <c r="EH902" s="33"/>
      <c r="EI902" s="33"/>
      <c r="EJ902" s="33"/>
      <c r="EK902" s="33"/>
      <c r="EL902" s="33"/>
      <c r="EM902" s="33"/>
      <c r="EN902" s="33"/>
      <c r="EO902" s="33"/>
      <c r="EP902" s="33"/>
      <c r="EQ902" s="33"/>
      <c r="ER902" s="33"/>
      <c r="ES902" s="33"/>
      <c r="ET902" s="33"/>
      <c r="EU902" s="33"/>
      <c r="EV902" s="33"/>
      <c r="EW902" s="33"/>
      <c r="EX902" s="33"/>
      <c r="EY902" s="33"/>
      <c r="EZ902" s="33"/>
      <c r="FA902" s="33"/>
      <c r="FB902" s="33"/>
      <c r="FC902" s="33"/>
      <c r="FD902" s="33"/>
      <c r="FE902" s="33"/>
      <c r="FF902" s="33"/>
      <c r="FG902" s="33"/>
      <c r="FH902" s="33"/>
      <c r="FI902" s="33"/>
      <c r="FJ902" s="33"/>
      <c r="FK902" s="33"/>
      <c r="FL902" s="33"/>
      <c r="FM902" s="33"/>
      <c r="FN902" s="33"/>
      <c r="FO902" s="33"/>
      <c r="FP902" s="33"/>
      <c r="FQ902" s="33"/>
      <c r="FR902" s="33"/>
      <c r="FS902" s="33"/>
      <c r="FT902" s="33"/>
      <c r="FU902" s="33"/>
      <c r="FV902" s="33"/>
      <c r="FW902" s="33"/>
      <c r="FX902" s="33"/>
      <c r="FY902" s="33"/>
      <c r="FZ902" s="33"/>
      <c r="GA902" s="33"/>
      <c r="GB902" s="33"/>
      <c r="GC902" s="33"/>
      <c r="GD902" s="33"/>
      <c r="GE902" s="33"/>
      <c r="GF902" s="33"/>
      <c r="GG902" s="33"/>
      <c r="GH902" s="33"/>
      <c r="GI902" s="33"/>
      <c r="GJ902" s="33"/>
      <c r="GK902" s="33"/>
      <c r="GL902" s="33"/>
      <c r="GM902" s="33"/>
      <c r="GN902" s="33"/>
      <c r="GO902" s="33"/>
      <c r="GP902" s="33"/>
      <c r="GQ902" s="33"/>
      <c r="GR902" s="33"/>
      <c r="GS902" s="33"/>
      <c r="GT902" s="33"/>
      <c r="GU902" s="33"/>
      <c r="GV902" s="33"/>
      <c r="GW902" s="33"/>
      <c r="GX902" s="33"/>
      <c r="GY902" s="33"/>
      <c r="GZ902" s="33"/>
      <c r="HA902" s="33"/>
      <c r="HB902" s="33"/>
      <c r="HC902" s="33"/>
      <c r="HD902" s="33"/>
      <c r="HE902" s="33"/>
      <c r="HF902" s="33"/>
      <c r="HG902" s="33"/>
      <c r="HH902" s="33"/>
      <c r="HI902" s="33"/>
      <c r="HJ902" s="33"/>
      <c r="HK902" s="33"/>
      <c r="HL902" s="33"/>
      <c r="HM902" s="33"/>
      <c r="HN902" s="33"/>
      <c r="HO902" s="33"/>
      <c r="HP902" s="33"/>
      <c r="HQ902" s="33"/>
      <c r="HR902" s="33"/>
      <c r="HS902" s="33"/>
      <c r="HT902" s="33"/>
      <c r="HU902" s="33"/>
      <c r="HV902" s="33"/>
      <c r="HW902" s="33"/>
      <c r="HX902" s="33"/>
      <c r="HY902" s="33"/>
      <c r="HZ902" s="33"/>
      <c r="IA902" s="33"/>
      <c r="IB902" s="33"/>
      <c r="IC902" s="33"/>
      <c r="ID902" s="33"/>
      <c r="IE902" s="33"/>
      <c r="IF902" s="33"/>
      <c r="IG902" s="33"/>
      <c r="IH902" s="33"/>
      <c r="II902" s="33"/>
      <c r="IJ902" s="33"/>
      <c r="IK902" s="33"/>
      <c r="IL902" s="33"/>
      <c r="IM902" s="33"/>
      <c r="IN902" s="33"/>
      <c r="IO902" s="33"/>
      <c r="IP902" s="33"/>
      <c r="IQ902" s="33"/>
      <c r="IR902" s="33"/>
      <c r="IS902" s="33"/>
      <c r="IT902" s="33"/>
      <c r="IU902" s="33"/>
      <c r="IV902" s="33"/>
      <c r="IW902" s="33"/>
      <c r="IX902" s="33"/>
      <c r="IY902" s="33"/>
      <c r="IZ902" s="33"/>
      <c r="JA902" s="33"/>
      <c r="JB902" s="33"/>
      <c r="JC902" s="33"/>
      <c r="JD902" s="33"/>
      <c r="JE902" s="33"/>
      <c r="JF902" s="33"/>
      <c r="JG902" s="33"/>
      <c r="JH902" s="33"/>
      <c r="JI902" s="33"/>
      <c r="JJ902" s="33"/>
      <c r="JK902" s="33"/>
      <c r="JL902" s="33"/>
      <c r="JM902" s="33"/>
      <c r="JN902" s="33"/>
      <c r="JO902" s="33"/>
      <c r="JP902" s="33"/>
      <c r="JQ902" s="33"/>
      <c r="JR902" s="33"/>
      <c r="JS902" s="33"/>
      <c r="JT902" s="33"/>
      <c r="JU902" s="33"/>
      <c r="JV902" s="33"/>
      <c r="JW902" s="33"/>
      <c r="JX902" s="33"/>
      <c r="JY902" s="33"/>
      <c r="JZ902" s="33"/>
      <c r="KA902" s="33"/>
      <c r="KB902" s="33"/>
      <c r="KC902" s="33"/>
      <c r="KD902" s="33"/>
      <c r="KE902" s="33"/>
      <c r="KF902" s="33"/>
      <c r="KG902" s="33"/>
      <c r="KH902" s="33"/>
      <c r="KI902" s="33"/>
      <c r="KJ902" s="33"/>
      <c r="KK902" s="33"/>
      <c r="KL902" s="33"/>
      <c r="KM902" s="33"/>
      <c r="KN902" s="33"/>
      <c r="KO902" s="33"/>
      <c r="KP902" s="33"/>
      <c r="KQ902" s="33"/>
      <c r="KR902" s="33"/>
      <c r="KS902" s="33"/>
      <c r="KT902" s="33"/>
      <c r="KU902" s="33"/>
      <c r="KV902" s="33"/>
      <c r="KW902" s="33"/>
      <c r="KX902" s="33"/>
      <c r="KY902" s="33"/>
      <c r="KZ902" s="33"/>
      <c r="LA902" s="33"/>
      <c r="LB902" s="33"/>
      <c r="LC902" s="33"/>
    </row>
    <row r="903" spans="1:31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  <c r="CY903" s="33"/>
      <c r="CZ903" s="33"/>
      <c r="DA903" s="33"/>
      <c r="DB903" s="33"/>
      <c r="DC903" s="33"/>
      <c r="DD903" s="33"/>
      <c r="DE903" s="33"/>
      <c r="DF903" s="33"/>
      <c r="DG903" s="33"/>
      <c r="DH903" s="33"/>
      <c r="DI903" s="33"/>
      <c r="DJ903" s="33"/>
      <c r="DK903" s="33"/>
      <c r="DL903" s="33"/>
      <c r="DM903" s="33"/>
      <c r="DN903" s="33"/>
      <c r="DO903" s="33"/>
      <c r="DP903" s="33"/>
      <c r="DQ903" s="33"/>
      <c r="DR903" s="33"/>
      <c r="DS903" s="33"/>
      <c r="DT903" s="33"/>
      <c r="DU903" s="33"/>
      <c r="DV903" s="33"/>
      <c r="DW903" s="33"/>
      <c r="DX903" s="33"/>
      <c r="DY903" s="33"/>
      <c r="DZ903" s="33"/>
      <c r="EA903" s="33"/>
      <c r="EB903" s="33"/>
      <c r="EC903" s="33"/>
      <c r="ED903" s="33"/>
      <c r="EE903" s="33"/>
      <c r="EF903" s="33"/>
      <c r="EG903" s="33"/>
      <c r="EH903" s="33"/>
      <c r="EI903" s="33"/>
      <c r="EJ903" s="33"/>
      <c r="EK903" s="33"/>
      <c r="EL903" s="33"/>
      <c r="EM903" s="33"/>
      <c r="EN903" s="33"/>
      <c r="EO903" s="33"/>
      <c r="EP903" s="33"/>
      <c r="EQ903" s="33"/>
      <c r="ER903" s="33"/>
      <c r="ES903" s="33"/>
      <c r="ET903" s="33"/>
      <c r="EU903" s="33"/>
      <c r="EV903" s="33"/>
      <c r="EW903" s="33"/>
      <c r="EX903" s="33"/>
      <c r="EY903" s="33"/>
      <c r="EZ903" s="33"/>
      <c r="FA903" s="33"/>
      <c r="FB903" s="33"/>
      <c r="FC903" s="33"/>
      <c r="FD903" s="33"/>
      <c r="FE903" s="33"/>
      <c r="FF903" s="33"/>
      <c r="FG903" s="33"/>
      <c r="FH903" s="33"/>
      <c r="FI903" s="33"/>
      <c r="FJ903" s="33"/>
      <c r="FK903" s="33"/>
      <c r="FL903" s="33"/>
      <c r="FM903" s="33"/>
      <c r="FN903" s="33"/>
      <c r="FO903" s="33"/>
      <c r="FP903" s="33"/>
      <c r="FQ903" s="33"/>
      <c r="FR903" s="33"/>
      <c r="FS903" s="33"/>
      <c r="FT903" s="33"/>
      <c r="FU903" s="33"/>
      <c r="FV903" s="33"/>
      <c r="FW903" s="33"/>
      <c r="FX903" s="33"/>
      <c r="FY903" s="33"/>
      <c r="FZ903" s="33"/>
      <c r="GA903" s="33"/>
      <c r="GB903" s="33"/>
      <c r="GC903" s="33"/>
      <c r="GD903" s="33"/>
      <c r="GE903" s="33"/>
      <c r="GF903" s="33"/>
      <c r="GG903" s="33"/>
      <c r="GH903" s="33"/>
      <c r="GI903" s="33"/>
      <c r="GJ903" s="33"/>
      <c r="GK903" s="33"/>
      <c r="GL903" s="33"/>
      <c r="GM903" s="33"/>
      <c r="GN903" s="33"/>
      <c r="GO903" s="33"/>
      <c r="GP903" s="33"/>
      <c r="GQ903" s="33"/>
      <c r="GR903" s="33"/>
      <c r="GS903" s="33"/>
      <c r="GT903" s="33"/>
      <c r="GU903" s="33"/>
      <c r="GV903" s="33"/>
      <c r="GW903" s="33"/>
      <c r="GX903" s="33"/>
      <c r="GY903" s="33"/>
      <c r="GZ903" s="33"/>
      <c r="HA903" s="33"/>
      <c r="HB903" s="33"/>
      <c r="HC903" s="33"/>
      <c r="HD903" s="33"/>
      <c r="HE903" s="33"/>
      <c r="HF903" s="33"/>
      <c r="HG903" s="33"/>
      <c r="HH903" s="33"/>
      <c r="HI903" s="33"/>
      <c r="HJ903" s="33"/>
      <c r="HK903" s="33"/>
      <c r="HL903" s="33"/>
      <c r="HM903" s="33"/>
      <c r="HN903" s="33"/>
      <c r="HO903" s="33"/>
      <c r="HP903" s="33"/>
      <c r="HQ903" s="33"/>
      <c r="HR903" s="33"/>
      <c r="HS903" s="33"/>
      <c r="HT903" s="33"/>
      <c r="HU903" s="33"/>
      <c r="HV903" s="33"/>
      <c r="HW903" s="33"/>
      <c r="HX903" s="33"/>
      <c r="HY903" s="33"/>
      <c r="HZ903" s="33"/>
      <c r="IA903" s="33"/>
      <c r="IB903" s="33"/>
      <c r="IC903" s="33"/>
      <c r="ID903" s="33"/>
      <c r="IE903" s="33"/>
      <c r="IF903" s="33"/>
      <c r="IG903" s="33"/>
      <c r="IH903" s="33"/>
      <c r="II903" s="33"/>
      <c r="IJ903" s="33"/>
      <c r="IK903" s="33"/>
      <c r="IL903" s="33"/>
      <c r="IM903" s="33"/>
      <c r="IN903" s="33"/>
      <c r="IO903" s="33"/>
      <c r="IP903" s="33"/>
      <c r="IQ903" s="33"/>
      <c r="IR903" s="33"/>
      <c r="IS903" s="33"/>
      <c r="IT903" s="33"/>
      <c r="IU903" s="33"/>
      <c r="IV903" s="33"/>
      <c r="IW903" s="33"/>
      <c r="IX903" s="33"/>
      <c r="IY903" s="33"/>
      <c r="IZ903" s="33"/>
      <c r="JA903" s="33"/>
      <c r="JB903" s="33"/>
      <c r="JC903" s="33"/>
      <c r="JD903" s="33"/>
      <c r="JE903" s="33"/>
      <c r="JF903" s="33"/>
      <c r="JG903" s="33"/>
      <c r="JH903" s="33"/>
      <c r="JI903" s="33"/>
      <c r="JJ903" s="33"/>
      <c r="JK903" s="33"/>
      <c r="JL903" s="33"/>
      <c r="JM903" s="33"/>
      <c r="JN903" s="33"/>
      <c r="JO903" s="33"/>
      <c r="JP903" s="33"/>
      <c r="JQ903" s="33"/>
      <c r="JR903" s="33"/>
      <c r="JS903" s="33"/>
      <c r="JT903" s="33"/>
      <c r="JU903" s="33"/>
      <c r="JV903" s="33"/>
      <c r="JW903" s="33"/>
      <c r="JX903" s="33"/>
      <c r="JY903" s="33"/>
      <c r="JZ903" s="33"/>
      <c r="KA903" s="33"/>
      <c r="KB903" s="33"/>
      <c r="KC903" s="33"/>
      <c r="KD903" s="33"/>
      <c r="KE903" s="33"/>
      <c r="KF903" s="33"/>
      <c r="KG903" s="33"/>
      <c r="KH903" s="33"/>
      <c r="KI903" s="33"/>
      <c r="KJ903" s="33"/>
      <c r="KK903" s="33"/>
      <c r="KL903" s="33"/>
      <c r="KM903" s="33"/>
      <c r="KN903" s="33"/>
      <c r="KO903" s="33"/>
      <c r="KP903" s="33"/>
      <c r="KQ903" s="33"/>
      <c r="KR903" s="33"/>
      <c r="KS903" s="33"/>
      <c r="KT903" s="33"/>
      <c r="KU903" s="33"/>
      <c r="KV903" s="33"/>
      <c r="KW903" s="33"/>
      <c r="KX903" s="33"/>
      <c r="KY903" s="33"/>
      <c r="KZ903" s="33"/>
      <c r="LA903" s="33"/>
      <c r="LB903" s="33"/>
      <c r="LC903" s="33"/>
    </row>
    <row r="904" spans="1:31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3"/>
      <c r="CB904" s="33"/>
      <c r="CC904" s="33"/>
      <c r="CD904" s="33"/>
      <c r="CE904" s="33"/>
      <c r="CF904" s="33"/>
      <c r="CG904" s="33"/>
      <c r="CH904" s="33"/>
      <c r="CI904" s="33"/>
      <c r="CJ904" s="33"/>
      <c r="CK904" s="33"/>
      <c r="CL904" s="33"/>
      <c r="CM904" s="33"/>
      <c r="CN904" s="33"/>
      <c r="CO904" s="33"/>
      <c r="CP904" s="33"/>
      <c r="CQ904" s="33"/>
      <c r="CR904" s="33"/>
      <c r="CS904" s="33"/>
      <c r="CT904" s="33"/>
      <c r="CU904" s="33"/>
      <c r="CV904" s="33"/>
      <c r="CW904" s="33"/>
      <c r="CX904" s="33"/>
      <c r="CY904" s="33"/>
      <c r="CZ904" s="33"/>
      <c r="DA904" s="33"/>
      <c r="DB904" s="33"/>
      <c r="DC904" s="33"/>
      <c r="DD904" s="33"/>
      <c r="DE904" s="33"/>
      <c r="DF904" s="33"/>
      <c r="DG904" s="33"/>
      <c r="DH904" s="33"/>
      <c r="DI904" s="33"/>
      <c r="DJ904" s="33"/>
      <c r="DK904" s="33"/>
      <c r="DL904" s="33"/>
      <c r="DM904" s="33"/>
      <c r="DN904" s="33"/>
      <c r="DO904" s="33"/>
      <c r="DP904" s="33"/>
      <c r="DQ904" s="33"/>
      <c r="DR904" s="33"/>
      <c r="DS904" s="33"/>
      <c r="DT904" s="33"/>
      <c r="DU904" s="33"/>
      <c r="DV904" s="33"/>
      <c r="DW904" s="33"/>
      <c r="DX904" s="33"/>
      <c r="DY904" s="33"/>
      <c r="DZ904" s="33"/>
      <c r="EA904" s="33"/>
      <c r="EB904" s="33"/>
      <c r="EC904" s="33"/>
      <c r="ED904" s="33"/>
      <c r="EE904" s="33"/>
      <c r="EF904" s="33"/>
      <c r="EG904" s="33"/>
      <c r="EH904" s="33"/>
      <c r="EI904" s="33"/>
      <c r="EJ904" s="33"/>
      <c r="EK904" s="33"/>
      <c r="EL904" s="33"/>
      <c r="EM904" s="33"/>
      <c r="EN904" s="33"/>
      <c r="EO904" s="33"/>
      <c r="EP904" s="33"/>
      <c r="EQ904" s="33"/>
      <c r="ER904" s="33"/>
      <c r="ES904" s="33"/>
      <c r="ET904" s="33"/>
      <c r="EU904" s="33"/>
      <c r="EV904" s="33"/>
      <c r="EW904" s="33"/>
      <c r="EX904" s="33"/>
      <c r="EY904" s="33"/>
      <c r="EZ904" s="33"/>
      <c r="FA904" s="33"/>
      <c r="FB904" s="33"/>
      <c r="FC904" s="33"/>
      <c r="FD904" s="33"/>
      <c r="FE904" s="33"/>
      <c r="FF904" s="33"/>
      <c r="FG904" s="33"/>
      <c r="FH904" s="33"/>
      <c r="FI904" s="33"/>
      <c r="FJ904" s="33"/>
      <c r="FK904" s="33"/>
      <c r="FL904" s="33"/>
      <c r="FM904" s="33"/>
      <c r="FN904" s="33"/>
      <c r="FO904" s="33"/>
      <c r="FP904" s="33"/>
      <c r="FQ904" s="33"/>
      <c r="FR904" s="33"/>
      <c r="FS904" s="33"/>
      <c r="FT904" s="33"/>
      <c r="FU904" s="33"/>
      <c r="FV904" s="33"/>
      <c r="FW904" s="33"/>
      <c r="FX904" s="33"/>
      <c r="FY904" s="33"/>
      <c r="FZ904" s="33"/>
      <c r="GA904" s="33"/>
      <c r="GB904" s="33"/>
      <c r="GC904" s="33"/>
      <c r="GD904" s="33"/>
      <c r="GE904" s="33"/>
      <c r="GF904" s="33"/>
      <c r="GG904" s="33"/>
      <c r="GH904" s="33"/>
      <c r="GI904" s="33"/>
      <c r="GJ904" s="33"/>
      <c r="GK904" s="33"/>
      <c r="GL904" s="33"/>
      <c r="GM904" s="33"/>
      <c r="GN904" s="33"/>
      <c r="GO904" s="33"/>
      <c r="GP904" s="33"/>
      <c r="GQ904" s="33"/>
      <c r="GR904" s="33"/>
      <c r="GS904" s="33"/>
      <c r="GT904" s="33"/>
      <c r="GU904" s="33"/>
      <c r="GV904" s="33"/>
      <c r="GW904" s="33"/>
      <c r="GX904" s="33"/>
      <c r="GY904" s="33"/>
      <c r="GZ904" s="33"/>
      <c r="HA904" s="33"/>
      <c r="HB904" s="33"/>
      <c r="HC904" s="33"/>
      <c r="HD904" s="33"/>
      <c r="HE904" s="33"/>
      <c r="HF904" s="33"/>
      <c r="HG904" s="33"/>
      <c r="HH904" s="33"/>
      <c r="HI904" s="33"/>
      <c r="HJ904" s="33"/>
      <c r="HK904" s="33"/>
      <c r="HL904" s="33"/>
      <c r="HM904" s="33"/>
      <c r="HN904" s="33"/>
      <c r="HO904" s="33"/>
      <c r="HP904" s="33"/>
      <c r="HQ904" s="33"/>
      <c r="HR904" s="33"/>
      <c r="HS904" s="33"/>
      <c r="HT904" s="33"/>
      <c r="HU904" s="33"/>
      <c r="HV904" s="33"/>
      <c r="HW904" s="33"/>
      <c r="HX904" s="33"/>
      <c r="HY904" s="33"/>
      <c r="HZ904" s="33"/>
      <c r="IA904" s="33"/>
      <c r="IB904" s="33"/>
      <c r="IC904" s="33"/>
      <c r="ID904" s="33"/>
      <c r="IE904" s="33"/>
      <c r="IF904" s="33"/>
      <c r="IG904" s="33"/>
      <c r="IH904" s="33"/>
      <c r="II904" s="33"/>
      <c r="IJ904" s="33"/>
      <c r="IK904" s="33"/>
      <c r="IL904" s="33"/>
      <c r="IM904" s="33"/>
      <c r="IN904" s="33"/>
      <c r="IO904" s="33"/>
      <c r="IP904" s="33"/>
      <c r="IQ904" s="33"/>
      <c r="IR904" s="33"/>
      <c r="IS904" s="33"/>
      <c r="IT904" s="33"/>
      <c r="IU904" s="33"/>
      <c r="IV904" s="33"/>
      <c r="IW904" s="33"/>
      <c r="IX904" s="33"/>
      <c r="IY904" s="33"/>
      <c r="IZ904" s="33"/>
      <c r="JA904" s="33"/>
      <c r="JB904" s="33"/>
      <c r="JC904" s="33"/>
      <c r="JD904" s="33"/>
      <c r="JE904" s="33"/>
      <c r="JF904" s="33"/>
      <c r="JG904" s="33"/>
      <c r="JH904" s="33"/>
      <c r="JI904" s="33"/>
      <c r="JJ904" s="33"/>
      <c r="JK904" s="33"/>
      <c r="JL904" s="33"/>
      <c r="JM904" s="33"/>
      <c r="JN904" s="33"/>
      <c r="JO904" s="33"/>
      <c r="JP904" s="33"/>
      <c r="JQ904" s="33"/>
      <c r="JR904" s="33"/>
      <c r="JS904" s="33"/>
      <c r="JT904" s="33"/>
      <c r="JU904" s="33"/>
      <c r="JV904" s="33"/>
      <c r="JW904" s="33"/>
      <c r="JX904" s="33"/>
      <c r="JY904" s="33"/>
      <c r="JZ904" s="33"/>
      <c r="KA904" s="33"/>
      <c r="KB904" s="33"/>
      <c r="KC904" s="33"/>
      <c r="KD904" s="33"/>
      <c r="KE904" s="33"/>
      <c r="KF904" s="33"/>
      <c r="KG904" s="33"/>
      <c r="KH904" s="33"/>
      <c r="KI904" s="33"/>
      <c r="KJ904" s="33"/>
      <c r="KK904" s="33"/>
      <c r="KL904" s="33"/>
      <c r="KM904" s="33"/>
      <c r="KN904" s="33"/>
      <c r="KO904" s="33"/>
      <c r="KP904" s="33"/>
      <c r="KQ904" s="33"/>
      <c r="KR904" s="33"/>
      <c r="KS904" s="33"/>
      <c r="KT904" s="33"/>
      <c r="KU904" s="33"/>
      <c r="KV904" s="33"/>
      <c r="KW904" s="33"/>
      <c r="KX904" s="33"/>
      <c r="KY904" s="33"/>
      <c r="KZ904" s="33"/>
      <c r="LA904" s="33"/>
      <c r="LB904" s="33"/>
      <c r="LC904" s="33"/>
    </row>
    <row r="905" spans="1:31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3"/>
      <c r="CB905" s="33"/>
      <c r="CC905" s="33"/>
      <c r="CD905" s="33"/>
      <c r="CE905" s="33"/>
      <c r="CF905" s="33"/>
      <c r="CG905" s="33"/>
      <c r="CH905" s="33"/>
      <c r="CI905" s="33"/>
      <c r="CJ905" s="33"/>
      <c r="CK905" s="33"/>
      <c r="CL905" s="33"/>
      <c r="CM905" s="33"/>
      <c r="CN905" s="33"/>
      <c r="CO905" s="33"/>
      <c r="CP905" s="33"/>
      <c r="CQ905" s="33"/>
      <c r="CR905" s="33"/>
      <c r="CS905" s="33"/>
      <c r="CT905" s="33"/>
      <c r="CU905" s="33"/>
      <c r="CV905" s="33"/>
      <c r="CW905" s="33"/>
      <c r="CX905" s="33"/>
      <c r="CY905" s="33"/>
      <c r="CZ905" s="33"/>
      <c r="DA905" s="33"/>
      <c r="DB905" s="33"/>
      <c r="DC905" s="33"/>
      <c r="DD905" s="33"/>
      <c r="DE905" s="33"/>
      <c r="DF905" s="33"/>
      <c r="DG905" s="33"/>
      <c r="DH905" s="33"/>
      <c r="DI905" s="33"/>
      <c r="DJ905" s="33"/>
      <c r="DK905" s="33"/>
      <c r="DL905" s="33"/>
      <c r="DM905" s="33"/>
      <c r="DN905" s="33"/>
      <c r="DO905" s="33"/>
      <c r="DP905" s="33"/>
      <c r="DQ905" s="33"/>
      <c r="DR905" s="33"/>
      <c r="DS905" s="33"/>
      <c r="DT905" s="33"/>
      <c r="DU905" s="33"/>
      <c r="DV905" s="33"/>
      <c r="DW905" s="33"/>
      <c r="DX905" s="33"/>
      <c r="DY905" s="33"/>
      <c r="DZ905" s="33"/>
      <c r="EA905" s="33"/>
      <c r="EB905" s="33"/>
      <c r="EC905" s="33"/>
      <c r="ED905" s="33"/>
      <c r="EE905" s="33"/>
      <c r="EF905" s="33"/>
      <c r="EG905" s="33"/>
      <c r="EH905" s="33"/>
      <c r="EI905" s="33"/>
      <c r="EJ905" s="33"/>
      <c r="EK905" s="33"/>
      <c r="EL905" s="33"/>
      <c r="EM905" s="33"/>
      <c r="EN905" s="33"/>
      <c r="EO905" s="33"/>
      <c r="EP905" s="33"/>
      <c r="EQ905" s="33"/>
      <c r="ER905" s="33"/>
      <c r="ES905" s="33"/>
      <c r="ET905" s="33"/>
      <c r="EU905" s="33"/>
      <c r="EV905" s="33"/>
      <c r="EW905" s="33"/>
      <c r="EX905" s="33"/>
      <c r="EY905" s="33"/>
      <c r="EZ905" s="33"/>
      <c r="FA905" s="33"/>
      <c r="FB905" s="33"/>
      <c r="FC905" s="33"/>
      <c r="FD905" s="33"/>
      <c r="FE905" s="33"/>
      <c r="FF905" s="33"/>
      <c r="FG905" s="33"/>
      <c r="FH905" s="33"/>
      <c r="FI905" s="33"/>
      <c r="FJ905" s="33"/>
      <c r="FK905" s="33"/>
      <c r="FL905" s="33"/>
      <c r="FM905" s="33"/>
      <c r="FN905" s="33"/>
      <c r="FO905" s="33"/>
      <c r="FP905" s="33"/>
      <c r="FQ905" s="33"/>
      <c r="FR905" s="33"/>
      <c r="FS905" s="33"/>
      <c r="FT905" s="33"/>
      <c r="FU905" s="33"/>
      <c r="FV905" s="33"/>
      <c r="FW905" s="33"/>
      <c r="FX905" s="33"/>
      <c r="FY905" s="33"/>
      <c r="FZ905" s="33"/>
      <c r="GA905" s="33"/>
      <c r="GB905" s="33"/>
      <c r="GC905" s="33"/>
      <c r="GD905" s="33"/>
      <c r="GE905" s="33"/>
      <c r="GF905" s="33"/>
      <c r="GG905" s="33"/>
      <c r="GH905" s="33"/>
      <c r="GI905" s="33"/>
      <c r="GJ905" s="33"/>
      <c r="GK905" s="33"/>
      <c r="GL905" s="33"/>
      <c r="GM905" s="33"/>
      <c r="GN905" s="33"/>
      <c r="GO905" s="33"/>
      <c r="GP905" s="33"/>
      <c r="GQ905" s="33"/>
      <c r="GR905" s="33"/>
      <c r="GS905" s="33"/>
      <c r="GT905" s="33"/>
      <c r="GU905" s="33"/>
      <c r="GV905" s="33"/>
      <c r="GW905" s="33"/>
      <c r="GX905" s="33"/>
      <c r="GY905" s="33"/>
      <c r="GZ905" s="33"/>
      <c r="HA905" s="33"/>
      <c r="HB905" s="33"/>
      <c r="HC905" s="33"/>
      <c r="HD905" s="33"/>
      <c r="HE905" s="33"/>
      <c r="HF905" s="33"/>
      <c r="HG905" s="33"/>
      <c r="HH905" s="33"/>
      <c r="HI905" s="33"/>
      <c r="HJ905" s="33"/>
      <c r="HK905" s="33"/>
      <c r="HL905" s="33"/>
      <c r="HM905" s="33"/>
      <c r="HN905" s="33"/>
      <c r="HO905" s="33"/>
      <c r="HP905" s="33"/>
      <c r="HQ905" s="33"/>
      <c r="HR905" s="33"/>
      <c r="HS905" s="33"/>
      <c r="HT905" s="33"/>
      <c r="HU905" s="33"/>
      <c r="HV905" s="33"/>
      <c r="HW905" s="33"/>
      <c r="HX905" s="33"/>
      <c r="HY905" s="33"/>
      <c r="HZ905" s="33"/>
      <c r="IA905" s="33"/>
      <c r="IB905" s="33"/>
      <c r="IC905" s="33"/>
      <c r="ID905" s="33"/>
      <c r="IE905" s="33"/>
      <c r="IF905" s="33"/>
      <c r="IG905" s="33"/>
      <c r="IH905" s="33"/>
      <c r="II905" s="33"/>
      <c r="IJ905" s="33"/>
      <c r="IK905" s="33"/>
      <c r="IL905" s="33"/>
      <c r="IM905" s="33"/>
      <c r="IN905" s="33"/>
      <c r="IO905" s="33"/>
      <c r="IP905" s="33"/>
      <c r="IQ905" s="33"/>
      <c r="IR905" s="33"/>
      <c r="IS905" s="33"/>
      <c r="IT905" s="33"/>
      <c r="IU905" s="33"/>
      <c r="IV905" s="33"/>
      <c r="IW905" s="33"/>
      <c r="IX905" s="33"/>
      <c r="IY905" s="33"/>
      <c r="IZ905" s="33"/>
      <c r="JA905" s="33"/>
      <c r="JB905" s="33"/>
      <c r="JC905" s="33"/>
      <c r="JD905" s="33"/>
      <c r="JE905" s="33"/>
      <c r="JF905" s="33"/>
      <c r="JG905" s="33"/>
      <c r="JH905" s="33"/>
      <c r="JI905" s="33"/>
      <c r="JJ905" s="33"/>
      <c r="JK905" s="33"/>
      <c r="JL905" s="33"/>
      <c r="JM905" s="33"/>
      <c r="JN905" s="33"/>
      <c r="JO905" s="33"/>
      <c r="JP905" s="33"/>
      <c r="JQ905" s="33"/>
      <c r="JR905" s="33"/>
      <c r="JS905" s="33"/>
      <c r="JT905" s="33"/>
      <c r="JU905" s="33"/>
      <c r="JV905" s="33"/>
      <c r="JW905" s="33"/>
      <c r="JX905" s="33"/>
      <c r="JY905" s="33"/>
      <c r="JZ905" s="33"/>
      <c r="KA905" s="33"/>
      <c r="KB905" s="33"/>
      <c r="KC905" s="33"/>
      <c r="KD905" s="33"/>
      <c r="KE905" s="33"/>
      <c r="KF905" s="33"/>
      <c r="KG905" s="33"/>
      <c r="KH905" s="33"/>
      <c r="KI905" s="33"/>
      <c r="KJ905" s="33"/>
      <c r="KK905" s="33"/>
      <c r="KL905" s="33"/>
      <c r="KM905" s="33"/>
      <c r="KN905" s="33"/>
      <c r="KO905" s="33"/>
      <c r="KP905" s="33"/>
      <c r="KQ905" s="33"/>
      <c r="KR905" s="33"/>
      <c r="KS905" s="33"/>
      <c r="KT905" s="33"/>
      <c r="KU905" s="33"/>
      <c r="KV905" s="33"/>
      <c r="KW905" s="33"/>
      <c r="KX905" s="33"/>
      <c r="KY905" s="33"/>
      <c r="KZ905" s="33"/>
      <c r="LA905" s="33"/>
      <c r="LB905" s="33"/>
      <c r="LC905" s="33"/>
    </row>
    <row r="906" spans="1:31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  <c r="FZ906" s="33"/>
      <c r="GA906" s="33"/>
      <c r="GB906" s="33"/>
      <c r="GC906" s="33"/>
      <c r="GD906" s="33"/>
      <c r="GE906" s="33"/>
      <c r="GF906" s="33"/>
      <c r="GG906" s="33"/>
      <c r="GH906" s="33"/>
      <c r="GI906" s="33"/>
      <c r="GJ906" s="33"/>
      <c r="GK906" s="33"/>
      <c r="GL906" s="33"/>
      <c r="GM906" s="33"/>
      <c r="GN906" s="33"/>
      <c r="GO906" s="33"/>
      <c r="GP906" s="33"/>
      <c r="GQ906" s="33"/>
      <c r="GR906" s="33"/>
      <c r="GS906" s="33"/>
      <c r="GT906" s="33"/>
      <c r="GU906" s="33"/>
      <c r="GV906" s="33"/>
      <c r="GW906" s="33"/>
      <c r="GX906" s="33"/>
      <c r="GY906" s="33"/>
      <c r="GZ906" s="33"/>
      <c r="HA906" s="33"/>
      <c r="HB906" s="33"/>
      <c r="HC906" s="33"/>
      <c r="HD906" s="33"/>
      <c r="HE906" s="33"/>
      <c r="HF906" s="33"/>
      <c r="HG906" s="33"/>
      <c r="HH906" s="33"/>
      <c r="HI906" s="33"/>
      <c r="HJ906" s="33"/>
      <c r="HK906" s="33"/>
      <c r="HL906" s="33"/>
      <c r="HM906" s="33"/>
      <c r="HN906" s="33"/>
      <c r="HO906" s="33"/>
      <c r="HP906" s="33"/>
      <c r="HQ906" s="33"/>
      <c r="HR906" s="33"/>
      <c r="HS906" s="33"/>
      <c r="HT906" s="33"/>
      <c r="HU906" s="33"/>
      <c r="HV906" s="33"/>
      <c r="HW906" s="33"/>
      <c r="HX906" s="33"/>
      <c r="HY906" s="33"/>
      <c r="HZ906" s="33"/>
      <c r="IA906" s="33"/>
      <c r="IB906" s="33"/>
      <c r="IC906" s="33"/>
      <c r="ID906" s="33"/>
      <c r="IE906" s="33"/>
      <c r="IF906" s="33"/>
      <c r="IG906" s="33"/>
      <c r="IH906" s="33"/>
      <c r="II906" s="33"/>
      <c r="IJ906" s="33"/>
      <c r="IK906" s="33"/>
      <c r="IL906" s="33"/>
      <c r="IM906" s="33"/>
      <c r="IN906" s="33"/>
      <c r="IO906" s="33"/>
      <c r="IP906" s="33"/>
      <c r="IQ906" s="33"/>
      <c r="IR906" s="33"/>
      <c r="IS906" s="33"/>
      <c r="IT906" s="33"/>
      <c r="IU906" s="33"/>
      <c r="IV906" s="33"/>
      <c r="IW906" s="33"/>
      <c r="IX906" s="33"/>
      <c r="IY906" s="33"/>
      <c r="IZ906" s="33"/>
      <c r="JA906" s="33"/>
      <c r="JB906" s="33"/>
      <c r="JC906" s="33"/>
      <c r="JD906" s="33"/>
      <c r="JE906" s="33"/>
      <c r="JF906" s="33"/>
      <c r="JG906" s="33"/>
      <c r="JH906" s="33"/>
      <c r="JI906" s="33"/>
      <c r="JJ906" s="33"/>
      <c r="JK906" s="33"/>
      <c r="JL906" s="33"/>
      <c r="JM906" s="33"/>
      <c r="JN906" s="33"/>
      <c r="JO906" s="33"/>
      <c r="JP906" s="33"/>
      <c r="JQ906" s="33"/>
      <c r="JR906" s="33"/>
      <c r="JS906" s="33"/>
      <c r="JT906" s="33"/>
      <c r="JU906" s="33"/>
      <c r="JV906" s="33"/>
      <c r="JW906" s="33"/>
      <c r="JX906" s="33"/>
      <c r="JY906" s="33"/>
      <c r="JZ906" s="33"/>
      <c r="KA906" s="33"/>
      <c r="KB906" s="33"/>
      <c r="KC906" s="33"/>
      <c r="KD906" s="33"/>
      <c r="KE906" s="33"/>
      <c r="KF906" s="33"/>
      <c r="KG906" s="33"/>
      <c r="KH906" s="33"/>
      <c r="KI906" s="33"/>
      <c r="KJ906" s="33"/>
      <c r="KK906" s="33"/>
      <c r="KL906" s="33"/>
      <c r="KM906" s="33"/>
      <c r="KN906" s="33"/>
      <c r="KO906" s="33"/>
      <c r="KP906" s="33"/>
      <c r="KQ906" s="33"/>
      <c r="KR906" s="33"/>
      <c r="KS906" s="33"/>
      <c r="KT906" s="33"/>
      <c r="KU906" s="33"/>
      <c r="KV906" s="33"/>
      <c r="KW906" s="33"/>
      <c r="KX906" s="33"/>
      <c r="KY906" s="33"/>
      <c r="KZ906" s="33"/>
      <c r="LA906" s="33"/>
      <c r="LB906" s="33"/>
      <c r="LC906" s="33"/>
    </row>
    <row r="907" spans="1:31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  <c r="CY907" s="33"/>
      <c r="CZ907" s="33"/>
      <c r="DA907" s="33"/>
      <c r="DB907" s="33"/>
      <c r="DC907" s="33"/>
      <c r="DD907" s="33"/>
      <c r="DE907" s="33"/>
      <c r="DF907" s="33"/>
      <c r="DG907" s="33"/>
      <c r="DH907" s="33"/>
      <c r="DI907" s="33"/>
      <c r="DJ907" s="33"/>
      <c r="DK907" s="33"/>
      <c r="DL907" s="33"/>
      <c r="DM907" s="33"/>
      <c r="DN907" s="33"/>
      <c r="DO907" s="33"/>
      <c r="DP907" s="33"/>
      <c r="DQ907" s="33"/>
      <c r="DR907" s="33"/>
      <c r="DS907" s="33"/>
      <c r="DT907" s="33"/>
      <c r="DU907" s="33"/>
      <c r="DV907" s="33"/>
      <c r="DW907" s="33"/>
      <c r="DX907" s="33"/>
      <c r="DY907" s="33"/>
      <c r="DZ907" s="33"/>
      <c r="EA907" s="33"/>
      <c r="EB907" s="33"/>
      <c r="EC907" s="33"/>
      <c r="ED907" s="33"/>
      <c r="EE907" s="33"/>
      <c r="EF907" s="33"/>
      <c r="EG907" s="33"/>
      <c r="EH907" s="33"/>
      <c r="EI907" s="33"/>
      <c r="EJ907" s="33"/>
      <c r="EK907" s="33"/>
      <c r="EL907" s="33"/>
      <c r="EM907" s="33"/>
      <c r="EN907" s="33"/>
      <c r="EO907" s="33"/>
      <c r="EP907" s="33"/>
      <c r="EQ907" s="33"/>
      <c r="ER907" s="33"/>
      <c r="ES907" s="33"/>
      <c r="ET907" s="33"/>
      <c r="EU907" s="33"/>
      <c r="EV907" s="33"/>
      <c r="EW907" s="33"/>
      <c r="EX907" s="33"/>
      <c r="EY907" s="33"/>
      <c r="EZ907" s="33"/>
      <c r="FA907" s="33"/>
      <c r="FB907" s="33"/>
      <c r="FC907" s="33"/>
      <c r="FD907" s="33"/>
      <c r="FE907" s="33"/>
      <c r="FF907" s="33"/>
      <c r="FG907" s="33"/>
      <c r="FH907" s="33"/>
      <c r="FI907" s="33"/>
      <c r="FJ907" s="33"/>
      <c r="FK907" s="33"/>
      <c r="FL907" s="33"/>
      <c r="FM907" s="33"/>
      <c r="FN907" s="33"/>
      <c r="FO907" s="33"/>
      <c r="FP907" s="33"/>
      <c r="FQ907" s="33"/>
      <c r="FR907" s="33"/>
      <c r="FS907" s="33"/>
      <c r="FT907" s="33"/>
      <c r="FU907" s="33"/>
      <c r="FV907" s="33"/>
      <c r="FW907" s="33"/>
      <c r="FX907" s="33"/>
      <c r="FY907" s="33"/>
      <c r="FZ907" s="33"/>
      <c r="GA907" s="33"/>
      <c r="GB907" s="33"/>
      <c r="GC907" s="33"/>
      <c r="GD907" s="33"/>
      <c r="GE907" s="33"/>
      <c r="GF907" s="33"/>
      <c r="GG907" s="33"/>
      <c r="GH907" s="33"/>
      <c r="GI907" s="33"/>
      <c r="GJ907" s="33"/>
      <c r="GK907" s="33"/>
      <c r="GL907" s="33"/>
      <c r="GM907" s="33"/>
      <c r="GN907" s="33"/>
      <c r="GO907" s="33"/>
      <c r="GP907" s="33"/>
      <c r="GQ907" s="33"/>
      <c r="GR907" s="33"/>
      <c r="GS907" s="33"/>
      <c r="GT907" s="33"/>
      <c r="GU907" s="33"/>
      <c r="GV907" s="33"/>
      <c r="GW907" s="33"/>
      <c r="GX907" s="33"/>
      <c r="GY907" s="33"/>
      <c r="GZ907" s="33"/>
      <c r="HA907" s="33"/>
      <c r="HB907" s="33"/>
      <c r="HC907" s="33"/>
      <c r="HD907" s="33"/>
      <c r="HE907" s="33"/>
      <c r="HF907" s="33"/>
      <c r="HG907" s="33"/>
      <c r="HH907" s="33"/>
      <c r="HI907" s="33"/>
      <c r="HJ907" s="33"/>
      <c r="HK907" s="33"/>
      <c r="HL907" s="33"/>
      <c r="HM907" s="33"/>
      <c r="HN907" s="33"/>
      <c r="HO907" s="33"/>
      <c r="HP907" s="33"/>
      <c r="HQ907" s="33"/>
      <c r="HR907" s="33"/>
      <c r="HS907" s="33"/>
      <c r="HT907" s="33"/>
      <c r="HU907" s="33"/>
      <c r="HV907" s="33"/>
      <c r="HW907" s="33"/>
      <c r="HX907" s="33"/>
      <c r="HY907" s="33"/>
      <c r="HZ907" s="33"/>
      <c r="IA907" s="33"/>
      <c r="IB907" s="33"/>
      <c r="IC907" s="33"/>
      <c r="ID907" s="33"/>
      <c r="IE907" s="33"/>
      <c r="IF907" s="33"/>
      <c r="IG907" s="33"/>
      <c r="IH907" s="33"/>
      <c r="II907" s="33"/>
      <c r="IJ907" s="33"/>
      <c r="IK907" s="33"/>
      <c r="IL907" s="33"/>
      <c r="IM907" s="33"/>
      <c r="IN907" s="33"/>
      <c r="IO907" s="33"/>
      <c r="IP907" s="33"/>
      <c r="IQ907" s="33"/>
      <c r="IR907" s="33"/>
      <c r="IS907" s="33"/>
      <c r="IT907" s="33"/>
      <c r="IU907" s="33"/>
      <c r="IV907" s="33"/>
      <c r="IW907" s="33"/>
      <c r="IX907" s="33"/>
      <c r="IY907" s="33"/>
      <c r="IZ907" s="33"/>
      <c r="JA907" s="33"/>
      <c r="JB907" s="33"/>
      <c r="JC907" s="33"/>
      <c r="JD907" s="33"/>
      <c r="JE907" s="33"/>
      <c r="JF907" s="33"/>
      <c r="JG907" s="33"/>
      <c r="JH907" s="33"/>
      <c r="JI907" s="33"/>
      <c r="JJ907" s="33"/>
      <c r="JK907" s="33"/>
      <c r="JL907" s="33"/>
      <c r="JM907" s="33"/>
      <c r="JN907" s="33"/>
      <c r="JO907" s="33"/>
      <c r="JP907" s="33"/>
      <c r="JQ907" s="33"/>
      <c r="JR907" s="33"/>
      <c r="JS907" s="33"/>
      <c r="JT907" s="33"/>
      <c r="JU907" s="33"/>
      <c r="JV907" s="33"/>
      <c r="JW907" s="33"/>
      <c r="JX907" s="33"/>
      <c r="JY907" s="33"/>
      <c r="JZ907" s="33"/>
      <c r="KA907" s="33"/>
      <c r="KB907" s="33"/>
      <c r="KC907" s="33"/>
      <c r="KD907" s="33"/>
      <c r="KE907" s="33"/>
      <c r="KF907" s="33"/>
      <c r="KG907" s="33"/>
      <c r="KH907" s="33"/>
      <c r="KI907" s="33"/>
      <c r="KJ907" s="33"/>
      <c r="KK907" s="33"/>
      <c r="KL907" s="33"/>
      <c r="KM907" s="33"/>
      <c r="KN907" s="33"/>
      <c r="KO907" s="33"/>
      <c r="KP907" s="33"/>
      <c r="KQ907" s="33"/>
      <c r="KR907" s="33"/>
      <c r="KS907" s="33"/>
      <c r="KT907" s="33"/>
      <c r="KU907" s="33"/>
      <c r="KV907" s="33"/>
      <c r="KW907" s="33"/>
      <c r="KX907" s="33"/>
      <c r="KY907" s="33"/>
      <c r="KZ907" s="33"/>
      <c r="LA907" s="33"/>
      <c r="LB907" s="33"/>
      <c r="LC907" s="33"/>
    </row>
    <row r="908" spans="1:31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3"/>
      <c r="CB908" s="33"/>
      <c r="CC908" s="33"/>
      <c r="CD908" s="33"/>
      <c r="CE908" s="33"/>
      <c r="CF908" s="33"/>
      <c r="CG908" s="33"/>
      <c r="CH908" s="33"/>
      <c r="CI908" s="33"/>
      <c r="CJ908" s="33"/>
      <c r="CK908" s="33"/>
      <c r="CL908" s="33"/>
      <c r="CM908" s="33"/>
      <c r="CN908" s="33"/>
      <c r="CO908" s="33"/>
      <c r="CP908" s="33"/>
      <c r="CQ908" s="33"/>
      <c r="CR908" s="33"/>
      <c r="CS908" s="33"/>
      <c r="CT908" s="33"/>
      <c r="CU908" s="33"/>
      <c r="CV908" s="33"/>
      <c r="CW908" s="33"/>
      <c r="CX908" s="33"/>
      <c r="CY908" s="33"/>
      <c r="CZ908" s="33"/>
      <c r="DA908" s="33"/>
      <c r="DB908" s="33"/>
      <c r="DC908" s="33"/>
      <c r="DD908" s="33"/>
      <c r="DE908" s="33"/>
      <c r="DF908" s="33"/>
      <c r="DG908" s="33"/>
      <c r="DH908" s="33"/>
      <c r="DI908" s="33"/>
      <c r="DJ908" s="33"/>
      <c r="DK908" s="33"/>
      <c r="DL908" s="33"/>
      <c r="DM908" s="33"/>
      <c r="DN908" s="33"/>
      <c r="DO908" s="33"/>
      <c r="DP908" s="33"/>
      <c r="DQ908" s="33"/>
      <c r="DR908" s="33"/>
      <c r="DS908" s="33"/>
      <c r="DT908" s="33"/>
      <c r="DU908" s="33"/>
      <c r="DV908" s="33"/>
      <c r="DW908" s="33"/>
      <c r="DX908" s="33"/>
      <c r="DY908" s="33"/>
      <c r="DZ908" s="33"/>
      <c r="EA908" s="33"/>
      <c r="EB908" s="33"/>
      <c r="EC908" s="33"/>
      <c r="ED908" s="33"/>
      <c r="EE908" s="33"/>
      <c r="EF908" s="33"/>
      <c r="EG908" s="33"/>
      <c r="EH908" s="33"/>
      <c r="EI908" s="33"/>
      <c r="EJ908" s="33"/>
      <c r="EK908" s="33"/>
      <c r="EL908" s="33"/>
      <c r="EM908" s="33"/>
      <c r="EN908" s="33"/>
      <c r="EO908" s="33"/>
      <c r="EP908" s="33"/>
      <c r="EQ908" s="33"/>
      <c r="ER908" s="33"/>
      <c r="ES908" s="33"/>
      <c r="ET908" s="33"/>
      <c r="EU908" s="33"/>
      <c r="EV908" s="33"/>
      <c r="EW908" s="33"/>
      <c r="EX908" s="33"/>
      <c r="EY908" s="33"/>
      <c r="EZ908" s="33"/>
      <c r="FA908" s="33"/>
      <c r="FB908" s="33"/>
      <c r="FC908" s="33"/>
      <c r="FD908" s="33"/>
      <c r="FE908" s="33"/>
      <c r="FF908" s="33"/>
      <c r="FG908" s="33"/>
      <c r="FH908" s="33"/>
      <c r="FI908" s="33"/>
      <c r="FJ908" s="33"/>
      <c r="FK908" s="33"/>
      <c r="FL908" s="33"/>
      <c r="FM908" s="33"/>
      <c r="FN908" s="33"/>
      <c r="FO908" s="33"/>
      <c r="FP908" s="33"/>
      <c r="FQ908" s="33"/>
      <c r="FR908" s="33"/>
      <c r="FS908" s="33"/>
      <c r="FT908" s="33"/>
      <c r="FU908" s="33"/>
      <c r="FV908" s="33"/>
      <c r="FW908" s="33"/>
      <c r="FX908" s="33"/>
      <c r="FY908" s="33"/>
      <c r="FZ908" s="33"/>
      <c r="GA908" s="33"/>
      <c r="GB908" s="33"/>
      <c r="GC908" s="33"/>
      <c r="GD908" s="33"/>
      <c r="GE908" s="33"/>
      <c r="GF908" s="33"/>
      <c r="GG908" s="33"/>
      <c r="GH908" s="33"/>
      <c r="GI908" s="33"/>
      <c r="GJ908" s="33"/>
      <c r="GK908" s="33"/>
      <c r="GL908" s="33"/>
      <c r="GM908" s="33"/>
      <c r="GN908" s="33"/>
      <c r="GO908" s="33"/>
      <c r="GP908" s="33"/>
      <c r="GQ908" s="33"/>
      <c r="GR908" s="33"/>
      <c r="GS908" s="33"/>
      <c r="GT908" s="33"/>
      <c r="GU908" s="33"/>
      <c r="GV908" s="33"/>
      <c r="GW908" s="33"/>
      <c r="GX908" s="33"/>
      <c r="GY908" s="33"/>
      <c r="GZ908" s="33"/>
      <c r="HA908" s="33"/>
      <c r="HB908" s="33"/>
      <c r="HC908" s="33"/>
      <c r="HD908" s="33"/>
      <c r="HE908" s="33"/>
      <c r="HF908" s="33"/>
      <c r="HG908" s="33"/>
      <c r="HH908" s="33"/>
      <c r="HI908" s="33"/>
      <c r="HJ908" s="33"/>
      <c r="HK908" s="33"/>
      <c r="HL908" s="33"/>
      <c r="HM908" s="33"/>
      <c r="HN908" s="33"/>
      <c r="HO908" s="33"/>
      <c r="HP908" s="33"/>
      <c r="HQ908" s="33"/>
      <c r="HR908" s="33"/>
      <c r="HS908" s="33"/>
      <c r="HT908" s="33"/>
      <c r="HU908" s="33"/>
      <c r="HV908" s="33"/>
      <c r="HW908" s="33"/>
      <c r="HX908" s="33"/>
      <c r="HY908" s="33"/>
      <c r="HZ908" s="33"/>
      <c r="IA908" s="33"/>
      <c r="IB908" s="33"/>
      <c r="IC908" s="33"/>
      <c r="ID908" s="33"/>
      <c r="IE908" s="33"/>
      <c r="IF908" s="33"/>
      <c r="IG908" s="33"/>
      <c r="IH908" s="33"/>
      <c r="II908" s="33"/>
      <c r="IJ908" s="33"/>
      <c r="IK908" s="33"/>
      <c r="IL908" s="33"/>
      <c r="IM908" s="33"/>
      <c r="IN908" s="33"/>
      <c r="IO908" s="33"/>
      <c r="IP908" s="33"/>
      <c r="IQ908" s="33"/>
      <c r="IR908" s="33"/>
      <c r="IS908" s="33"/>
      <c r="IT908" s="33"/>
      <c r="IU908" s="33"/>
      <c r="IV908" s="33"/>
      <c r="IW908" s="33"/>
      <c r="IX908" s="33"/>
      <c r="IY908" s="33"/>
      <c r="IZ908" s="33"/>
      <c r="JA908" s="33"/>
      <c r="JB908" s="33"/>
      <c r="JC908" s="33"/>
      <c r="JD908" s="33"/>
      <c r="JE908" s="33"/>
      <c r="JF908" s="33"/>
      <c r="JG908" s="33"/>
      <c r="JH908" s="33"/>
      <c r="JI908" s="33"/>
      <c r="JJ908" s="33"/>
      <c r="JK908" s="33"/>
      <c r="JL908" s="33"/>
      <c r="JM908" s="33"/>
      <c r="JN908" s="33"/>
      <c r="JO908" s="33"/>
      <c r="JP908" s="33"/>
      <c r="JQ908" s="33"/>
      <c r="JR908" s="33"/>
      <c r="JS908" s="33"/>
      <c r="JT908" s="33"/>
      <c r="JU908" s="33"/>
      <c r="JV908" s="33"/>
      <c r="JW908" s="33"/>
      <c r="JX908" s="33"/>
      <c r="JY908" s="33"/>
      <c r="JZ908" s="33"/>
      <c r="KA908" s="33"/>
      <c r="KB908" s="33"/>
      <c r="KC908" s="33"/>
      <c r="KD908" s="33"/>
      <c r="KE908" s="33"/>
      <c r="KF908" s="33"/>
      <c r="KG908" s="33"/>
      <c r="KH908" s="33"/>
      <c r="KI908" s="33"/>
      <c r="KJ908" s="33"/>
      <c r="KK908" s="33"/>
      <c r="KL908" s="33"/>
      <c r="KM908" s="33"/>
      <c r="KN908" s="33"/>
      <c r="KO908" s="33"/>
      <c r="KP908" s="33"/>
      <c r="KQ908" s="33"/>
      <c r="KR908" s="33"/>
      <c r="KS908" s="33"/>
      <c r="KT908" s="33"/>
      <c r="KU908" s="33"/>
      <c r="KV908" s="33"/>
      <c r="KW908" s="33"/>
      <c r="KX908" s="33"/>
      <c r="KY908" s="33"/>
      <c r="KZ908" s="33"/>
      <c r="LA908" s="33"/>
      <c r="LB908" s="33"/>
      <c r="LC908" s="33"/>
    </row>
    <row r="909" spans="1:31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  <c r="FZ909" s="33"/>
      <c r="GA909" s="33"/>
      <c r="GB909" s="33"/>
      <c r="GC909" s="33"/>
      <c r="GD909" s="33"/>
      <c r="GE909" s="33"/>
      <c r="GF909" s="33"/>
      <c r="GG909" s="33"/>
      <c r="GH909" s="33"/>
      <c r="GI909" s="33"/>
      <c r="GJ909" s="33"/>
      <c r="GK909" s="33"/>
      <c r="GL909" s="33"/>
      <c r="GM909" s="33"/>
      <c r="GN909" s="33"/>
      <c r="GO909" s="33"/>
      <c r="GP909" s="33"/>
      <c r="GQ909" s="33"/>
      <c r="GR909" s="33"/>
      <c r="GS909" s="33"/>
      <c r="GT909" s="33"/>
      <c r="GU909" s="33"/>
      <c r="GV909" s="33"/>
      <c r="GW909" s="33"/>
      <c r="GX909" s="33"/>
      <c r="GY909" s="33"/>
      <c r="GZ909" s="33"/>
      <c r="HA909" s="33"/>
      <c r="HB909" s="33"/>
      <c r="HC909" s="33"/>
      <c r="HD909" s="33"/>
      <c r="HE909" s="33"/>
      <c r="HF909" s="33"/>
      <c r="HG909" s="33"/>
      <c r="HH909" s="33"/>
      <c r="HI909" s="33"/>
      <c r="HJ909" s="33"/>
      <c r="HK909" s="33"/>
      <c r="HL909" s="33"/>
      <c r="HM909" s="33"/>
      <c r="HN909" s="33"/>
      <c r="HO909" s="33"/>
      <c r="HP909" s="33"/>
      <c r="HQ909" s="33"/>
      <c r="HR909" s="33"/>
      <c r="HS909" s="33"/>
      <c r="HT909" s="33"/>
      <c r="HU909" s="33"/>
      <c r="HV909" s="33"/>
      <c r="HW909" s="33"/>
      <c r="HX909" s="33"/>
      <c r="HY909" s="33"/>
      <c r="HZ909" s="33"/>
      <c r="IA909" s="33"/>
      <c r="IB909" s="33"/>
      <c r="IC909" s="33"/>
      <c r="ID909" s="33"/>
      <c r="IE909" s="33"/>
      <c r="IF909" s="33"/>
      <c r="IG909" s="33"/>
      <c r="IH909" s="33"/>
      <c r="II909" s="33"/>
      <c r="IJ909" s="33"/>
      <c r="IK909" s="33"/>
      <c r="IL909" s="33"/>
      <c r="IM909" s="33"/>
      <c r="IN909" s="33"/>
      <c r="IO909" s="33"/>
      <c r="IP909" s="33"/>
      <c r="IQ909" s="33"/>
      <c r="IR909" s="33"/>
      <c r="IS909" s="33"/>
      <c r="IT909" s="33"/>
      <c r="IU909" s="33"/>
      <c r="IV909" s="33"/>
      <c r="IW909" s="33"/>
      <c r="IX909" s="33"/>
      <c r="IY909" s="33"/>
      <c r="IZ909" s="33"/>
      <c r="JA909" s="33"/>
      <c r="JB909" s="33"/>
      <c r="JC909" s="33"/>
      <c r="JD909" s="33"/>
      <c r="JE909" s="33"/>
      <c r="JF909" s="33"/>
      <c r="JG909" s="33"/>
      <c r="JH909" s="33"/>
      <c r="JI909" s="33"/>
      <c r="JJ909" s="33"/>
      <c r="JK909" s="33"/>
      <c r="JL909" s="33"/>
      <c r="JM909" s="33"/>
      <c r="JN909" s="33"/>
      <c r="JO909" s="33"/>
      <c r="JP909" s="33"/>
      <c r="JQ909" s="33"/>
      <c r="JR909" s="33"/>
      <c r="JS909" s="33"/>
      <c r="JT909" s="33"/>
      <c r="JU909" s="33"/>
      <c r="JV909" s="33"/>
      <c r="JW909" s="33"/>
      <c r="JX909" s="33"/>
      <c r="JY909" s="33"/>
      <c r="JZ909" s="33"/>
      <c r="KA909" s="33"/>
      <c r="KB909" s="33"/>
      <c r="KC909" s="33"/>
      <c r="KD909" s="33"/>
      <c r="KE909" s="33"/>
      <c r="KF909" s="33"/>
      <c r="KG909" s="33"/>
      <c r="KH909" s="33"/>
      <c r="KI909" s="33"/>
      <c r="KJ909" s="33"/>
      <c r="KK909" s="33"/>
      <c r="KL909" s="33"/>
      <c r="KM909" s="33"/>
      <c r="KN909" s="33"/>
      <c r="KO909" s="33"/>
      <c r="KP909" s="33"/>
      <c r="KQ909" s="33"/>
      <c r="KR909" s="33"/>
      <c r="KS909" s="33"/>
      <c r="KT909" s="33"/>
      <c r="KU909" s="33"/>
      <c r="KV909" s="33"/>
      <c r="KW909" s="33"/>
      <c r="KX909" s="33"/>
      <c r="KY909" s="33"/>
      <c r="KZ909" s="33"/>
      <c r="LA909" s="33"/>
      <c r="LB909" s="33"/>
      <c r="LC909" s="33"/>
    </row>
    <row r="910" spans="1:31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  <c r="FZ910" s="33"/>
      <c r="GA910" s="33"/>
      <c r="GB910" s="33"/>
      <c r="GC910" s="33"/>
      <c r="GD910" s="33"/>
      <c r="GE910" s="33"/>
      <c r="GF910" s="33"/>
      <c r="GG910" s="33"/>
      <c r="GH910" s="33"/>
      <c r="GI910" s="33"/>
      <c r="GJ910" s="33"/>
      <c r="GK910" s="33"/>
      <c r="GL910" s="33"/>
      <c r="GM910" s="33"/>
      <c r="GN910" s="33"/>
      <c r="GO910" s="33"/>
      <c r="GP910" s="33"/>
      <c r="GQ910" s="33"/>
      <c r="GR910" s="33"/>
      <c r="GS910" s="33"/>
      <c r="GT910" s="33"/>
      <c r="GU910" s="33"/>
      <c r="GV910" s="33"/>
      <c r="GW910" s="33"/>
      <c r="GX910" s="33"/>
      <c r="GY910" s="33"/>
      <c r="GZ910" s="33"/>
      <c r="HA910" s="33"/>
      <c r="HB910" s="33"/>
      <c r="HC910" s="33"/>
      <c r="HD910" s="33"/>
      <c r="HE910" s="33"/>
      <c r="HF910" s="33"/>
      <c r="HG910" s="33"/>
      <c r="HH910" s="33"/>
      <c r="HI910" s="33"/>
      <c r="HJ910" s="33"/>
      <c r="HK910" s="33"/>
      <c r="HL910" s="33"/>
      <c r="HM910" s="33"/>
      <c r="HN910" s="33"/>
      <c r="HO910" s="33"/>
      <c r="HP910" s="33"/>
      <c r="HQ910" s="33"/>
      <c r="HR910" s="33"/>
      <c r="HS910" s="33"/>
      <c r="HT910" s="33"/>
      <c r="HU910" s="33"/>
      <c r="HV910" s="33"/>
      <c r="HW910" s="33"/>
      <c r="HX910" s="33"/>
      <c r="HY910" s="33"/>
      <c r="HZ910" s="33"/>
      <c r="IA910" s="33"/>
      <c r="IB910" s="33"/>
      <c r="IC910" s="33"/>
      <c r="ID910" s="33"/>
      <c r="IE910" s="33"/>
      <c r="IF910" s="33"/>
      <c r="IG910" s="33"/>
      <c r="IH910" s="33"/>
      <c r="II910" s="33"/>
      <c r="IJ910" s="33"/>
      <c r="IK910" s="33"/>
      <c r="IL910" s="33"/>
      <c r="IM910" s="33"/>
      <c r="IN910" s="33"/>
      <c r="IO910" s="33"/>
      <c r="IP910" s="33"/>
      <c r="IQ910" s="33"/>
      <c r="IR910" s="33"/>
      <c r="IS910" s="33"/>
      <c r="IT910" s="33"/>
      <c r="IU910" s="33"/>
      <c r="IV910" s="33"/>
      <c r="IW910" s="33"/>
      <c r="IX910" s="33"/>
      <c r="IY910" s="33"/>
      <c r="IZ910" s="33"/>
      <c r="JA910" s="33"/>
      <c r="JB910" s="33"/>
      <c r="JC910" s="33"/>
      <c r="JD910" s="33"/>
      <c r="JE910" s="33"/>
      <c r="JF910" s="33"/>
      <c r="JG910" s="33"/>
      <c r="JH910" s="33"/>
      <c r="JI910" s="33"/>
      <c r="JJ910" s="33"/>
      <c r="JK910" s="33"/>
      <c r="JL910" s="33"/>
      <c r="JM910" s="33"/>
      <c r="JN910" s="33"/>
      <c r="JO910" s="33"/>
      <c r="JP910" s="33"/>
      <c r="JQ910" s="33"/>
      <c r="JR910" s="33"/>
      <c r="JS910" s="33"/>
      <c r="JT910" s="33"/>
      <c r="JU910" s="33"/>
      <c r="JV910" s="33"/>
      <c r="JW910" s="33"/>
      <c r="JX910" s="33"/>
      <c r="JY910" s="33"/>
      <c r="JZ910" s="33"/>
      <c r="KA910" s="33"/>
      <c r="KB910" s="33"/>
      <c r="KC910" s="33"/>
      <c r="KD910" s="33"/>
      <c r="KE910" s="33"/>
      <c r="KF910" s="33"/>
      <c r="KG910" s="33"/>
      <c r="KH910" s="33"/>
      <c r="KI910" s="33"/>
      <c r="KJ910" s="33"/>
      <c r="KK910" s="33"/>
      <c r="KL910" s="33"/>
      <c r="KM910" s="33"/>
      <c r="KN910" s="33"/>
      <c r="KO910" s="33"/>
      <c r="KP910" s="33"/>
      <c r="KQ910" s="33"/>
      <c r="KR910" s="33"/>
      <c r="KS910" s="33"/>
      <c r="KT910" s="33"/>
      <c r="KU910" s="33"/>
      <c r="KV910" s="33"/>
      <c r="KW910" s="33"/>
      <c r="KX910" s="33"/>
      <c r="KY910" s="33"/>
      <c r="KZ910" s="33"/>
      <c r="LA910" s="33"/>
      <c r="LB910" s="33"/>
      <c r="LC910" s="33"/>
    </row>
    <row r="911" spans="1:31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V911" s="36"/>
      <c r="BW911" s="36"/>
      <c r="BX911" s="36"/>
      <c r="BY911" s="36"/>
      <c r="BZ911" s="36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  <c r="FZ911" s="33"/>
      <c r="GA911" s="33"/>
      <c r="GB911" s="33"/>
      <c r="GC911" s="33"/>
      <c r="GD911" s="33"/>
      <c r="GE911" s="33"/>
      <c r="GF911" s="33"/>
      <c r="GG911" s="33"/>
      <c r="GH911" s="33"/>
      <c r="GI911" s="33"/>
      <c r="GJ911" s="33"/>
      <c r="GK911" s="33"/>
      <c r="GL911" s="33"/>
      <c r="GM911" s="33"/>
      <c r="GN911" s="33"/>
      <c r="GO911" s="33"/>
      <c r="GP911" s="33"/>
      <c r="GQ911" s="33"/>
      <c r="GR911" s="33"/>
      <c r="GS911" s="33"/>
      <c r="GT911" s="33"/>
      <c r="GU911" s="33"/>
      <c r="GV911" s="33"/>
      <c r="GW911" s="33"/>
      <c r="GX911" s="33"/>
      <c r="GY911" s="33"/>
      <c r="GZ911" s="33"/>
      <c r="HA911" s="33"/>
      <c r="HB911" s="33"/>
      <c r="HC911" s="33"/>
      <c r="HD911" s="33"/>
      <c r="HE911" s="33"/>
      <c r="HF911" s="33"/>
      <c r="HG911" s="33"/>
      <c r="HH911" s="33"/>
      <c r="HI911" s="33"/>
      <c r="HJ911" s="33"/>
      <c r="HK911" s="33"/>
      <c r="HL911" s="33"/>
      <c r="HM911" s="33"/>
      <c r="HN911" s="33"/>
      <c r="HO911" s="33"/>
      <c r="HP911" s="33"/>
      <c r="HQ911" s="33"/>
      <c r="HR911" s="33"/>
      <c r="HS911" s="33"/>
      <c r="HT911" s="33"/>
      <c r="HU911" s="33"/>
      <c r="HV911" s="33"/>
      <c r="HW911" s="33"/>
      <c r="HX911" s="33"/>
      <c r="HY911" s="33"/>
      <c r="HZ911" s="33"/>
      <c r="IA911" s="33"/>
      <c r="IB911" s="33"/>
      <c r="IC911" s="33"/>
      <c r="ID911" s="33"/>
      <c r="IE911" s="33"/>
      <c r="IF911" s="33"/>
      <c r="IG911" s="33"/>
      <c r="IH911" s="33"/>
      <c r="II911" s="33"/>
      <c r="IJ911" s="33"/>
      <c r="IK911" s="33"/>
      <c r="IL911" s="33"/>
      <c r="IM911" s="33"/>
      <c r="IN911" s="33"/>
      <c r="IO911" s="33"/>
      <c r="IP911" s="33"/>
      <c r="IQ911" s="33"/>
      <c r="IR911" s="33"/>
      <c r="IS911" s="33"/>
      <c r="IT911" s="33"/>
      <c r="IU911" s="33"/>
      <c r="IV911" s="33"/>
      <c r="IW911" s="33"/>
      <c r="IX911" s="33"/>
      <c r="IY911" s="33"/>
      <c r="IZ911" s="33"/>
      <c r="JA911" s="33"/>
      <c r="JB911" s="33"/>
      <c r="JC911" s="33"/>
      <c r="JD911" s="33"/>
      <c r="JE911" s="33"/>
      <c r="JF911" s="33"/>
      <c r="JG911" s="33"/>
      <c r="JH911" s="33"/>
      <c r="JI911" s="33"/>
      <c r="JJ911" s="33"/>
      <c r="JK911" s="33"/>
      <c r="JL911" s="33"/>
      <c r="JM911" s="33"/>
      <c r="JN911" s="33"/>
      <c r="JO911" s="33"/>
      <c r="JP911" s="33"/>
      <c r="JQ911" s="33"/>
      <c r="JR911" s="33"/>
      <c r="JS911" s="33"/>
      <c r="JT911" s="33"/>
      <c r="JU911" s="33"/>
      <c r="JV911" s="33"/>
      <c r="JW911" s="33"/>
      <c r="JX911" s="33"/>
      <c r="JY911" s="33"/>
      <c r="JZ911" s="33"/>
      <c r="KA911" s="33"/>
      <c r="KB911" s="33"/>
      <c r="KC911" s="33"/>
      <c r="KD911" s="33"/>
      <c r="KE911" s="33"/>
      <c r="KF911" s="33"/>
      <c r="KG911" s="33"/>
      <c r="KH911" s="33"/>
      <c r="KI911" s="33"/>
      <c r="KJ911" s="33"/>
      <c r="KK911" s="33"/>
      <c r="KL911" s="33"/>
      <c r="KM911" s="33"/>
      <c r="KN911" s="33"/>
      <c r="KO911" s="33"/>
      <c r="KP911" s="33"/>
      <c r="KQ911" s="33"/>
      <c r="KR911" s="33"/>
      <c r="KS911" s="33"/>
      <c r="KT911" s="33"/>
      <c r="KU911" s="33"/>
      <c r="KV911" s="33"/>
      <c r="KW911" s="33"/>
      <c r="KX911" s="33"/>
      <c r="KY911" s="33"/>
      <c r="KZ911" s="33"/>
      <c r="LA911" s="33"/>
      <c r="LB911" s="33"/>
      <c r="LC911" s="33"/>
    </row>
    <row r="912" spans="1:31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  <c r="FZ912" s="33"/>
      <c r="GA912" s="33"/>
      <c r="GB912" s="33"/>
      <c r="GC912" s="33"/>
      <c r="GD912" s="33"/>
      <c r="GE912" s="33"/>
      <c r="GF912" s="33"/>
      <c r="GG912" s="33"/>
      <c r="GH912" s="33"/>
      <c r="GI912" s="33"/>
      <c r="GJ912" s="33"/>
      <c r="GK912" s="33"/>
      <c r="GL912" s="33"/>
      <c r="GM912" s="33"/>
      <c r="GN912" s="33"/>
      <c r="GO912" s="33"/>
      <c r="GP912" s="33"/>
      <c r="GQ912" s="33"/>
      <c r="GR912" s="33"/>
      <c r="GS912" s="33"/>
      <c r="GT912" s="33"/>
      <c r="GU912" s="33"/>
      <c r="GV912" s="33"/>
      <c r="GW912" s="33"/>
      <c r="GX912" s="33"/>
      <c r="GY912" s="33"/>
      <c r="GZ912" s="33"/>
      <c r="HA912" s="33"/>
      <c r="HB912" s="33"/>
      <c r="HC912" s="33"/>
      <c r="HD912" s="33"/>
      <c r="HE912" s="33"/>
      <c r="HF912" s="33"/>
      <c r="HG912" s="33"/>
      <c r="HH912" s="33"/>
      <c r="HI912" s="33"/>
      <c r="HJ912" s="33"/>
      <c r="HK912" s="33"/>
      <c r="HL912" s="33"/>
      <c r="HM912" s="33"/>
      <c r="HN912" s="33"/>
      <c r="HO912" s="33"/>
      <c r="HP912" s="33"/>
      <c r="HQ912" s="33"/>
      <c r="HR912" s="33"/>
      <c r="HS912" s="33"/>
      <c r="HT912" s="33"/>
      <c r="HU912" s="33"/>
      <c r="HV912" s="33"/>
      <c r="HW912" s="33"/>
      <c r="HX912" s="33"/>
      <c r="HY912" s="33"/>
      <c r="HZ912" s="33"/>
      <c r="IA912" s="33"/>
      <c r="IB912" s="33"/>
      <c r="IC912" s="33"/>
      <c r="ID912" s="33"/>
      <c r="IE912" s="33"/>
      <c r="IF912" s="33"/>
      <c r="IG912" s="33"/>
      <c r="IH912" s="33"/>
      <c r="II912" s="33"/>
      <c r="IJ912" s="33"/>
      <c r="IK912" s="33"/>
      <c r="IL912" s="33"/>
      <c r="IM912" s="33"/>
      <c r="IN912" s="33"/>
      <c r="IO912" s="33"/>
      <c r="IP912" s="33"/>
      <c r="IQ912" s="33"/>
      <c r="IR912" s="33"/>
      <c r="IS912" s="33"/>
      <c r="IT912" s="33"/>
      <c r="IU912" s="33"/>
      <c r="IV912" s="33"/>
      <c r="IW912" s="33"/>
      <c r="IX912" s="33"/>
      <c r="IY912" s="33"/>
      <c r="IZ912" s="33"/>
      <c r="JA912" s="33"/>
      <c r="JB912" s="33"/>
      <c r="JC912" s="33"/>
      <c r="JD912" s="33"/>
      <c r="JE912" s="33"/>
      <c r="JF912" s="33"/>
      <c r="JG912" s="33"/>
      <c r="JH912" s="33"/>
      <c r="JI912" s="33"/>
      <c r="JJ912" s="33"/>
      <c r="JK912" s="33"/>
      <c r="JL912" s="33"/>
      <c r="JM912" s="33"/>
      <c r="JN912" s="33"/>
      <c r="JO912" s="33"/>
      <c r="JP912" s="33"/>
      <c r="JQ912" s="33"/>
      <c r="JR912" s="33"/>
      <c r="JS912" s="33"/>
      <c r="JT912" s="33"/>
      <c r="JU912" s="33"/>
      <c r="JV912" s="33"/>
      <c r="JW912" s="33"/>
      <c r="JX912" s="33"/>
      <c r="JY912" s="33"/>
      <c r="JZ912" s="33"/>
      <c r="KA912" s="33"/>
      <c r="KB912" s="33"/>
      <c r="KC912" s="33"/>
      <c r="KD912" s="33"/>
      <c r="KE912" s="33"/>
      <c r="KF912" s="33"/>
      <c r="KG912" s="33"/>
      <c r="KH912" s="33"/>
      <c r="KI912" s="33"/>
      <c r="KJ912" s="33"/>
      <c r="KK912" s="33"/>
      <c r="KL912" s="33"/>
      <c r="KM912" s="33"/>
      <c r="KN912" s="33"/>
      <c r="KO912" s="33"/>
      <c r="KP912" s="33"/>
      <c r="KQ912" s="33"/>
      <c r="KR912" s="33"/>
      <c r="KS912" s="33"/>
      <c r="KT912" s="33"/>
      <c r="KU912" s="33"/>
      <c r="KV912" s="33"/>
      <c r="KW912" s="33"/>
      <c r="KX912" s="33"/>
      <c r="KY912" s="33"/>
      <c r="KZ912" s="33"/>
      <c r="LA912" s="33"/>
      <c r="LB912" s="33"/>
      <c r="LC912" s="33"/>
    </row>
    <row r="913" spans="1:31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  <c r="FZ913" s="33"/>
      <c r="GA913" s="33"/>
      <c r="GB913" s="33"/>
      <c r="GC913" s="33"/>
      <c r="GD913" s="33"/>
      <c r="GE913" s="33"/>
      <c r="GF913" s="33"/>
      <c r="GG913" s="33"/>
      <c r="GH913" s="33"/>
      <c r="GI913" s="33"/>
      <c r="GJ913" s="33"/>
      <c r="GK913" s="33"/>
      <c r="GL913" s="33"/>
      <c r="GM913" s="33"/>
      <c r="GN913" s="33"/>
      <c r="GO913" s="33"/>
      <c r="GP913" s="33"/>
      <c r="GQ913" s="33"/>
      <c r="GR913" s="33"/>
      <c r="GS913" s="33"/>
      <c r="GT913" s="33"/>
      <c r="GU913" s="33"/>
      <c r="GV913" s="33"/>
      <c r="GW913" s="33"/>
      <c r="GX913" s="33"/>
      <c r="GY913" s="33"/>
      <c r="GZ913" s="33"/>
      <c r="HA913" s="33"/>
      <c r="HB913" s="33"/>
      <c r="HC913" s="33"/>
      <c r="HD913" s="33"/>
      <c r="HE913" s="33"/>
      <c r="HF913" s="33"/>
      <c r="HG913" s="33"/>
      <c r="HH913" s="33"/>
      <c r="HI913" s="33"/>
      <c r="HJ913" s="33"/>
      <c r="HK913" s="33"/>
      <c r="HL913" s="33"/>
      <c r="HM913" s="33"/>
      <c r="HN913" s="33"/>
      <c r="HO913" s="33"/>
      <c r="HP913" s="33"/>
      <c r="HQ913" s="33"/>
      <c r="HR913" s="33"/>
      <c r="HS913" s="33"/>
      <c r="HT913" s="33"/>
      <c r="HU913" s="33"/>
      <c r="HV913" s="33"/>
      <c r="HW913" s="33"/>
      <c r="HX913" s="33"/>
      <c r="HY913" s="33"/>
      <c r="HZ913" s="33"/>
      <c r="IA913" s="33"/>
      <c r="IB913" s="33"/>
      <c r="IC913" s="33"/>
      <c r="ID913" s="33"/>
      <c r="IE913" s="33"/>
      <c r="IF913" s="33"/>
      <c r="IG913" s="33"/>
      <c r="IH913" s="33"/>
      <c r="II913" s="33"/>
      <c r="IJ913" s="33"/>
      <c r="IK913" s="33"/>
      <c r="IL913" s="33"/>
      <c r="IM913" s="33"/>
      <c r="IN913" s="33"/>
      <c r="IO913" s="33"/>
      <c r="IP913" s="33"/>
      <c r="IQ913" s="33"/>
      <c r="IR913" s="33"/>
      <c r="IS913" s="33"/>
      <c r="IT913" s="33"/>
      <c r="IU913" s="33"/>
      <c r="IV913" s="33"/>
      <c r="IW913" s="33"/>
      <c r="IX913" s="33"/>
      <c r="IY913" s="33"/>
      <c r="IZ913" s="33"/>
      <c r="JA913" s="33"/>
      <c r="JB913" s="33"/>
      <c r="JC913" s="33"/>
      <c r="JD913" s="33"/>
      <c r="JE913" s="33"/>
      <c r="JF913" s="33"/>
      <c r="JG913" s="33"/>
      <c r="JH913" s="33"/>
      <c r="JI913" s="33"/>
      <c r="JJ913" s="33"/>
      <c r="JK913" s="33"/>
      <c r="JL913" s="33"/>
      <c r="JM913" s="33"/>
      <c r="JN913" s="33"/>
      <c r="JO913" s="33"/>
      <c r="JP913" s="33"/>
      <c r="JQ913" s="33"/>
      <c r="JR913" s="33"/>
      <c r="JS913" s="33"/>
      <c r="JT913" s="33"/>
      <c r="JU913" s="33"/>
      <c r="JV913" s="33"/>
      <c r="JW913" s="33"/>
      <c r="JX913" s="33"/>
      <c r="JY913" s="33"/>
      <c r="JZ913" s="33"/>
      <c r="KA913" s="33"/>
      <c r="KB913" s="33"/>
      <c r="KC913" s="33"/>
      <c r="KD913" s="33"/>
      <c r="KE913" s="33"/>
      <c r="KF913" s="33"/>
      <c r="KG913" s="33"/>
      <c r="KH913" s="33"/>
      <c r="KI913" s="33"/>
      <c r="KJ913" s="33"/>
      <c r="KK913" s="33"/>
      <c r="KL913" s="33"/>
      <c r="KM913" s="33"/>
      <c r="KN913" s="33"/>
      <c r="KO913" s="33"/>
      <c r="KP913" s="33"/>
      <c r="KQ913" s="33"/>
      <c r="KR913" s="33"/>
      <c r="KS913" s="33"/>
      <c r="KT913" s="33"/>
      <c r="KU913" s="33"/>
      <c r="KV913" s="33"/>
      <c r="KW913" s="33"/>
      <c r="KX913" s="33"/>
      <c r="KY913" s="33"/>
      <c r="KZ913" s="33"/>
      <c r="LA913" s="33"/>
      <c r="LB913" s="33"/>
      <c r="LC913" s="33"/>
    </row>
    <row r="914" spans="1:31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33"/>
      <c r="DT914" s="33"/>
      <c r="DU914" s="33"/>
      <c r="DV914" s="33"/>
      <c r="DW914" s="33"/>
      <c r="DX914" s="33"/>
      <c r="DY914" s="33"/>
      <c r="DZ914" s="33"/>
      <c r="EA914" s="33"/>
      <c r="EB914" s="33"/>
      <c r="EC914" s="33"/>
      <c r="ED914" s="33"/>
      <c r="EE914" s="33"/>
      <c r="EF914" s="33"/>
      <c r="EG914" s="33"/>
      <c r="EH914" s="33"/>
      <c r="EI914" s="33"/>
      <c r="EJ914" s="33"/>
      <c r="EK914" s="33"/>
      <c r="EL914" s="33"/>
      <c r="EM914" s="33"/>
      <c r="EN914" s="33"/>
      <c r="EO914" s="33"/>
      <c r="EP914" s="33"/>
      <c r="EQ914" s="33"/>
      <c r="ER914" s="33"/>
      <c r="ES914" s="33"/>
      <c r="ET914" s="33"/>
      <c r="EU914" s="33"/>
      <c r="EV914" s="33"/>
      <c r="EW914" s="33"/>
      <c r="EX914" s="33"/>
      <c r="EY914" s="33"/>
      <c r="EZ914" s="33"/>
      <c r="FA914" s="33"/>
      <c r="FB914" s="33"/>
      <c r="FC914" s="33"/>
      <c r="FD914" s="33"/>
      <c r="FE914" s="33"/>
      <c r="FF914" s="33"/>
      <c r="FG914" s="33"/>
      <c r="FH914" s="33"/>
      <c r="FI914" s="33"/>
      <c r="FJ914" s="33"/>
      <c r="FK914" s="33"/>
      <c r="FL914" s="33"/>
      <c r="FM914" s="33"/>
      <c r="FN914" s="33"/>
      <c r="FO914" s="33"/>
      <c r="FP914" s="33"/>
      <c r="FQ914" s="33"/>
      <c r="FR914" s="33"/>
      <c r="FS914" s="33"/>
      <c r="FT914" s="33"/>
      <c r="FU914" s="33"/>
      <c r="FV914" s="33"/>
      <c r="FW914" s="33"/>
      <c r="FX914" s="33"/>
      <c r="FY914" s="33"/>
      <c r="FZ914" s="33"/>
      <c r="GA914" s="33"/>
      <c r="GB914" s="33"/>
      <c r="GC914" s="33"/>
      <c r="GD914" s="33"/>
      <c r="GE914" s="33"/>
      <c r="GF914" s="33"/>
      <c r="GG914" s="33"/>
      <c r="GH914" s="33"/>
      <c r="GI914" s="33"/>
      <c r="GJ914" s="33"/>
      <c r="GK914" s="33"/>
      <c r="GL914" s="33"/>
      <c r="GM914" s="33"/>
      <c r="GN914" s="33"/>
      <c r="GO914" s="33"/>
      <c r="GP914" s="33"/>
      <c r="GQ914" s="33"/>
      <c r="GR914" s="33"/>
      <c r="GS914" s="33"/>
      <c r="GT914" s="33"/>
      <c r="GU914" s="33"/>
      <c r="GV914" s="33"/>
      <c r="GW914" s="33"/>
      <c r="GX914" s="33"/>
      <c r="GY914" s="33"/>
      <c r="GZ914" s="33"/>
      <c r="HA914" s="33"/>
      <c r="HB914" s="33"/>
      <c r="HC914" s="33"/>
      <c r="HD914" s="33"/>
      <c r="HE914" s="33"/>
      <c r="HF914" s="33"/>
      <c r="HG914" s="33"/>
      <c r="HH914" s="33"/>
      <c r="HI914" s="33"/>
      <c r="HJ914" s="33"/>
      <c r="HK914" s="33"/>
      <c r="HL914" s="33"/>
      <c r="HM914" s="33"/>
      <c r="HN914" s="33"/>
      <c r="HO914" s="33"/>
      <c r="HP914" s="33"/>
      <c r="HQ914" s="33"/>
      <c r="HR914" s="33"/>
      <c r="HS914" s="33"/>
      <c r="HT914" s="33"/>
      <c r="HU914" s="33"/>
      <c r="HV914" s="33"/>
      <c r="HW914" s="33"/>
      <c r="HX914" s="33"/>
      <c r="HY914" s="33"/>
      <c r="HZ914" s="33"/>
      <c r="IA914" s="33"/>
      <c r="IB914" s="33"/>
      <c r="IC914" s="33"/>
      <c r="ID914" s="33"/>
      <c r="IE914" s="33"/>
      <c r="IF914" s="33"/>
      <c r="IG914" s="33"/>
      <c r="IH914" s="33"/>
      <c r="II914" s="33"/>
      <c r="IJ914" s="33"/>
      <c r="IK914" s="33"/>
      <c r="IL914" s="33"/>
      <c r="IM914" s="33"/>
      <c r="IN914" s="33"/>
      <c r="IO914" s="33"/>
      <c r="IP914" s="33"/>
      <c r="IQ914" s="33"/>
      <c r="IR914" s="33"/>
      <c r="IS914" s="33"/>
      <c r="IT914" s="33"/>
      <c r="IU914" s="33"/>
      <c r="IV914" s="33"/>
      <c r="IW914" s="33"/>
      <c r="IX914" s="33"/>
      <c r="IY914" s="33"/>
      <c r="IZ914" s="33"/>
      <c r="JA914" s="33"/>
      <c r="JB914" s="33"/>
      <c r="JC914" s="33"/>
      <c r="JD914" s="33"/>
      <c r="JE914" s="33"/>
      <c r="JF914" s="33"/>
      <c r="JG914" s="33"/>
      <c r="JH914" s="33"/>
      <c r="JI914" s="33"/>
      <c r="JJ914" s="33"/>
      <c r="JK914" s="33"/>
      <c r="JL914" s="33"/>
      <c r="JM914" s="33"/>
      <c r="JN914" s="33"/>
      <c r="JO914" s="33"/>
      <c r="JP914" s="33"/>
      <c r="JQ914" s="33"/>
      <c r="JR914" s="33"/>
      <c r="JS914" s="33"/>
      <c r="JT914" s="33"/>
      <c r="JU914" s="33"/>
      <c r="JV914" s="33"/>
      <c r="JW914" s="33"/>
      <c r="JX914" s="33"/>
      <c r="JY914" s="33"/>
      <c r="JZ914" s="33"/>
      <c r="KA914" s="33"/>
      <c r="KB914" s="33"/>
      <c r="KC914" s="33"/>
      <c r="KD914" s="33"/>
      <c r="KE914" s="33"/>
      <c r="KF914" s="33"/>
      <c r="KG914" s="33"/>
      <c r="KH914" s="33"/>
      <c r="KI914" s="33"/>
      <c r="KJ914" s="33"/>
      <c r="KK914" s="33"/>
      <c r="KL914" s="33"/>
      <c r="KM914" s="33"/>
      <c r="KN914" s="33"/>
      <c r="KO914" s="33"/>
      <c r="KP914" s="33"/>
      <c r="KQ914" s="33"/>
      <c r="KR914" s="33"/>
      <c r="KS914" s="33"/>
      <c r="KT914" s="33"/>
      <c r="KU914" s="33"/>
      <c r="KV914" s="33"/>
      <c r="KW914" s="33"/>
      <c r="KX914" s="33"/>
      <c r="KY914" s="33"/>
      <c r="KZ914" s="33"/>
      <c r="LA914" s="33"/>
      <c r="LB914" s="33"/>
      <c r="LC914" s="33"/>
    </row>
    <row r="915" spans="1:31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  <c r="FZ915" s="33"/>
      <c r="GA915" s="33"/>
      <c r="GB915" s="33"/>
      <c r="GC915" s="33"/>
      <c r="GD915" s="33"/>
      <c r="GE915" s="33"/>
      <c r="GF915" s="33"/>
      <c r="GG915" s="33"/>
      <c r="GH915" s="33"/>
      <c r="GI915" s="33"/>
      <c r="GJ915" s="33"/>
      <c r="GK915" s="33"/>
      <c r="GL915" s="33"/>
      <c r="GM915" s="33"/>
      <c r="GN915" s="33"/>
      <c r="GO915" s="33"/>
      <c r="GP915" s="33"/>
      <c r="GQ915" s="33"/>
      <c r="GR915" s="33"/>
      <c r="GS915" s="33"/>
      <c r="GT915" s="33"/>
      <c r="GU915" s="33"/>
      <c r="GV915" s="33"/>
      <c r="GW915" s="33"/>
      <c r="GX915" s="33"/>
      <c r="GY915" s="33"/>
      <c r="GZ915" s="33"/>
      <c r="HA915" s="33"/>
      <c r="HB915" s="33"/>
      <c r="HC915" s="33"/>
      <c r="HD915" s="33"/>
      <c r="HE915" s="33"/>
      <c r="HF915" s="33"/>
      <c r="HG915" s="33"/>
      <c r="HH915" s="33"/>
      <c r="HI915" s="33"/>
      <c r="HJ915" s="33"/>
      <c r="HK915" s="33"/>
      <c r="HL915" s="33"/>
      <c r="HM915" s="33"/>
      <c r="HN915" s="33"/>
      <c r="HO915" s="33"/>
      <c r="HP915" s="33"/>
      <c r="HQ915" s="33"/>
      <c r="HR915" s="33"/>
      <c r="HS915" s="33"/>
      <c r="HT915" s="33"/>
      <c r="HU915" s="33"/>
      <c r="HV915" s="33"/>
      <c r="HW915" s="33"/>
      <c r="HX915" s="33"/>
      <c r="HY915" s="33"/>
      <c r="HZ915" s="33"/>
      <c r="IA915" s="33"/>
      <c r="IB915" s="33"/>
      <c r="IC915" s="33"/>
      <c r="ID915" s="33"/>
      <c r="IE915" s="33"/>
      <c r="IF915" s="33"/>
      <c r="IG915" s="33"/>
      <c r="IH915" s="33"/>
      <c r="II915" s="33"/>
      <c r="IJ915" s="33"/>
      <c r="IK915" s="33"/>
      <c r="IL915" s="33"/>
      <c r="IM915" s="33"/>
      <c r="IN915" s="33"/>
      <c r="IO915" s="33"/>
      <c r="IP915" s="33"/>
      <c r="IQ915" s="33"/>
      <c r="IR915" s="33"/>
      <c r="IS915" s="33"/>
      <c r="IT915" s="33"/>
      <c r="IU915" s="33"/>
      <c r="IV915" s="33"/>
      <c r="IW915" s="33"/>
      <c r="IX915" s="33"/>
      <c r="IY915" s="33"/>
      <c r="IZ915" s="33"/>
      <c r="JA915" s="33"/>
      <c r="JB915" s="33"/>
      <c r="JC915" s="33"/>
      <c r="JD915" s="33"/>
      <c r="JE915" s="33"/>
      <c r="JF915" s="33"/>
      <c r="JG915" s="33"/>
      <c r="JH915" s="33"/>
      <c r="JI915" s="33"/>
      <c r="JJ915" s="33"/>
      <c r="JK915" s="33"/>
      <c r="JL915" s="33"/>
      <c r="JM915" s="33"/>
      <c r="JN915" s="33"/>
      <c r="JO915" s="33"/>
      <c r="JP915" s="33"/>
      <c r="JQ915" s="33"/>
      <c r="JR915" s="33"/>
      <c r="JS915" s="33"/>
      <c r="JT915" s="33"/>
      <c r="JU915" s="33"/>
      <c r="JV915" s="33"/>
      <c r="JW915" s="33"/>
      <c r="JX915" s="33"/>
      <c r="JY915" s="33"/>
      <c r="JZ915" s="33"/>
      <c r="KA915" s="33"/>
      <c r="KB915" s="33"/>
      <c r="KC915" s="33"/>
      <c r="KD915" s="33"/>
      <c r="KE915" s="33"/>
      <c r="KF915" s="33"/>
      <c r="KG915" s="33"/>
      <c r="KH915" s="33"/>
      <c r="KI915" s="33"/>
      <c r="KJ915" s="33"/>
      <c r="KK915" s="33"/>
      <c r="KL915" s="33"/>
      <c r="KM915" s="33"/>
      <c r="KN915" s="33"/>
      <c r="KO915" s="33"/>
      <c r="KP915" s="33"/>
      <c r="KQ915" s="33"/>
      <c r="KR915" s="33"/>
      <c r="KS915" s="33"/>
      <c r="KT915" s="33"/>
      <c r="KU915" s="33"/>
      <c r="KV915" s="33"/>
      <c r="KW915" s="33"/>
      <c r="KX915" s="33"/>
      <c r="KY915" s="33"/>
      <c r="KZ915" s="33"/>
      <c r="LA915" s="33"/>
      <c r="LB915" s="33"/>
      <c r="LC915" s="33"/>
    </row>
    <row r="916" spans="1:31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  <c r="FZ916" s="33"/>
      <c r="GA916" s="33"/>
      <c r="GB916" s="33"/>
      <c r="GC916" s="33"/>
      <c r="GD916" s="33"/>
      <c r="GE916" s="33"/>
      <c r="GF916" s="33"/>
      <c r="GG916" s="33"/>
      <c r="GH916" s="33"/>
      <c r="GI916" s="33"/>
      <c r="GJ916" s="33"/>
      <c r="GK916" s="33"/>
      <c r="GL916" s="33"/>
      <c r="GM916" s="33"/>
      <c r="GN916" s="33"/>
      <c r="GO916" s="33"/>
      <c r="GP916" s="33"/>
      <c r="GQ916" s="33"/>
      <c r="GR916" s="33"/>
      <c r="GS916" s="33"/>
      <c r="GT916" s="33"/>
      <c r="GU916" s="33"/>
      <c r="GV916" s="33"/>
      <c r="GW916" s="33"/>
      <c r="GX916" s="33"/>
      <c r="GY916" s="33"/>
      <c r="GZ916" s="33"/>
      <c r="HA916" s="33"/>
      <c r="HB916" s="33"/>
      <c r="HC916" s="33"/>
      <c r="HD916" s="33"/>
      <c r="HE916" s="33"/>
      <c r="HF916" s="33"/>
      <c r="HG916" s="33"/>
      <c r="HH916" s="33"/>
      <c r="HI916" s="33"/>
      <c r="HJ916" s="33"/>
      <c r="HK916" s="33"/>
      <c r="HL916" s="33"/>
      <c r="HM916" s="33"/>
      <c r="HN916" s="33"/>
      <c r="HO916" s="33"/>
      <c r="HP916" s="33"/>
      <c r="HQ916" s="33"/>
      <c r="HR916" s="33"/>
      <c r="HS916" s="33"/>
      <c r="HT916" s="33"/>
      <c r="HU916" s="33"/>
      <c r="HV916" s="33"/>
      <c r="HW916" s="33"/>
      <c r="HX916" s="33"/>
      <c r="HY916" s="33"/>
      <c r="HZ916" s="33"/>
      <c r="IA916" s="33"/>
      <c r="IB916" s="33"/>
      <c r="IC916" s="33"/>
      <c r="ID916" s="33"/>
      <c r="IE916" s="33"/>
      <c r="IF916" s="33"/>
      <c r="IG916" s="33"/>
      <c r="IH916" s="33"/>
      <c r="II916" s="33"/>
      <c r="IJ916" s="33"/>
      <c r="IK916" s="33"/>
      <c r="IL916" s="33"/>
      <c r="IM916" s="33"/>
      <c r="IN916" s="33"/>
      <c r="IO916" s="33"/>
      <c r="IP916" s="33"/>
      <c r="IQ916" s="33"/>
      <c r="IR916" s="33"/>
      <c r="IS916" s="33"/>
      <c r="IT916" s="33"/>
      <c r="IU916" s="33"/>
      <c r="IV916" s="33"/>
      <c r="IW916" s="33"/>
      <c r="IX916" s="33"/>
      <c r="IY916" s="33"/>
      <c r="IZ916" s="33"/>
      <c r="JA916" s="33"/>
      <c r="JB916" s="33"/>
      <c r="JC916" s="33"/>
      <c r="JD916" s="33"/>
      <c r="JE916" s="33"/>
      <c r="JF916" s="33"/>
      <c r="JG916" s="33"/>
      <c r="JH916" s="33"/>
      <c r="JI916" s="33"/>
      <c r="JJ916" s="33"/>
      <c r="JK916" s="33"/>
      <c r="JL916" s="33"/>
      <c r="JM916" s="33"/>
      <c r="JN916" s="33"/>
      <c r="JO916" s="33"/>
      <c r="JP916" s="33"/>
      <c r="JQ916" s="33"/>
      <c r="JR916" s="33"/>
      <c r="JS916" s="33"/>
      <c r="JT916" s="33"/>
      <c r="JU916" s="33"/>
      <c r="JV916" s="33"/>
      <c r="JW916" s="33"/>
      <c r="JX916" s="33"/>
      <c r="JY916" s="33"/>
      <c r="JZ916" s="33"/>
      <c r="KA916" s="33"/>
      <c r="KB916" s="33"/>
      <c r="KC916" s="33"/>
      <c r="KD916" s="33"/>
      <c r="KE916" s="33"/>
      <c r="KF916" s="33"/>
      <c r="KG916" s="33"/>
      <c r="KH916" s="33"/>
      <c r="KI916" s="33"/>
      <c r="KJ916" s="33"/>
      <c r="KK916" s="33"/>
      <c r="KL916" s="33"/>
      <c r="KM916" s="33"/>
      <c r="KN916" s="33"/>
      <c r="KO916" s="33"/>
      <c r="KP916" s="33"/>
      <c r="KQ916" s="33"/>
      <c r="KR916" s="33"/>
      <c r="KS916" s="33"/>
      <c r="KT916" s="33"/>
      <c r="KU916" s="33"/>
      <c r="KV916" s="33"/>
      <c r="KW916" s="33"/>
      <c r="KX916" s="33"/>
      <c r="KY916" s="33"/>
      <c r="KZ916" s="33"/>
      <c r="LA916" s="33"/>
      <c r="LB916" s="33"/>
      <c r="LC916" s="33"/>
    </row>
    <row r="917" spans="1:31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V917" s="36"/>
      <c r="BW917" s="36"/>
      <c r="BX917" s="36"/>
      <c r="BY917" s="36"/>
      <c r="BZ917" s="36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  <c r="FZ917" s="33"/>
      <c r="GA917" s="33"/>
      <c r="GB917" s="33"/>
      <c r="GC917" s="33"/>
      <c r="GD917" s="33"/>
      <c r="GE917" s="33"/>
      <c r="GF917" s="33"/>
      <c r="GG917" s="33"/>
      <c r="GH917" s="33"/>
      <c r="GI917" s="33"/>
      <c r="GJ917" s="33"/>
      <c r="GK917" s="33"/>
      <c r="GL917" s="33"/>
      <c r="GM917" s="33"/>
      <c r="GN917" s="33"/>
      <c r="GO917" s="33"/>
      <c r="GP917" s="33"/>
      <c r="GQ917" s="33"/>
      <c r="GR917" s="33"/>
      <c r="GS917" s="33"/>
      <c r="GT917" s="33"/>
      <c r="GU917" s="33"/>
      <c r="GV917" s="33"/>
      <c r="GW917" s="33"/>
      <c r="GX917" s="33"/>
      <c r="GY917" s="33"/>
      <c r="GZ917" s="33"/>
      <c r="HA917" s="33"/>
      <c r="HB917" s="33"/>
      <c r="HC917" s="33"/>
      <c r="HD917" s="33"/>
      <c r="HE917" s="33"/>
      <c r="HF917" s="33"/>
      <c r="HG917" s="33"/>
      <c r="HH917" s="33"/>
      <c r="HI917" s="33"/>
      <c r="HJ917" s="33"/>
      <c r="HK917" s="33"/>
      <c r="HL917" s="33"/>
      <c r="HM917" s="33"/>
      <c r="HN917" s="33"/>
      <c r="HO917" s="33"/>
      <c r="HP917" s="33"/>
      <c r="HQ917" s="33"/>
      <c r="HR917" s="33"/>
      <c r="HS917" s="33"/>
      <c r="HT917" s="33"/>
      <c r="HU917" s="33"/>
      <c r="HV917" s="33"/>
      <c r="HW917" s="33"/>
      <c r="HX917" s="33"/>
      <c r="HY917" s="33"/>
      <c r="HZ917" s="33"/>
      <c r="IA917" s="33"/>
      <c r="IB917" s="33"/>
      <c r="IC917" s="33"/>
      <c r="ID917" s="33"/>
      <c r="IE917" s="33"/>
      <c r="IF917" s="33"/>
      <c r="IG917" s="33"/>
      <c r="IH917" s="33"/>
      <c r="II917" s="33"/>
      <c r="IJ917" s="33"/>
      <c r="IK917" s="33"/>
      <c r="IL917" s="33"/>
      <c r="IM917" s="33"/>
      <c r="IN917" s="33"/>
      <c r="IO917" s="33"/>
      <c r="IP917" s="33"/>
      <c r="IQ917" s="33"/>
      <c r="IR917" s="33"/>
      <c r="IS917" s="33"/>
      <c r="IT917" s="33"/>
      <c r="IU917" s="33"/>
      <c r="IV917" s="33"/>
      <c r="IW917" s="33"/>
      <c r="IX917" s="33"/>
      <c r="IY917" s="33"/>
      <c r="IZ917" s="33"/>
      <c r="JA917" s="33"/>
      <c r="JB917" s="33"/>
      <c r="JC917" s="33"/>
      <c r="JD917" s="33"/>
      <c r="JE917" s="33"/>
      <c r="JF917" s="33"/>
      <c r="JG917" s="33"/>
      <c r="JH917" s="33"/>
      <c r="JI917" s="33"/>
      <c r="JJ917" s="33"/>
      <c r="JK917" s="33"/>
      <c r="JL917" s="33"/>
      <c r="JM917" s="33"/>
      <c r="JN917" s="33"/>
      <c r="JO917" s="33"/>
      <c r="JP917" s="33"/>
      <c r="JQ917" s="33"/>
      <c r="JR917" s="33"/>
      <c r="JS917" s="33"/>
      <c r="JT917" s="33"/>
      <c r="JU917" s="33"/>
      <c r="JV917" s="33"/>
      <c r="JW917" s="33"/>
      <c r="JX917" s="33"/>
      <c r="JY917" s="33"/>
      <c r="JZ917" s="33"/>
      <c r="KA917" s="33"/>
      <c r="KB917" s="33"/>
      <c r="KC917" s="33"/>
      <c r="KD917" s="33"/>
      <c r="KE917" s="33"/>
      <c r="KF917" s="33"/>
      <c r="KG917" s="33"/>
      <c r="KH917" s="33"/>
      <c r="KI917" s="33"/>
      <c r="KJ917" s="33"/>
      <c r="KK917" s="33"/>
      <c r="KL917" s="33"/>
      <c r="KM917" s="33"/>
      <c r="KN917" s="33"/>
      <c r="KO917" s="33"/>
      <c r="KP917" s="33"/>
      <c r="KQ917" s="33"/>
      <c r="KR917" s="33"/>
      <c r="KS917" s="33"/>
      <c r="KT917" s="33"/>
      <c r="KU917" s="33"/>
      <c r="KV917" s="33"/>
      <c r="KW917" s="33"/>
      <c r="KX917" s="33"/>
      <c r="KY917" s="33"/>
      <c r="KZ917" s="33"/>
      <c r="LA917" s="33"/>
      <c r="LB917" s="33"/>
      <c r="LC917" s="33"/>
    </row>
    <row r="918" spans="1:31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  <c r="FZ918" s="33"/>
      <c r="GA918" s="33"/>
      <c r="GB918" s="33"/>
      <c r="GC918" s="33"/>
      <c r="GD918" s="33"/>
      <c r="GE918" s="33"/>
      <c r="GF918" s="33"/>
      <c r="GG918" s="33"/>
      <c r="GH918" s="33"/>
      <c r="GI918" s="33"/>
      <c r="GJ918" s="33"/>
      <c r="GK918" s="33"/>
      <c r="GL918" s="33"/>
      <c r="GM918" s="33"/>
      <c r="GN918" s="33"/>
      <c r="GO918" s="33"/>
      <c r="GP918" s="33"/>
      <c r="GQ918" s="33"/>
      <c r="GR918" s="33"/>
      <c r="GS918" s="33"/>
      <c r="GT918" s="33"/>
      <c r="GU918" s="33"/>
      <c r="GV918" s="33"/>
      <c r="GW918" s="33"/>
      <c r="GX918" s="33"/>
      <c r="GY918" s="33"/>
      <c r="GZ918" s="33"/>
      <c r="HA918" s="33"/>
      <c r="HB918" s="33"/>
      <c r="HC918" s="33"/>
      <c r="HD918" s="33"/>
      <c r="HE918" s="33"/>
      <c r="HF918" s="33"/>
      <c r="HG918" s="33"/>
      <c r="HH918" s="33"/>
      <c r="HI918" s="33"/>
      <c r="HJ918" s="33"/>
      <c r="HK918" s="33"/>
      <c r="HL918" s="33"/>
      <c r="HM918" s="33"/>
      <c r="HN918" s="33"/>
      <c r="HO918" s="33"/>
      <c r="HP918" s="33"/>
      <c r="HQ918" s="33"/>
      <c r="HR918" s="33"/>
      <c r="HS918" s="33"/>
      <c r="HT918" s="33"/>
      <c r="HU918" s="33"/>
      <c r="HV918" s="33"/>
      <c r="HW918" s="33"/>
      <c r="HX918" s="33"/>
      <c r="HY918" s="33"/>
      <c r="HZ918" s="33"/>
      <c r="IA918" s="33"/>
      <c r="IB918" s="33"/>
      <c r="IC918" s="33"/>
      <c r="ID918" s="33"/>
      <c r="IE918" s="33"/>
      <c r="IF918" s="33"/>
      <c r="IG918" s="33"/>
      <c r="IH918" s="33"/>
      <c r="II918" s="33"/>
      <c r="IJ918" s="33"/>
      <c r="IK918" s="33"/>
      <c r="IL918" s="33"/>
      <c r="IM918" s="33"/>
      <c r="IN918" s="33"/>
      <c r="IO918" s="33"/>
      <c r="IP918" s="33"/>
      <c r="IQ918" s="33"/>
      <c r="IR918" s="33"/>
      <c r="IS918" s="33"/>
      <c r="IT918" s="33"/>
      <c r="IU918" s="33"/>
      <c r="IV918" s="33"/>
      <c r="IW918" s="33"/>
      <c r="IX918" s="33"/>
      <c r="IY918" s="33"/>
      <c r="IZ918" s="33"/>
      <c r="JA918" s="33"/>
      <c r="JB918" s="33"/>
      <c r="JC918" s="33"/>
      <c r="JD918" s="33"/>
      <c r="JE918" s="33"/>
      <c r="JF918" s="33"/>
      <c r="JG918" s="33"/>
      <c r="JH918" s="33"/>
      <c r="JI918" s="33"/>
      <c r="JJ918" s="33"/>
      <c r="JK918" s="33"/>
      <c r="JL918" s="33"/>
      <c r="JM918" s="33"/>
      <c r="JN918" s="33"/>
      <c r="JO918" s="33"/>
      <c r="JP918" s="33"/>
      <c r="JQ918" s="33"/>
      <c r="JR918" s="33"/>
      <c r="JS918" s="33"/>
      <c r="JT918" s="33"/>
      <c r="JU918" s="33"/>
      <c r="JV918" s="33"/>
      <c r="JW918" s="33"/>
      <c r="JX918" s="33"/>
      <c r="JY918" s="33"/>
      <c r="JZ918" s="33"/>
      <c r="KA918" s="33"/>
      <c r="KB918" s="33"/>
      <c r="KC918" s="33"/>
      <c r="KD918" s="33"/>
      <c r="KE918" s="33"/>
      <c r="KF918" s="33"/>
      <c r="KG918" s="33"/>
      <c r="KH918" s="33"/>
      <c r="KI918" s="33"/>
      <c r="KJ918" s="33"/>
      <c r="KK918" s="33"/>
      <c r="KL918" s="33"/>
      <c r="KM918" s="33"/>
      <c r="KN918" s="33"/>
      <c r="KO918" s="33"/>
      <c r="KP918" s="33"/>
      <c r="KQ918" s="33"/>
      <c r="KR918" s="33"/>
      <c r="KS918" s="33"/>
      <c r="KT918" s="33"/>
      <c r="KU918" s="33"/>
      <c r="KV918" s="33"/>
      <c r="KW918" s="33"/>
      <c r="KX918" s="33"/>
      <c r="KY918" s="33"/>
      <c r="KZ918" s="33"/>
      <c r="LA918" s="33"/>
      <c r="LB918" s="33"/>
      <c r="LC918" s="33"/>
    </row>
    <row r="919" spans="1:31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  <c r="CY919" s="33"/>
      <c r="CZ919" s="33"/>
      <c r="DA919" s="33"/>
      <c r="DB919" s="33"/>
      <c r="DC919" s="33"/>
      <c r="DD919" s="33"/>
      <c r="DE919" s="33"/>
      <c r="DF919" s="33"/>
      <c r="DG919" s="33"/>
      <c r="DH919" s="33"/>
      <c r="DI919" s="33"/>
      <c r="DJ919" s="33"/>
      <c r="DK919" s="33"/>
      <c r="DL919" s="33"/>
      <c r="DM919" s="33"/>
      <c r="DN919" s="33"/>
      <c r="DO919" s="33"/>
      <c r="DP919" s="33"/>
      <c r="DQ919" s="33"/>
      <c r="DR919" s="33"/>
      <c r="DS919" s="33"/>
      <c r="DT919" s="33"/>
      <c r="DU919" s="33"/>
      <c r="DV919" s="33"/>
      <c r="DW919" s="33"/>
      <c r="DX919" s="33"/>
      <c r="DY919" s="33"/>
      <c r="DZ919" s="33"/>
      <c r="EA919" s="33"/>
      <c r="EB919" s="33"/>
      <c r="EC919" s="33"/>
      <c r="ED919" s="33"/>
      <c r="EE919" s="33"/>
      <c r="EF919" s="33"/>
      <c r="EG919" s="33"/>
      <c r="EH919" s="33"/>
      <c r="EI919" s="33"/>
      <c r="EJ919" s="33"/>
      <c r="EK919" s="33"/>
      <c r="EL919" s="33"/>
      <c r="EM919" s="33"/>
      <c r="EN919" s="33"/>
      <c r="EO919" s="33"/>
      <c r="EP919" s="33"/>
      <c r="EQ919" s="33"/>
      <c r="ER919" s="33"/>
      <c r="ES919" s="33"/>
      <c r="ET919" s="33"/>
      <c r="EU919" s="33"/>
      <c r="EV919" s="33"/>
      <c r="EW919" s="33"/>
      <c r="EX919" s="33"/>
      <c r="EY919" s="33"/>
      <c r="EZ919" s="33"/>
      <c r="FA919" s="33"/>
      <c r="FB919" s="33"/>
      <c r="FC919" s="33"/>
      <c r="FD919" s="33"/>
      <c r="FE919" s="33"/>
      <c r="FF919" s="33"/>
      <c r="FG919" s="33"/>
      <c r="FH919" s="33"/>
      <c r="FI919" s="33"/>
      <c r="FJ919" s="33"/>
      <c r="FK919" s="33"/>
      <c r="FL919" s="33"/>
      <c r="FM919" s="33"/>
      <c r="FN919" s="33"/>
      <c r="FO919" s="33"/>
      <c r="FP919" s="33"/>
      <c r="FQ919" s="33"/>
      <c r="FR919" s="33"/>
      <c r="FS919" s="33"/>
      <c r="FT919" s="33"/>
      <c r="FU919" s="33"/>
      <c r="FV919" s="33"/>
      <c r="FW919" s="33"/>
      <c r="FX919" s="33"/>
      <c r="FY919" s="33"/>
      <c r="FZ919" s="33"/>
      <c r="GA919" s="33"/>
      <c r="GB919" s="33"/>
      <c r="GC919" s="33"/>
      <c r="GD919" s="33"/>
      <c r="GE919" s="33"/>
      <c r="GF919" s="33"/>
      <c r="GG919" s="33"/>
      <c r="GH919" s="33"/>
      <c r="GI919" s="33"/>
      <c r="GJ919" s="33"/>
      <c r="GK919" s="33"/>
      <c r="GL919" s="33"/>
      <c r="GM919" s="33"/>
      <c r="GN919" s="33"/>
      <c r="GO919" s="33"/>
      <c r="GP919" s="33"/>
      <c r="GQ919" s="33"/>
      <c r="GR919" s="33"/>
      <c r="GS919" s="33"/>
      <c r="GT919" s="33"/>
      <c r="GU919" s="33"/>
      <c r="GV919" s="33"/>
      <c r="GW919" s="33"/>
      <c r="GX919" s="33"/>
      <c r="GY919" s="33"/>
      <c r="GZ919" s="33"/>
      <c r="HA919" s="33"/>
      <c r="HB919" s="33"/>
      <c r="HC919" s="33"/>
      <c r="HD919" s="33"/>
      <c r="HE919" s="33"/>
      <c r="HF919" s="33"/>
      <c r="HG919" s="33"/>
      <c r="HH919" s="33"/>
      <c r="HI919" s="33"/>
      <c r="HJ919" s="33"/>
      <c r="HK919" s="33"/>
      <c r="HL919" s="33"/>
      <c r="HM919" s="33"/>
      <c r="HN919" s="33"/>
      <c r="HO919" s="33"/>
      <c r="HP919" s="33"/>
      <c r="HQ919" s="33"/>
      <c r="HR919" s="33"/>
      <c r="HS919" s="33"/>
      <c r="HT919" s="33"/>
      <c r="HU919" s="33"/>
      <c r="HV919" s="33"/>
      <c r="HW919" s="33"/>
      <c r="HX919" s="33"/>
      <c r="HY919" s="33"/>
      <c r="HZ919" s="33"/>
      <c r="IA919" s="33"/>
      <c r="IB919" s="33"/>
      <c r="IC919" s="33"/>
      <c r="ID919" s="33"/>
      <c r="IE919" s="33"/>
      <c r="IF919" s="33"/>
      <c r="IG919" s="33"/>
      <c r="IH919" s="33"/>
      <c r="II919" s="33"/>
      <c r="IJ919" s="33"/>
      <c r="IK919" s="33"/>
      <c r="IL919" s="33"/>
      <c r="IM919" s="33"/>
      <c r="IN919" s="33"/>
      <c r="IO919" s="33"/>
      <c r="IP919" s="33"/>
      <c r="IQ919" s="33"/>
      <c r="IR919" s="33"/>
      <c r="IS919" s="33"/>
      <c r="IT919" s="33"/>
      <c r="IU919" s="33"/>
      <c r="IV919" s="33"/>
      <c r="IW919" s="33"/>
      <c r="IX919" s="33"/>
      <c r="IY919" s="33"/>
      <c r="IZ919" s="33"/>
      <c r="JA919" s="33"/>
      <c r="JB919" s="33"/>
      <c r="JC919" s="33"/>
      <c r="JD919" s="33"/>
      <c r="JE919" s="33"/>
      <c r="JF919" s="33"/>
      <c r="JG919" s="33"/>
      <c r="JH919" s="33"/>
      <c r="JI919" s="33"/>
      <c r="JJ919" s="33"/>
      <c r="JK919" s="33"/>
      <c r="JL919" s="33"/>
      <c r="JM919" s="33"/>
      <c r="JN919" s="33"/>
      <c r="JO919" s="33"/>
      <c r="JP919" s="33"/>
      <c r="JQ919" s="33"/>
      <c r="JR919" s="33"/>
      <c r="JS919" s="33"/>
      <c r="JT919" s="33"/>
      <c r="JU919" s="33"/>
      <c r="JV919" s="33"/>
      <c r="JW919" s="33"/>
      <c r="JX919" s="33"/>
      <c r="JY919" s="33"/>
      <c r="JZ919" s="33"/>
      <c r="KA919" s="33"/>
      <c r="KB919" s="33"/>
      <c r="KC919" s="33"/>
      <c r="KD919" s="33"/>
      <c r="KE919" s="33"/>
      <c r="KF919" s="33"/>
      <c r="KG919" s="33"/>
      <c r="KH919" s="33"/>
      <c r="KI919" s="33"/>
      <c r="KJ919" s="33"/>
      <c r="KK919" s="33"/>
      <c r="KL919" s="33"/>
      <c r="KM919" s="33"/>
      <c r="KN919" s="33"/>
      <c r="KO919" s="33"/>
      <c r="KP919" s="33"/>
      <c r="KQ919" s="33"/>
      <c r="KR919" s="33"/>
      <c r="KS919" s="33"/>
      <c r="KT919" s="33"/>
      <c r="KU919" s="33"/>
      <c r="KV919" s="33"/>
      <c r="KW919" s="33"/>
      <c r="KX919" s="33"/>
      <c r="KY919" s="33"/>
      <c r="KZ919" s="33"/>
      <c r="LA919" s="33"/>
      <c r="LB919" s="33"/>
      <c r="LC919" s="33"/>
    </row>
    <row r="920" spans="1:31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  <c r="FZ920" s="33"/>
      <c r="GA920" s="33"/>
      <c r="GB920" s="33"/>
      <c r="GC920" s="33"/>
      <c r="GD920" s="33"/>
      <c r="GE920" s="33"/>
      <c r="GF920" s="33"/>
      <c r="GG920" s="33"/>
      <c r="GH920" s="33"/>
      <c r="GI920" s="33"/>
      <c r="GJ920" s="33"/>
      <c r="GK920" s="33"/>
      <c r="GL920" s="33"/>
      <c r="GM920" s="33"/>
      <c r="GN920" s="33"/>
      <c r="GO920" s="33"/>
      <c r="GP920" s="33"/>
      <c r="GQ920" s="33"/>
      <c r="GR920" s="33"/>
      <c r="GS920" s="33"/>
      <c r="GT920" s="33"/>
      <c r="GU920" s="33"/>
      <c r="GV920" s="33"/>
      <c r="GW920" s="33"/>
      <c r="GX920" s="33"/>
      <c r="GY920" s="33"/>
      <c r="GZ920" s="33"/>
      <c r="HA920" s="33"/>
      <c r="HB920" s="33"/>
      <c r="HC920" s="33"/>
      <c r="HD920" s="33"/>
      <c r="HE920" s="33"/>
      <c r="HF920" s="33"/>
      <c r="HG920" s="33"/>
      <c r="HH920" s="33"/>
      <c r="HI920" s="33"/>
      <c r="HJ920" s="33"/>
      <c r="HK920" s="33"/>
      <c r="HL920" s="33"/>
      <c r="HM920" s="33"/>
      <c r="HN920" s="33"/>
      <c r="HO920" s="33"/>
      <c r="HP920" s="33"/>
      <c r="HQ920" s="33"/>
      <c r="HR920" s="33"/>
      <c r="HS920" s="33"/>
      <c r="HT920" s="33"/>
      <c r="HU920" s="33"/>
      <c r="HV920" s="33"/>
      <c r="HW920" s="33"/>
      <c r="HX920" s="33"/>
      <c r="HY920" s="33"/>
      <c r="HZ920" s="33"/>
      <c r="IA920" s="33"/>
      <c r="IB920" s="33"/>
      <c r="IC920" s="33"/>
      <c r="ID920" s="33"/>
      <c r="IE920" s="33"/>
      <c r="IF920" s="33"/>
      <c r="IG920" s="33"/>
      <c r="IH920" s="33"/>
      <c r="II920" s="33"/>
      <c r="IJ920" s="33"/>
      <c r="IK920" s="33"/>
      <c r="IL920" s="33"/>
      <c r="IM920" s="33"/>
      <c r="IN920" s="33"/>
      <c r="IO920" s="33"/>
      <c r="IP920" s="33"/>
      <c r="IQ920" s="33"/>
      <c r="IR920" s="33"/>
      <c r="IS920" s="33"/>
      <c r="IT920" s="33"/>
      <c r="IU920" s="33"/>
      <c r="IV920" s="33"/>
      <c r="IW920" s="33"/>
      <c r="IX920" s="33"/>
      <c r="IY920" s="33"/>
      <c r="IZ920" s="33"/>
      <c r="JA920" s="33"/>
      <c r="JB920" s="33"/>
      <c r="JC920" s="33"/>
      <c r="JD920" s="33"/>
      <c r="JE920" s="33"/>
      <c r="JF920" s="33"/>
      <c r="JG920" s="33"/>
      <c r="JH920" s="33"/>
      <c r="JI920" s="33"/>
      <c r="JJ920" s="33"/>
      <c r="JK920" s="33"/>
      <c r="JL920" s="33"/>
      <c r="JM920" s="33"/>
      <c r="JN920" s="33"/>
      <c r="JO920" s="33"/>
      <c r="JP920" s="33"/>
      <c r="JQ920" s="33"/>
      <c r="JR920" s="33"/>
      <c r="JS920" s="33"/>
      <c r="JT920" s="33"/>
      <c r="JU920" s="33"/>
      <c r="JV920" s="33"/>
      <c r="JW920" s="33"/>
      <c r="JX920" s="33"/>
      <c r="JY920" s="33"/>
      <c r="JZ920" s="33"/>
      <c r="KA920" s="33"/>
      <c r="KB920" s="33"/>
      <c r="KC920" s="33"/>
      <c r="KD920" s="33"/>
      <c r="KE920" s="33"/>
      <c r="KF920" s="33"/>
      <c r="KG920" s="33"/>
      <c r="KH920" s="33"/>
      <c r="KI920" s="33"/>
      <c r="KJ920" s="33"/>
      <c r="KK920" s="33"/>
      <c r="KL920" s="33"/>
      <c r="KM920" s="33"/>
      <c r="KN920" s="33"/>
      <c r="KO920" s="33"/>
      <c r="KP920" s="33"/>
      <c r="KQ920" s="33"/>
      <c r="KR920" s="33"/>
      <c r="KS920" s="33"/>
      <c r="KT920" s="33"/>
      <c r="KU920" s="33"/>
      <c r="KV920" s="33"/>
      <c r="KW920" s="33"/>
      <c r="KX920" s="33"/>
      <c r="KY920" s="33"/>
      <c r="KZ920" s="33"/>
      <c r="LA920" s="33"/>
      <c r="LB920" s="33"/>
      <c r="LC920" s="33"/>
    </row>
    <row r="921" spans="1:31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33"/>
      <c r="DT921" s="33"/>
      <c r="DU921" s="33"/>
      <c r="DV921" s="33"/>
      <c r="DW921" s="33"/>
      <c r="DX921" s="33"/>
      <c r="DY921" s="33"/>
      <c r="DZ921" s="33"/>
      <c r="EA921" s="33"/>
      <c r="EB921" s="33"/>
      <c r="EC921" s="33"/>
      <c r="ED921" s="33"/>
      <c r="EE921" s="33"/>
      <c r="EF921" s="33"/>
      <c r="EG921" s="33"/>
      <c r="EH921" s="33"/>
      <c r="EI921" s="33"/>
      <c r="EJ921" s="33"/>
      <c r="EK921" s="33"/>
      <c r="EL921" s="33"/>
      <c r="EM921" s="33"/>
      <c r="EN921" s="33"/>
      <c r="EO921" s="33"/>
      <c r="EP921" s="33"/>
      <c r="EQ921" s="33"/>
      <c r="ER921" s="33"/>
      <c r="ES921" s="33"/>
      <c r="ET921" s="33"/>
      <c r="EU921" s="33"/>
      <c r="EV921" s="33"/>
      <c r="EW921" s="33"/>
      <c r="EX921" s="33"/>
      <c r="EY921" s="33"/>
      <c r="EZ921" s="33"/>
      <c r="FA921" s="33"/>
      <c r="FB921" s="33"/>
      <c r="FC921" s="33"/>
      <c r="FD921" s="33"/>
      <c r="FE921" s="33"/>
      <c r="FF921" s="33"/>
      <c r="FG921" s="33"/>
      <c r="FH921" s="33"/>
      <c r="FI921" s="33"/>
      <c r="FJ921" s="33"/>
      <c r="FK921" s="33"/>
      <c r="FL921" s="33"/>
      <c r="FM921" s="33"/>
      <c r="FN921" s="33"/>
      <c r="FO921" s="33"/>
      <c r="FP921" s="33"/>
      <c r="FQ921" s="33"/>
      <c r="FR921" s="33"/>
      <c r="FS921" s="33"/>
      <c r="FT921" s="33"/>
      <c r="FU921" s="33"/>
      <c r="FV921" s="33"/>
      <c r="FW921" s="33"/>
      <c r="FX921" s="33"/>
      <c r="FY921" s="33"/>
      <c r="FZ921" s="33"/>
      <c r="GA921" s="33"/>
      <c r="GB921" s="33"/>
      <c r="GC921" s="33"/>
      <c r="GD921" s="33"/>
      <c r="GE921" s="33"/>
      <c r="GF921" s="33"/>
      <c r="GG921" s="33"/>
      <c r="GH921" s="33"/>
      <c r="GI921" s="33"/>
      <c r="GJ921" s="33"/>
      <c r="GK921" s="33"/>
      <c r="GL921" s="33"/>
      <c r="GM921" s="33"/>
      <c r="GN921" s="33"/>
      <c r="GO921" s="33"/>
      <c r="GP921" s="33"/>
      <c r="GQ921" s="33"/>
      <c r="GR921" s="33"/>
      <c r="GS921" s="33"/>
      <c r="GT921" s="33"/>
      <c r="GU921" s="33"/>
      <c r="GV921" s="33"/>
      <c r="GW921" s="33"/>
      <c r="GX921" s="33"/>
      <c r="GY921" s="33"/>
      <c r="GZ921" s="33"/>
      <c r="HA921" s="33"/>
      <c r="HB921" s="33"/>
      <c r="HC921" s="33"/>
      <c r="HD921" s="33"/>
      <c r="HE921" s="33"/>
      <c r="HF921" s="33"/>
      <c r="HG921" s="33"/>
      <c r="HH921" s="33"/>
      <c r="HI921" s="33"/>
      <c r="HJ921" s="33"/>
      <c r="HK921" s="33"/>
      <c r="HL921" s="33"/>
      <c r="HM921" s="33"/>
      <c r="HN921" s="33"/>
      <c r="HO921" s="33"/>
      <c r="HP921" s="33"/>
      <c r="HQ921" s="33"/>
      <c r="HR921" s="33"/>
      <c r="HS921" s="33"/>
      <c r="HT921" s="33"/>
      <c r="HU921" s="33"/>
      <c r="HV921" s="33"/>
      <c r="HW921" s="33"/>
      <c r="HX921" s="33"/>
      <c r="HY921" s="33"/>
      <c r="HZ921" s="33"/>
      <c r="IA921" s="33"/>
      <c r="IB921" s="33"/>
      <c r="IC921" s="33"/>
      <c r="ID921" s="33"/>
      <c r="IE921" s="33"/>
      <c r="IF921" s="33"/>
      <c r="IG921" s="33"/>
      <c r="IH921" s="33"/>
      <c r="II921" s="33"/>
      <c r="IJ921" s="33"/>
      <c r="IK921" s="33"/>
      <c r="IL921" s="33"/>
      <c r="IM921" s="33"/>
      <c r="IN921" s="33"/>
      <c r="IO921" s="33"/>
      <c r="IP921" s="33"/>
      <c r="IQ921" s="33"/>
      <c r="IR921" s="33"/>
      <c r="IS921" s="33"/>
      <c r="IT921" s="33"/>
      <c r="IU921" s="33"/>
      <c r="IV921" s="33"/>
      <c r="IW921" s="33"/>
      <c r="IX921" s="33"/>
      <c r="IY921" s="33"/>
      <c r="IZ921" s="33"/>
      <c r="JA921" s="33"/>
      <c r="JB921" s="33"/>
      <c r="JC921" s="33"/>
      <c r="JD921" s="33"/>
      <c r="JE921" s="33"/>
      <c r="JF921" s="33"/>
      <c r="JG921" s="33"/>
      <c r="JH921" s="33"/>
      <c r="JI921" s="33"/>
      <c r="JJ921" s="33"/>
      <c r="JK921" s="33"/>
      <c r="JL921" s="33"/>
      <c r="JM921" s="33"/>
      <c r="JN921" s="33"/>
      <c r="JO921" s="33"/>
      <c r="JP921" s="33"/>
      <c r="JQ921" s="33"/>
      <c r="JR921" s="33"/>
      <c r="JS921" s="33"/>
      <c r="JT921" s="33"/>
      <c r="JU921" s="33"/>
      <c r="JV921" s="33"/>
      <c r="JW921" s="33"/>
      <c r="JX921" s="33"/>
      <c r="JY921" s="33"/>
      <c r="JZ921" s="33"/>
      <c r="KA921" s="33"/>
      <c r="KB921" s="33"/>
      <c r="KC921" s="33"/>
      <c r="KD921" s="33"/>
      <c r="KE921" s="33"/>
      <c r="KF921" s="33"/>
      <c r="KG921" s="33"/>
      <c r="KH921" s="33"/>
      <c r="KI921" s="33"/>
      <c r="KJ921" s="33"/>
      <c r="KK921" s="33"/>
      <c r="KL921" s="33"/>
      <c r="KM921" s="33"/>
      <c r="KN921" s="33"/>
      <c r="KO921" s="33"/>
      <c r="KP921" s="33"/>
      <c r="KQ921" s="33"/>
      <c r="KR921" s="33"/>
      <c r="KS921" s="33"/>
      <c r="KT921" s="33"/>
      <c r="KU921" s="33"/>
      <c r="KV921" s="33"/>
      <c r="KW921" s="33"/>
      <c r="KX921" s="33"/>
      <c r="KY921" s="33"/>
      <c r="KZ921" s="33"/>
      <c r="LA921" s="33"/>
      <c r="LB921" s="33"/>
      <c r="LC921" s="33"/>
    </row>
    <row r="922" spans="1:31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  <c r="CY922" s="33"/>
      <c r="CZ922" s="33"/>
      <c r="DA922" s="33"/>
      <c r="DB922" s="33"/>
      <c r="DC922" s="33"/>
      <c r="DD922" s="33"/>
      <c r="DE922" s="33"/>
      <c r="DF922" s="33"/>
      <c r="DG922" s="33"/>
      <c r="DH922" s="33"/>
      <c r="DI922" s="33"/>
      <c r="DJ922" s="33"/>
      <c r="DK922" s="33"/>
      <c r="DL922" s="33"/>
      <c r="DM922" s="33"/>
      <c r="DN922" s="33"/>
      <c r="DO922" s="33"/>
      <c r="DP922" s="33"/>
      <c r="DQ922" s="33"/>
      <c r="DR922" s="33"/>
      <c r="DS922" s="33"/>
      <c r="DT922" s="33"/>
      <c r="DU922" s="33"/>
      <c r="DV922" s="33"/>
      <c r="DW922" s="33"/>
      <c r="DX922" s="33"/>
      <c r="DY922" s="33"/>
      <c r="DZ922" s="33"/>
      <c r="EA922" s="33"/>
      <c r="EB922" s="33"/>
      <c r="EC922" s="33"/>
      <c r="ED922" s="33"/>
      <c r="EE922" s="33"/>
      <c r="EF922" s="33"/>
      <c r="EG922" s="33"/>
      <c r="EH922" s="33"/>
      <c r="EI922" s="33"/>
      <c r="EJ922" s="33"/>
      <c r="EK922" s="33"/>
      <c r="EL922" s="33"/>
      <c r="EM922" s="33"/>
      <c r="EN922" s="33"/>
      <c r="EO922" s="33"/>
      <c r="EP922" s="33"/>
      <c r="EQ922" s="33"/>
      <c r="ER922" s="33"/>
      <c r="ES922" s="33"/>
      <c r="ET922" s="33"/>
      <c r="EU922" s="33"/>
      <c r="EV922" s="33"/>
      <c r="EW922" s="33"/>
      <c r="EX922" s="33"/>
      <c r="EY922" s="33"/>
      <c r="EZ922" s="33"/>
      <c r="FA922" s="33"/>
      <c r="FB922" s="33"/>
      <c r="FC922" s="33"/>
      <c r="FD922" s="33"/>
      <c r="FE922" s="33"/>
      <c r="FF922" s="33"/>
      <c r="FG922" s="33"/>
      <c r="FH922" s="33"/>
      <c r="FI922" s="33"/>
      <c r="FJ922" s="33"/>
      <c r="FK922" s="33"/>
      <c r="FL922" s="33"/>
      <c r="FM922" s="33"/>
      <c r="FN922" s="33"/>
      <c r="FO922" s="33"/>
      <c r="FP922" s="33"/>
      <c r="FQ922" s="33"/>
      <c r="FR922" s="33"/>
      <c r="FS922" s="33"/>
      <c r="FT922" s="33"/>
      <c r="FU922" s="33"/>
      <c r="FV922" s="33"/>
      <c r="FW922" s="33"/>
      <c r="FX922" s="33"/>
      <c r="FY922" s="33"/>
      <c r="FZ922" s="33"/>
      <c r="GA922" s="33"/>
      <c r="GB922" s="33"/>
      <c r="GC922" s="33"/>
      <c r="GD922" s="33"/>
      <c r="GE922" s="33"/>
      <c r="GF922" s="33"/>
      <c r="GG922" s="33"/>
      <c r="GH922" s="33"/>
      <c r="GI922" s="33"/>
      <c r="GJ922" s="33"/>
      <c r="GK922" s="33"/>
      <c r="GL922" s="33"/>
      <c r="GM922" s="33"/>
      <c r="GN922" s="33"/>
      <c r="GO922" s="33"/>
      <c r="GP922" s="33"/>
      <c r="GQ922" s="33"/>
      <c r="GR922" s="33"/>
      <c r="GS922" s="33"/>
      <c r="GT922" s="33"/>
      <c r="GU922" s="33"/>
      <c r="GV922" s="33"/>
      <c r="GW922" s="33"/>
      <c r="GX922" s="33"/>
      <c r="GY922" s="33"/>
      <c r="GZ922" s="33"/>
      <c r="HA922" s="33"/>
      <c r="HB922" s="33"/>
      <c r="HC922" s="33"/>
      <c r="HD922" s="33"/>
      <c r="HE922" s="33"/>
      <c r="HF922" s="33"/>
      <c r="HG922" s="33"/>
      <c r="HH922" s="33"/>
      <c r="HI922" s="33"/>
      <c r="HJ922" s="33"/>
      <c r="HK922" s="33"/>
      <c r="HL922" s="33"/>
      <c r="HM922" s="33"/>
      <c r="HN922" s="33"/>
      <c r="HO922" s="33"/>
      <c r="HP922" s="33"/>
      <c r="HQ922" s="33"/>
      <c r="HR922" s="33"/>
      <c r="HS922" s="33"/>
      <c r="HT922" s="33"/>
      <c r="HU922" s="33"/>
      <c r="HV922" s="33"/>
      <c r="HW922" s="33"/>
      <c r="HX922" s="33"/>
      <c r="HY922" s="33"/>
      <c r="HZ922" s="33"/>
      <c r="IA922" s="33"/>
      <c r="IB922" s="33"/>
      <c r="IC922" s="33"/>
      <c r="ID922" s="33"/>
      <c r="IE922" s="33"/>
      <c r="IF922" s="33"/>
      <c r="IG922" s="33"/>
      <c r="IH922" s="33"/>
      <c r="II922" s="33"/>
      <c r="IJ922" s="33"/>
      <c r="IK922" s="33"/>
      <c r="IL922" s="33"/>
      <c r="IM922" s="33"/>
      <c r="IN922" s="33"/>
      <c r="IO922" s="33"/>
      <c r="IP922" s="33"/>
      <c r="IQ922" s="33"/>
      <c r="IR922" s="33"/>
      <c r="IS922" s="33"/>
      <c r="IT922" s="33"/>
      <c r="IU922" s="33"/>
      <c r="IV922" s="33"/>
      <c r="IW922" s="33"/>
      <c r="IX922" s="33"/>
      <c r="IY922" s="33"/>
      <c r="IZ922" s="33"/>
      <c r="JA922" s="33"/>
      <c r="JB922" s="33"/>
      <c r="JC922" s="33"/>
      <c r="JD922" s="33"/>
      <c r="JE922" s="33"/>
      <c r="JF922" s="33"/>
      <c r="JG922" s="33"/>
      <c r="JH922" s="33"/>
      <c r="JI922" s="33"/>
      <c r="JJ922" s="33"/>
      <c r="JK922" s="33"/>
      <c r="JL922" s="33"/>
      <c r="JM922" s="33"/>
      <c r="JN922" s="33"/>
      <c r="JO922" s="33"/>
      <c r="JP922" s="33"/>
      <c r="JQ922" s="33"/>
      <c r="JR922" s="33"/>
      <c r="JS922" s="33"/>
      <c r="JT922" s="33"/>
      <c r="JU922" s="33"/>
      <c r="JV922" s="33"/>
      <c r="JW922" s="33"/>
      <c r="JX922" s="33"/>
      <c r="JY922" s="33"/>
      <c r="JZ922" s="33"/>
      <c r="KA922" s="33"/>
      <c r="KB922" s="33"/>
      <c r="KC922" s="33"/>
      <c r="KD922" s="33"/>
      <c r="KE922" s="33"/>
      <c r="KF922" s="33"/>
      <c r="KG922" s="33"/>
      <c r="KH922" s="33"/>
      <c r="KI922" s="33"/>
      <c r="KJ922" s="33"/>
      <c r="KK922" s="33"/>
      <c r="KL922" s="33"/>
      <c r="KM922" s="33"/>
      <c r="KN922" s="33"/>
      <c r="KO922" s="33"/>
      <c r="KP922" s="33"/>
      <c r="KQ922" s="33"/>
      <c r="KR922" s="33"/>
      <c r="KS922" s="33"/>
      <c r="KT922" s="33"/>
      <c r="KU922" s="33"/>
      <c r="KV922" s="33"/>
      <c r="KW922" s="33"/>
      <c r="KX922" s="33"/>
      <c r="KY922" s="33"/>
      <c r="KZ922" s="33"/>
      <c r="LA922" s="33"/>
      <c r="LB922" s="33"/>
      <c r="LC922" s="33"/>
    </row>
    <row r="923" spans="1:31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  <c r="FZ923" s="33"/>
      <c r="GA923" s="33"/>
      <c r="GB923" s="33"/>
      <c r="GC923" s="33"/>
      <c r="GD923" s="33"/>
      <c r="GE923" s="33"/>
      <c r="GF923" s="33"/>
      <c r="GG923" s="33"/>
      <c r="GH923" s="33"/>
      <c r="GI923" s="33"/>
      <c r="GJ923" s="33"/>
      <c r="GK923" s="33"/>
      <c r="GL923" s="33"/>
      <c r="GM923" s="33"/>
      <c r="GN923" s="33"/>
      <c r="GO923" s="33"/>
      <c r="GP923" s="33"/>
      <c r="GQ923" s="33"/>
      <c r="GR923" s="33"/>
      <c r="GS923" s="33"/>
      <c r="GT923" s="33"/>
      <c r="GU923" s="33"/>
      <c r="GV923" s="33"/>
      <c r="GW923" s="33"/>
      <c r="GX923" s="33"/>
      <c r="GY923" s="33"/>
      <c r="GZ923" s="33"/>
      <c r="HA923" s="33"/>
      <c r="HB923" s="33"/>
      <c r="HC923" s="33"/>
      <c r="HD923" s="33"/>
      <c r="HE923" s="33"/>
      <c r="HF923" s="33"/>
      <c r="HG923" s="33"/>
      <c r="HH923" s="33"/>
      <c r="HI923" s="33"/>
      <c r="HJ923" s="33"/>
      <c r="HK923" s="33"/>
      <c r="HL923" s="33"/>
      <c r="HM923" s="33"/>
      <c r="HN923" s="33"/>
      <c r="HO923" s="33"/>
      <c r="HP923" s="33"/>
      <c r="HQ923" s="33"/>
      <c r="HR923" s="33"/>
      <c r="HS923" s="33"/>
      <c r="HT923" s="33"/>
      <c r="HU923" s="33"/>
      <c r="HV923" s="33"/>
      <c r="HW923" s="33"/>
      <c r="HX923" s="33"/>
      <c r="HY923" s="33"/>
      <c r="HZ923" s="33"/>
      <c r="IA923" s="33"/>
      <c r="IB923" s="33"/>
      <c r="IC923" s="33"/>
      <c r="ID923" s="33"/>
      <c r="IE923" s="33"/>
      <c r="IF923" s="33"/>
      <c r="IG923" s="33"/>
      <c r="IH923" s="33"/>
      <c r="II923" s="33"/>
      <c r="IJ923" s="33"/>
      <c r="IK923" s="33"/>
      <c r="IL923" s="33"/>
      <c r="IM923" s="33"/>
      <c r="IN923" s="33"/>
      <c r="IO923" s="33"/>
      <c r="IP923" s="33"/>
      <c r="IQ923" s="33"/>
      <c r="IR923" s="33"/>
      <c r="IS923" s="33"/>
      <c r="IT923" s="33"/>
      <c r="IU923" s="33"/>
      <c r="IV923" s="33"/>
      <c r="IW923" s="33"/>
      <c r="IX923" s="33"/>
      <c r="IY923" s="33"/>
      <c r="IZ923" s="33"/>
      <c r="JA923" s="33"/>
      <c r="JB923" s="33"/>
      <c r="JC923" s="33"/>
      <c r="JD923" s="33"/>
      <c r="JE923" s="33"/>
      <c r="JF923" s="33"/>
      <c r="JG923" s="33"/>
      <c r="JH923" s="33"/>
      <c r="JI923" s="33"/>
      <c r="JJ923" s="33"/>
      <c r="JK923" s="33"/>
      <c r="JL923" s="33"/>
      <c r="JM923" s="33"/>
      <c r="JN923" s="33"/>
      <c r="JO923" s="33"/>
      <c r="JP923" s="33"/>
      <c r="JQ923" s="33"/>
      <c r="JR923" s="33"/>
      <c r="JS923" s="33"/>
      <c r="JT923" s="33"/>
      <c r="JU923" s="33"/>
      <c r="JV923" s="33"/>
      <c r="JW923" s="33"/>
      <c r="JX923" s="33"/>
      <c r="JY923" s="33"/>
      <c r="JZ923" s="33"/>
      <c r="KA923" s="33"/>
      <c r="KB923" s="33"/>
      <c r="KC923" s="33"/>
      <c r="KD923" s="33"/>
      <c r="KE923" s="33"/>
      <c r="KF923" s="33"/>
      <c r="KG923" s="33"/>
      <c r="KH923" s="33"/>
      <c r="KI923" s="33"/>
      <c r="KJ923" s="33"/>
      <c r="KK923" s="33"/>
      <c r="KL923" s="33"/>
      <c r="KM923" s="33"/>
      <c r="KN923" s="33"/>
      <c r="KO923" s="33"/>
      <c r="KP923" s="33"/>
      <c r="KQ923" s="33"/>
      <c r="KR923" s="33"/>
      <c r="KS923" s="33"/>
      <c r="KT923" s="33"/>
      <c r="KU923" s="33"/>
      <c r="KV923" s="33"/>
      <c r="KW923" s="33"/>
      <c r="KX923" s="33"/>
      <c r="KY923" s="33"/>
      <c r="KZ923" s="33"/>
      <c r="LA923" s="33"/>
      <c r="LB923" s="33"/>
      <c r="LC923" s="33"/>
    </row>
    <row r="924" spans="1:31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  <c r="FZ924" s="33"/>
      <c r="GA924" s="33"/>
      <c r="GB924" s="33"/>
      <c r="GC924" s="33"/>
      <c r="GD924" s="33"/>
      <c r="GE924" s="33"/>
      <c r="GF924" s="33"/>
      <c r="GG924" s="33"/>
      <c r="GH924" s="33"/>
      <c r="GI924" s="33"/>
      <c r="GJ924" s="33"/>
      <c r="GK924" s="33"/>
      <c r="GL924" s="33"/>
      <c r="GM924" s="33"/>
      <c r="GN924" s="33"/>
      <c r="GO924" s="33"/>
      <c r="GP924" s="33"/>
      <c r="GQ924" s="33"/>
      <c r="GR924" s="33"/>
      <c r="GS924" s="33"/>
      <c r="GT924" s="33"/>
      <c r="GU924" s="33"/>
      <c r="GV924" s="33"/>
      <c r="GW924" s="33"/>
      <c r="GX924" s="33"/>
      <c r="GY924" s="33"/>
      <c r="GZ924" s="33"/>
      <c r="HA924" s="33"/>
      <c r="HB924" s="33"/>
      <c r="HC924" s="33"/>
      <c r="HD924" s="33"/>
      <c r="HE924" s="33"/>
      <c r="HF924" s="33"/>
      <c r="HG924" s="33"/>
      <c r="HH924" s="33"/>
      <c r="HI924" s="33"/>
      <c r="HJ924" s="33"/>
      <c r="HK924" s="33"/>
      <c r="HL924" s="33"/>
      <c r="HM924" s="33"/>
      <c r="HN924" s="33"/>
      <c r="HO924" s="33"/>
      <c r="HP924" s="33"/>
      <c r="HQ924" s="33"/>
      <c r="HR924" s="33"/>
      <c r="HS924" s="33"/>
      <c r="HT924" s="33"/>
      <c r="HU924" s="33"/>
      <c r="HV924" s="33"/>
      <c r="HW924" s="33"/>
      <c r="HX924" s="33"/>
      <c r="HY924" s="33"/>
      <c r="HZ924" s="33"/>
      <c r="IA924" s="33"/>
      <c r="IB924" s="33"/>
      <c r="IC924" s="33"/>
      <c r="ID924" s="33"/>
      <c r="IE924" s="33"/>
      <c r="IF924" s="33"/>
      <c r="IG924" s="33"/>
      <c r="IH924" s="33"/>
      <c r="II924" s="33"/>
      <c r="IJ924" s="33"/>
      <c r="IK924" s="33"/>
      <c r="IL924" s="33"/>
      <c r="IM924" s="33"/>
      <c r="IN924" s="33"/>
      <c r="IO924" s="33"/>
      <c r="IP924" s="33"/>
      <c r="IQ924" s="33"/>
      <c r="IR924" s="33"/>
      <c r="IS924" s="33"/>
      <c r="IT924" s="33"/>
      <c r="IU924" s="33"/>
      <c r="IV924" s="33"/>
      <c r="IW924" s="33"/>
      <c r="IX924" s="33"/>
      <c r="IY924" s="33"/>
      <c r="IZ924" s="33"/>
      <c r="JA924" s="33"/>
      <c r="JB924" s="33"/>
      <c r="JC924" s="33"/>
      <c r="JD924" s="33"/>
      <c r="JE924" s="33"/>
      <c r="JF924" s="33"/>
      <c r="JG924" s="33"/>
      <c r="JH924" s="33"/>
      <c r="JI924" s="33"/>
      <c r="JJ924" s="33"/>
      <c r="JK924" s="33"/>
      <c r="JL924" s="33"/>
      <c r="JM924" s="33"/>
      <c r="JN924" s="33"/>
      <c r="JO924" s="33"/>
      <c r="JP924" s="33"/>
      <c r="JQ924" s="33"/>
      <c r="JR924" s="33"/>
      <c r="JS924" s="33"/>
      <c r="JT924" s="33"/>
      <c r="JU924" s="33"/>
      <c r="JV924" s="33"/>
      <c r="JW924" s="33"/>
      <c r="JX924" s="33"/>
      <c r="JY924" s="33"/>
      <c r="JZ924" s="33"/>
      <c r="KA924" s="33"/>
      <c r="KB924" s="33"/>
      <c r="KC924" s="33"/>
      <c r="KD924" s="33"/>
      <c r="KE924" s="33"/>
      <c r="KF924" s="33"/>
      <c r="KG924" s="33"/>
      <c r="KH924" s="33"/>
      <c r="KI924" s="33"/>
      <c r="KJ924" s="33"/>
      <c r="KK924" s="33"/>
      <c r="KL924" s="33"/>
      <c r="KM924" s="33"/>
      <c r="KN924" s="33"/>
      <c r="KO924" s="33"/>
      <c r="KP924" s="33"/>
      <c r="KQ924" s="33"/>
      <c r="KR924" s="33"/>
      <c r="KS924" s="33"/>
      <c r="KT924" s="33"/>
      <c r="KU924" s="33"/>
      <c r="KV924" s="33"/>
      <c r="KW924" s="33"/>
      <c r="KX924" s="33"/>
      <c r="KY924" s="33"/>
      <c r="KZ924" s="33"/>
      <c r="LA924" s="33"/>
      <c r="LB924" s="33"/>
      <c r="LC924" s="33"/>
    </row>
    <row r="925" spans="1:31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  <c r="FZ925" s="33"/>
      <c r="GA925" s="33"/>
      <c r="GB925" s="33"/>
      <c r="GC925" s="33"/>
      <c r="GD925" s="33"/>
      <c r="GE925" s="33"/>
      <c r="GF925" s="33"/>
      <c r="GG925" s="33"/>
      <c r="GH925" s="33"/>
      <c r="GI925" s="33"/>
      <c r="GJ925" s="33"/>
      <c r="GK925" s="33"/>
      <c r="GL925" s="33"/>
      <c r="GM925" s="33"/>
      <c r="GN925" s="33"/>
      <c r="GO925" s="33"/>
      <c r="GP925" s="33"/>
      <c r="GQ925" s="33"/>
      <c r="GR925" s="33"/>
      <c r="GS925" s="33"/>
      <c r="GT925" s="33"/>
      <c r="GU925" s="33"/>
      <c r="GV925" s="33"/>
      <c r="GW925" s="33"/>
      <c r="GX925" s="33"/>
      <c r="GY925" s="33"/>
      <c r="GZ925" s="33"/>
      <c r="HA925" s="33"/>
      <c r="HB925" s="33"/>
      <c r="HC925" s="33"/>
      <c r="HD925" s="33"/>
      <c r="HE925" s="33"/>
      <c r="HF925" s="33"/>
      <c r="HG925" s="33"/>
      <c r="HH925" s="33"/>
      <c r="HI925" s="33"/>
      <c r="HJ925" s="33"/>
      <c r="HK925" s="33"/>
      <c r="HL925" s="33"/>
      <c r="HM925" s="33"/>
      <c r="HN925" s="33"/>
      <c r="HO925" s="33"/>
      <c r="HP925" s="33"/>
      <c r="HQ925" s="33"/>
      <c r="HR925" s="33"/>
      <c r="HS925" s="33"/>
      <c r="HT925" s="33"/>
      <c r="HU925" s="33"/>
      <c r="HV925" s="33"/>
      <c r="HW925" s="33"/>
      <c r="HX925" s="33"/>
      <c r="HY925" s="33"/>
      <c r="HZ925" s="33"/>
      <c r="IA925" s="33"/>
      <c r="IB925" s="33"/>
      <c r="IC925" s="33"/>
      <c r="ID925" s="33"/>
      <c r="IE925" s="33"/>
      <c r="IF925" s="33"/>
      <c r="IG925" s="33"/>
      <c r="IH925" s="33"/>
      <c r="II925" s="33"/>
      <c r="IJ925" s="33"/>
      <c r="IK925" s="33"/>
      <c r="IL925" s="33"/>
      <c r="IM925" s="33"/>
      <c r="IN925" s="33"/>
      <c r="IO925" s="33"/>
      <c r="IP925" s="33"/>
      <c r="IQ925" s="33"/>
      <c r="IR925" s="33"/>
      <c r="IS925" s="33"/>
      <c r="IT925" s="33"/>
      <c r="IU925" s="33"/>
      <c r="IV925" s="33"/>
      <c r="IW925" s="33"/>
      <c r="IX925" s="33"/>
      <c r="IY925" s="33"/>
      <c r="IZ925" s="33"/>
      <c r="JA925" s="33"/>
      <c r="JB925" s="33"/>
      <c r="JC925" s="33"/>
      <c r="JD925" s="33"/>
      <c r="JE925" s="33"/>
      <c r="JF925" s="33"/>
      <c r="JG925" s="33"/>
      <c r="JH925" s="33"/>
      <c r="JI925" s="33"/>
      <c r="JJ925" s="33"/>
      <c r="JK925" s="33"/>
      <c r="JL925" s="33"/>
      <c r="JM925" s="33"/>
      <c r="JN925" s="33"/>
      <c r="JO925" s="33"/>
      <c r="JP925" s="33"/>
      <c r="JQ925" s="33"/>
      <c r="JR925" s="33"/>
      <c r="JS925" s="33"/>
      <c r="JT925" s="33"/>
      <c r="JU925" s="33"/>
      <c r="JV925" s="33"/>
      <c r="JW925" s="33"/>
      <c r="JX925" s="33"/>
      <c r="JY925" s="33"/>
      <c r="JZ925" s="33"/>
      <c r="KA925" s="33"/>
      <c r="KB925" s="33"/>
      <c r="KC925" s="33"/>
      <c r="KD925" s="33"/>
      <c r="KE925" s="33"/>
      <c r="KF925" s="33"/>
      <c r="KG925" s="33"/>
      <c r="KH925" s="33"/>
      <c r="KI925" s="33"/>
      <c r="KJ925" s="33"/>
      <c r="KK925" s="33"/>
      <c r="KL925" s="33"/>
      <c r="KM925" s="33"/>
      <c r="KN925" s="33"/>
      <c r="KO925" s="33"/>
      <c r="KP925" s="33"/>
      <c r="KQ925" s="33"/>
      <c r="KR925" s="33"/>
      <c r="KS925" s="33"/>
      <c r="KT925" s="33"/>
      <c r="KU925" s="33"/>
      <c r="KV925" s="33"/>
      <c r="KW925" s="33"/>
      <c r="KX925" s="33"/>
      <c r="KY925" s="33"/>
      <c r="KZ925" s="33"/>
      <c r="LA925" s="33"/>
      <c r="LB925" s="33"/>
      <c r="LC925" s="33"/>
    </row>
    <row r="926" spans="1:31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  <c r="FZ926" s="33"/>
      <c r="GA926" s="33"/>
      <c r="GB926" s="33"/>
      <c r="GC926" s="33"/>
      <c r="GD926" s="33"/>
      <c r="GE926" s="33"/>
      <c r="GF926" s="33"/>
      <c r="GG926" s="33"/>
      <c r="GH926" s="33"/>
      <c r="GI926" s="33"/>
      <c r="GJ926" s="33"/>
      <c r="GK926" s="33"/>
      <c r="GL926" s="33"/>
      <c r="GM926" s="33"/>
      <c r="GN926" s="33"/>
      <c r="GO926" s="33"/>
      <c r="GP926" s="33"/>
      <c r="GQ926" s="33"/>
      <c r="GR926" s="33"/>
      <c r="GS926" s="33"/>
      <c r="GT926" s="33"/>
      <c r="GU926" s="33"/>
      <c r="GV926" s="33"/>
      <c r="GW926" s="33"/>
      <c r="GX926" s="33"/>
      <c r="GY926" s="33"/>
      <c r="GZ926" s="33"/>
      <c r="HA926" s="33"/>
      <c r="HB926" s="33"/>
      <c r="HC926" s="33"/>
      <c r="HD926" s="33"/>
      <c r="HE926" s="33"/>
      <c r="HF926" s="33"/>
      <c r="HG926" s="33"/>
      <c r="HH926" s="33"/>
      <c r="HI926" s="33"/>
      <c r="HJ926" s="33"/>
      <c r="HK926" s="33"/>
      <c r="HL926" s="33"/>
      <c r="HM926" s="33"/>
      <c r="HN926" s="33"/>
      <c r="HO926" s="33"/>
      <c r="HP926" s="33"/>
      <c r="HQ926" s="33"/>
      <c r="HR926" s="33"/>
      <c r="HS926" s="33"/>
      <c r="HT926" s="33"/>
      <c r="HU926" s="33"/>
      <c r="HV926" s="33"/>
      <c r="HW926" s="33"/>
      <c r="HX926" s="33"/>
      <c r="HY926" s="33"/>
      <c r="HZ926" s="33"/>
      <c r="IA926" s="33"/>
      <c r="IB926" s="33"/>
      <c r="IC926" s="33"/>
      <c r="ID926" s="33"/>
      <c r="IE926" s="33"/>
      <c r="IF926" s="33"/>
      <c r="IG926" s="33"/>
      <c r="IH926" s="33"/>
      <c r="II926" s="33"/>
      <c r="IJ926" s="33"/>
      <c r="IK926" s="33"/>
      <c r="IL926" s="33"/>
      <c r="IM926" s="33"/>
      <c r="IN926" s="33"/>
      <c r="IO926" s="33"/>
      <c r="IP926" s="33"/>
      <c r="IQ926" s="33"/>
      <c r="IR926" s="33"/>
      <c r="IS926" s="33"/>
      <c r="IT926" s="33"/>
      <c r="IU926" s="33"/>
      <c r="IV926" s="33"/>
      <c r="IW926" s="33"/>
      <c r="IX926" s="33"/>
      <c r="IY926" s="33"/>
      <c r="IZ926" s="33"/>
      <c r="JA926" s="33"/>
      <c r="JB926" s="33"/>
      <c r="JC926" s="33"/>
      <c r="JD926" s="33"/>
      <c r="JE926" s="33"/>
      <c r="JF926" s="33"/>
      <c r="JG926" s="33"/>
      <c r="JH926" s="33"/>
      <c r="JI926" s="33"/>
      <c r="JJ926" s="33"/>
      <c r="JK926" s="33"/>
      <c r="JL926" s="33"/>
      <c r="JM926" s="33"/>
      <c r="JN926" s="33"/>
      <c r="JO926" s="33"/>
      <c r="JP926" s="33"/>
      <c r="JQ926" s="33"/>
      <c r="JR926" s="33"/>
      <c r="JS926" s="33"/>
      <c r="JT926" s="33"/>
      <c r="JU926" s="33"/>
      <c r="JV926" s="33"/>
      <c r="JW926" s="33"/>
      <c r="JX926" s="33"/>
      <c r="JY926" s="33"/>
      <c r="JZ926" s="33"/>
      <c r="KA926" s="33"/>
      <c r="KB926" s="33"/>
      <c r="KC926" s="33"/>
      <c r="KD926" s="33"/>
      <c r="KE926" s="33"/>
      <c r="KF926" s="33"/>
      <c r="KG926" s="33"/>
      <c r="KH926" s="33"/>
      <c r="KI926" s="33"/>
      <c r="KJ926" s="33"/>
      <c r="KK926" s="33"/>
      <c r="KL926" s="33"/>
      <c r="KM926" s="33"/>
      <c r="KN926" s="33"/>
      <c r="KO926" s="33"/>
      <c r="KP926" s="33"/>
      <c r="KQ926" s="33"/>
      <c r="KR926" s="33"/>
      <c r="KS926" s="33"/>
      <c r="KT926" s="33"/>
      <c r="KU926" s="33"/>
      <c r="KV926" s="33"/>
      <c r="KW926" s="33"/>
      <c r="KX926" s="33"/>
      <c r="KY926" s="33"/>
      <c r="KZ926" s="33"/>
      <c r="LA926" s="33"/>
      <c r="LB926" s="33"/>
      <c r="LC926" s="33"/>
    </row>
    <row r="927" spans="1:31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  <c r="FZ927" s="33"/>
      <c r="GA927" s="33"/>
      <c r="GB927" s="33"/>
      <c r="GC927" s="33"/>
      <c r="GD927" s="33"/>
      <c r="GE927" s="33"/>
      <c r="GF927" s="33"/>
      <c r="GG927" s="33"/>
      <c r="GH927" s="33"/>
      <c r="GI927" s="33"/>
      <c r="GJ927" s="33"/>
      <c r="GK927" s="33"/>
      <c r="GL927" s="33"/>
      <c r="GM927" s="33"/>
      <c r="GN927" s="33"/>
      <c r="GO927" s="33"/>
      <c r="GP927" s="33"/>
      <c r="GQ927" s="33"/>
      <c r="GR927" s="33"/>
      <c r="GS927" s="33"/>
      <c r="GT927" s="33"/>
      <c r="GU927" s="33"/>
      <c r="GV927" s="33"/>
      <c r="GW927" s="33"/>
      <c r="GX927" s="33"/>
      <c r="GY927" s="33"/>
      <c r="GZ927" s="33"/>
      <c r="HA927" s="33"/>
      <c r="HB927" s="33"/>
      <c r="HC927" s="33"/>
      <c r="HD927" s="33"/>
      <c r="HE927" s="33"/>
      <c r="HF927" s="33"/>
      <c r="HG927" s="33"/>
      <c r="HH927" s="33"/>
      <c r="HI927" s="33"/>
      <c r="HJ927" s="33"/>
      <c r="HK927" s="33"/>
      <c r="HL927" s="33"/>
      <c r="HM927" s="33"/>
      <c r="HN927" s="33"/>
      <c r="HO927" s="33"/>
      <c r="HP927" s="33"/>
      <c r="HQ927" s="33"/>
      <c r="HR927" s="33"/>
      <c r="HS927" s="33"/>
      <c r="HT927" s="33"/>
      <c r="HU927" s="33"/>
      <c r="HV927" s="33"/>
      <c r="HW927" s="33"/>
      <c r="HX927" s="33"/>
      <c r="HY927" s="33"/>
      <c r="HZ927" s="33"/>
      <c r="IA927" s="33"/>
      <c r="IB927" s="33"/>
      <c r="IC927" s="33"/>
      <c r="ID927" s="33"/>
      <c r="IE927" s="33"/>
      <c r="IF927" s="33"/>
      <c r="IG927" s="33"/>
      <c r="IH927" s="33"/>
      <c r="II927" s="33"/>
      <c r="IJ927" s="33"/>
      <c r="IK927" s="33"/>
      <c r="IL927" s="33"/>
      <c r="IM927" s="33"/>
      <c r="IN927" s="33"/>
      <c r="IO927" s="33"/>
      <c r="IP927" s="33"/>
      <c r="IQ927" s="33"/>
      <c r="IR927" s="33"/>
      <c r="IS927" s="33"/>
      <c r="IT927" s="33"/>
      <c r="IU927" s="33"/>
      <c r="IV927" s="33"/>
      <c r="IW927" s="33"/>
      <c r="IX927" s="33"/>
      <c r="IY927" s="33"/>
      <c r="IZ927" s="33"/>
      <c r="JA927" s="33"/>
      <c r="JB927" s="33"/>
      <c r="JC927" s="33"/>
      <c r="JD927" s="33"/>
      <c r="JE927" s="33"/>
      <c r="JF927" s="33"/>
      <c r="JG927" s="33"/>
      <c r="JH927" s="33"/>
      <c r="JI927" s="33"/>
      <c r="JJ927" s="33"/>
      <c r="JK927" s="33"/>
      <c r="JL927" s="33"/>
      <c r="JM927" s="33"/>
      <c r="JN927" s="33"/>
      <c r="JO927" s="33"/>
      <c r="JP927" s="33"/>
      <c r="JQ927" s="33"/>
      <c r="JR927" s="33"/>
      <c r="JS927" s="33"/>
      <c r="JT927" s="33"/>
      <c r="JU927" s="33"/>
      <c r="JV927" s="33"/>
      <c r="JW927" s="33"/>
      <c r="JX927" s="33"/>
      <c r="JY927" s="33"/>
      <c r="JZ927" s="33"/>
      <c r="KA927" s="33"/>
      <c r="KB927" s="33"/>
      <c r="KC927" s="33"/>
      <c r="KD927" s="33"/>
      <c r="KE927" s="33"/>
      <c r="KF927" s="33"/>
      <c r="KG927" s="33"/>
      <c r="KH927" s="33"/>
      <c r="KI927" s="33"/>
      <c r="KJ927" s="33"/>
      <c r="KK927" s="33"/>
      <c r="KL927" s="33"/>
      <c r="KM927" s="33"/>
      <c r="KN927" s="33"/>
      <c r="KO927" s="33"/>
      <c r="KP927" s="33"/>
      <c r="KQ927" s="33"/>
      <c r="KR927" s="33"/>
      <c r="KS927" s="33"/>
      <c r="KT927" s="33"/>
      <c r="KU927" s="33"/>
      <c r="KV927" s="33"/>
      <c r="KW927" s="33"/>
      <c r="KX927" s="33"/>
      <c r="KY927" s="33"/>
      <c r="KZ927" s="33"/>
      <c r="LA927" s="33"/>
      <c r="LB927" s="33"/>
      <c r="LC927" s="33"/>
    </row>
    <row r="928" spans="1:31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  <c r="FZ928" s="33"/>
      <c r="GA928" s="33"/>
      <c r="GB928" s="33"/>
      <c r="GC928" s="33"/>
      <c r="GD928" s="33"/>
      <c r="GE928" s="33"/>
      <c r="GF928" s="33"/>
      <c r="GG928" s="33"/>
      <c r="GH928" s="33"/>
      <c r="GI928" s="33"/>
      <c r="GJ928" s="33"/>
      <c r="GK928" s="33"/>
      <c r="GL928" s="33"/>
      <c r="GM928" s="33"/>
      <c r="GN928" s="33"/>
      <c r="GO928" s="33"/>
      <c r="GP928" s="33"/>
      <c r="GQ928" s="33"/>
      <c r="GR928" s="33"/>
      <c r="GS928" s="33"/>
      <c r="GT928" s="33"/>
      <c r="GU928" s="33"/>
      <c r="GV928" s="33"/>
      <c r="GW928" s="33"/>
      <c r="GX928" s="33"/>
      <c r="GY928" s="33"/>
      <c r="GZ928" s="33"/>
      <c r="HA928" s="33"/>
      <c r="HB928" s="33"/>
      <c r="HC928" s="33"/>
      <c r="HD928" s="33"/>
      <c r="HE928" s="33"/>
      <c r="HF928" s="33"/>
      <c r="HG928" s="33"/>
      <c r="HH928" s="33"/>
      <c r="HI928" s="33"/>
      <c r="HJ928" s="33"/>
      <c r="HK928" s="33"/>
      <c r="HL928" s="33"/>
      <c r="HM928" s="33"/>
      <c r="HN928" s="33"/>
      <c r="HO928" s="33"/>
      <c r="HP928" s="33"/>
      <c r="HQ928" s="33"/>
      <c r="HR928" s="33"/>
      <c r="HS928" s="33"/>
      <c r="HT928" s="33"/>
      <c r="HU928" s="33"/>
      <c r="HV928" s="33"/>
      <c r="HW928" s="33"/>
      <c r="HX928" s="33"/>
      <c r="HY928" s="33"/>
      <c r="HZ928" s="33"/>
      <c r="IA928" s="33"/>
      <c r="IB928" s="33"/>
      <c r="IC928" s="33"/>
      <c r="ID928" s="33"/>
      <c r="IE928" s="33"/>
      <c r="IF928" s="33"/>
      <c r="IG928" s="33"/>
      <c r="IH928" s="33"/>
      <c r="II928" s="33"/>
      <c r="IJ928" s="33"/>
      <c r="IK928" s="33"/>
      <c r="IL928" s="33"/>
      <c r="IM928" s="33"/>
      <c r="IN928" s="33"/>
      <c r="IO928" s="33"/>
      <c r="IP928" s="33"/>
      <c r="IQ928" s="33"/>
      <c r="IR928" s="33"/>
      <c r="IS928" s="33"/>
      <c r="IT928" s="33"/>
      <c r="IU928" s="33"/>
      <c r="IV928" s="33"/>
      <c r="IW928" s="33"/>
      <c r="IX928" s="33"/>
      <c r="IY928" s="33"/>
      <c r="IZ928" s="33"/>
      <c r="JA928" s="33"/>
      <c r="JB928" s="33"/>
      <c r="JC928" s="33"/>
      <c r="JD928" s="33"/>
      <c r="JE928" s="33"/>
      <c r="JF928" s="33"/>
      <c r="JG928" s="33"/>
      <c r="JH928" s="33"/>
      <c r="JI928" s="33"/>
      <c r="JJ928" s="33"/>
      <c r="JK928" s="33"/>
      <c r="JL928" s="33"/>
      <c r="JM928" s="33"/>
      <c r="JN928" s="33"/>
      <c r="JO928" s="33"/>
      <c r="JP928" s="33"/>
      <c r="JQ928" s="33"/>
      <c r="JR928" s="33"/>
      <c r="JS928" s="33"/>
      <c r="JT928" s="33"/>
      <c r="JU928" s="33"/>
      <c r="JV928" s="33"/>
      <c r="JW928" s="33"/>
      <c r="JX928" s="33"/>
      <c r="JY928" s="33"/>
      <c r="JZ928" s="33"/>
      <c r="KA928" s="33"/>
      <c r="KB928" s="33"/>
      <c r="KC928" s="33"/>
      <c r="KD928" s="33"/>
      <c r="KE928" s="33"/>
      <c r="KF928" s="33"/>
      <c r="KG928" s="33"/>
      <c r="KH928" s="33"/>
      <c r="KI928" s="33"/>
      <c r="KJ928" s="33"/>
      <c r="KK928" s="33"/>
      <c r="KL928" s="33"/>
      <c r="KM928" s="33"/>
      <c r="KN928" s="33"/>
      <c r="KO928" s="33"/>
      <c r="KP928" s="33"/>
      <c r="KQ928" s="33"/>
      <c r="KR928" s="33"/>
      <c r="KS928" s="33"/>
      <c r="KT928" s="33"/>
      <c r="KU928" s="33"/>
      <c r="KV928" s="33"/>
      <c r="KW928" s="33"/>
      <c r="KX928" s="33"/>
      <c r="KY928" s="33"/>
      <c r="KZ928" s="33"/>
      <c r="LA928" s="33"/>
      <c r="LB928" s="33"/>
      <c r="LC928" s="33"/>
    </row>
    <row r="929" spans="1:31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  <c r="FZ929" s="33"/>
      <c r="GA929" s="33"/>
      <c r="GB929" s="33"/>
      <c r="GC929" s="33"/>
      <c r="GD929" s="33"/>
      <c r="GE929" s="33"/>
      <c r="GF929" s="33"/>
      <c r="GG929" s="33"/>
      <c r="GH929" s="33"/>
      <c r="GI929" s="33"/>
      <c r="GJ929" s="33"/>
      <c r="GK929" s="33"/>
      <c r="GL929" s="33"/>
      <c r="GM929" s="33"/>
      <c r="GN929" s="33"/>
      <c r="GO929" s="33"/>
      <c r="GP929" s="33"/>
      <c r="GQ929" s="33"/>
      <c r="GR929" s="33"/>
      <c r="GS929" s="33"/>
      <c r="GT929" s="33"/>
      <c r="GU929" s="33"/>
      <c r="GV929" s="33"/>
      <c r="GW929" s="33"/>
      <c r="GX929" s="33"/>
      <c r="GY929" s="33"/>
      <c r="GZ929" s="33"/>
      <c r="HA929" s="33"/>
      <c r="HB929" s="33"/>
      <c r="HC929" s="33"/>
      <c r="HD929" s="33"/>
      <c r="HE929" s="33"/>
      <c r="HF929" s="33"/>
      <c r="HG929" s="33"/>
      <c r="HH929" s="33"/>
      <c r="HI929" s="33"/>
      <c r="HJ929" s="33"/>
      <c r="HK929" s="33"/>
      <c r="HL929" s="33"/>
      <c r="HM929" s="33"/>
      <c r="HN929" s="33"/>
      <c r="HO929" s="33"/>
      <c r="HP929" s="33"/>
      <c r="HQ929" s="33"/>
      <c r="HR929" s="33"/>
      <c r="HS929" s="33"/>
      <c r="HT929" s="33"/>
      <c r="HU929" s="33"/>
      <c r="HV929" s="33"/>
      <c r="HW929" s="33"/>
      <c r="HX929" s="33"/>
      <c r="HY929" s="33"/>
      <c r="HZ929" s="33"/>
      <c r="IA929" s="33"/>
      <c r="IB929" s="33"/>
      <c r="IC929" s="33"/>
      <c r="ID929" s="33"/>
      <c r="IE929" s="33"/>
      <c r="IF929" s="33"/>
      <c r="IG929" s="33"/>
      <c r="IH929" s="33"/>
      <c r="II929" s="33"/>
      <c r="IJ929" s="33"/>
      <c r="IK929" s="33"/>
      <c r="IL929" s="33"/>
      <c r="IM929" s="33"/>
      <c r="IN929" s="33"/>
      <c r="IO929" s="33"/>
      <c r="IP929" s="33"/>
      <c r="IQ929" s="33"/>
      <c r="IR929" s="33"/>
      <c r="IS929" s="33"/>
      <c r="IT929" s="33"/>
      <c r="IU929" s="33"/>
      <c r="IV929" s="33"/>
      <c r="IW929" s="33"/>
      <c r="IX929" s="33"/>
      <c r="IY929" s="33"/>
      <c r="IZ929" s="33"/>
      <c r="JA929" s="33"/>
      <c r="JB929" s="33"/>
      <c r="JC929" s="33"/>
      <c r="JD929" s="33"/>
      <c r="JE929" s="33"/>
      <c r="JF929" s="33"/>
      <c r="JG929" s="33"/>
      <c r="JH929" s="33"/>
      <c r="JI929" s="33"/>
      <c r="JJ929" s="33"/>
      <c r="JK929" s="33"/>
      <c r="JL929" s="33"/>
      <c r="JM929" s="33"/>
      <c r="JN929" s="33"/>
      <c r="JO929" s="33"/>
      <c r="JP929" s="33"/>
      <c r="JQ929" s="33"/>
      <c r="JR929" s="33"/>
      <c r="JS929" s="33"/>
      <c r="JT929" s="33"/>
      <c r="JU929" s="33"/>
      <c r="JV929" s="33"/>
      <c r="JW929" s="33"/>
      <c r="JX929" s="33"/>
      <c r="JY929" s="33"/>
      <c r="JZ929" s="33"/>
      <c r="KA929" s="33"/>
      <c r="KB929" s="33"/>
      <c r="KC929" s="33"/>
      <c r="KD929" s="33"/>
      <c r="KE929" s="33"/>
      <c r="KF929" s="33"/>
      <c r="KG929" s="33"/>
      <c r="KH929" s="33"/>
      <c r="KI929" s="33"/>
      <c r="KJ929" s="33"/>
      <c r="KK929" s="33"/>
      <c r="KL929" s="33"/>
      <c r="KM929" s="33"/>
      <c r="KN929" s="33"/>
      <c r="KO929" s="33"/>
      <c r="KP929" s="33"/>
      <c r="KQ929" s="33"/>
      <c r="KR929" s="33"/>
      <c r="KS929" s="33"/>
      <c r="KT929" s="33"/>
      <c r="KU929" s="33"/>
      <c r="KV929" s="33"/>
      <c r="KW929" s="33"/>
      <c r="KX929" s="33"/>
      <c r="KY929" s="33"/>
      <c r="KZ929" s="33"/>
      <c r="LA929" s="33"/>
      <c r="LB929" s="33"/>
      <c r="LC929" s="33"/>
    </row>
    <row r="930" spans="1:31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  <c r="FZ930" s="33"/>
      <c r="GA930" s="33"/>
      <c r="GB930" s="33"/>
      <c r="GC930" s="33"/>
      <c r="GD930" s="33"/>
      <c r="GE930" s="33"/>
      <c r="GF930" s="33"/>
      <c r="GG930" s="33"/>
      <c r="GH930" s="33"/>
      <c r="GI930" s="33"/>
      <c r="GJ930" s="33"/>
      <c r="GK930" s="33"/>
      <c r="GL930" s="33"/>
      <c r="GM930" s="33"/>
      <c r="GN930" s="33"/>
      <c r="GO930" s="33"/>
      <c r="GP930" s="33"/>
      <c r="GQ930" s="33"/>
      <c r="GR930" s="33"/>
      <c r="GS930" s="33"/>
      <c r="GT930" s="33"/>
      <c r="GU930" s="33"/>
      <c r="GV930" s="33"/>
      <c r="GW930" s="33"/>
      <c r="GX930" s="33"/>
      <c r="GY930" s="33"/>
      <c r="GZ930" s="33"/>
      <c r="HA930" s="33"/>
      <c r="HB930" s="33"/>
      <c r="HC930" s="33"/>
      <c r="HD930" s="33"/>
      <c r="HE930" s="33"/>
      <c r="HF930" s="33"/>
      <c r="HG930" s="33"/>
      <c r="HH930" s="33"/>
      <c r="HI930" s="33"/>
      <c r="HJ930" s="33"/>
      <c r="HK930" s="33"/>
      <c r="HL930" s="33"/>
      <c r="HM930" s="33"/>
      <c r="HN930" s="33"/>
      <c r="HO930" s="33"/>
      <c r="HP930" s="33"/>
      <c r="HQ930" s="33"/>
      <c r="HR930" s="33"/>
      <c r="HS930" s="33"/>
      <c r="HT930" s="33"/>
      <c r="HU930" s="33"/>
      <c r="HV930" s="33"/>
      <c r="HW930" s="33"/>
      <c r="HX930" s="33"/>
      <c r="HY930" s="33"/>
      <c r="HZ930" s="33"/>
      <c r="IA930" s="33"/>
      <c r="IB930" s="33"/>
      <c r="IC930" s="33"/>
      <c r="ID930" s="33"/>
      <c r="IE930" s="33"/>
      <c r="IF930" s="33"/>
      <c r="IG930" s="33"/>
      <c r="IH930" s="33"/>
      <c r="II930" s="33"/>
      <c r="IJ930" s="33"/>
      <c r="IK930" s="33"/>
      <c r="IL930" s="33"/>
      <c r="IM930" s="33"/>
      <c r="IN930" s="33"/>
      <c r="IO930" s="33"/>
      <c r="IP930" s="33"/>
      <c r="IQ930" s="33"/>
      <c r="IR930" s="33"/>
      <c r="IS930" s="33"/>
      <c r="IT930" s="33"/>
      <c r="IU930" s="33"/>
      <c r="IV930" s="33"/>
      <c r="IW930" s="33"/>
      <c r="IX930" s="33"/>
      <c r="IY930" s="33"/>
      <c r="IZ930" s="33"/>
      <c r="JA930" s="33"/>
      <c r="JB930" s="33"/>
      <c r="JC930" s="33"/>
      <c r="JD930" s="33"/>
      <c r="JE930" s="33"/>
      <c r="JF930" s="33"/>
      <c r="JG930" s="33"/>
      <c r="JH930" s="33"/>
      <c r="JI930" s="33"/>
      <c r="JJ930" s="33"/>
      <c r="JK930" s="33"/>
      <c r="JL930" s="33"/>
      <c r="JM930" s="33"/>
      <c r="JN930" s="33"/>
      <c r="JO930" s="33"/>
      <c r="JP930" s="33"/>
      <c r="JQ930" s="33"/>
      <c r="JR930" s="33"/>
      <c r="JS930" s="33"/>
      <c r="JT930" s="33"/>
      <c r="JU930" s="33"/>
      <c r="JV930" s="33"/>
      <c r="JW930" s="33"/>
      <c r="JX930" s="33"/>
      <c r="JY930" s="33"/>
      <c r="JZ930" s="33"/>
      <c r="KA930" s="33"/>
      <c r="KB930" s="33"/>
      <c r="KC930" s="33"/>
      <c r="KD930" s="33"/>
      <c r="KE930" s="33"/>
      <c r="KF930" s="33"/>
      <c r="KG930" s="33"/>
      <c r="KH930" s="33"/>
      <c r="KI930" s="33"/>
      <c r="KJ930" s="33"/>
      <c r="KK930" s="33"/>
      <c r="KL930" s="33"/>
      <c r="KM930" s="33"/>
      <c r="KN930" s="33"/>
      <c r="KO930" s="33"/>
      <c r="KP930" s="33"/>
      <c r="KQ930" s="33"/>
      <c r="KR930" s="33"/>
      <c r="KS930" s="33"/>
      <c r="KT930" s="33"/>
      <c r="KU930" s="33"/>
      <c r="KV930" s="33"/>
      <c r="KW930" s="33"/>
      <c r="KX930" s="33"/>
      <c r="KY930" s="33"/>
      <c r="KZ930" s="33"/>
      <c r="LA930" s="33"/>
      <c r="LB930" s="33"/>
      <c r="LC930" s="33"/>
    </row>
    <row r="931" spans="1:31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  <c r="CY931" s="33"/>
      <c r="CZ931" s="33"/>
      <c r="DA931" s="33"/>
      <c r="DB931" s="33"/>
      <c r="DC931" s="33"/>
      <c r="DD931" s="33"/>
      <c r="DE931" s="33"/>
      <c r="DF931" s="33"/>
      <c r="DG931" s="33"/>
      <c r="DH931" s="33"/>
      <c r="DI931" s="33"/>
      <c r="DJ931" s="33"/>
      <c r="DK931" s="33"/>
      <c r="DL931" s="33"/>
      <c r="DM931" s="33"/>
      <c r="DN931" s="33"/>
      <c r="DO931" s="33"/>
      <c r="DP931" s="33"/>
      <c r="DQ931" s="33"/>
      <c r="DR931" s="33"/>
      <c r="DS931" s="33"/>
      <c r="DT931" s="33"/>
      <c r="DU931" s="33"/>
      <c r="DV931" s="33"/>
      <c r="DW931" s="33"/>
      <c r="DX931" s="33"/>
      <c r="DY931" s="33"/>
      <c r="DZ931" s="33"/>
      <c r="EA931" s="33"/>
      <c r="EB931" s="33"/>
      <c r="EC931" s="33"/>
      <c r="ED931" s="33"/>
      <c r="EE931" s="33"/>
      <c r="EF931" s="33"/>
      <c r="EG931" s="33"/>
      <c r="EH931" s="33"/>
      <c r="EI931" s="33"/>
      <c r="EJ931" s="33"/>
      <c r="EK931" s="33"/>
      <c r="EL931" s="33"/>
      <c r="EM931" s="33"/>
      <c r="EN931" s="33"/>
      <c r="EO931" s="33"/>
      <c r="EP931" s="33"/>
      <c r="EQ931" s="33"/>
      <c r="ER931" s="33"/>
      <c r="ES931" s="33"/>
      <c r="ET931" s="33"/>
      <c r="EU931" s="33"/>
      <c r="EV931" s="33"/>
      <c r="EW931" s="33"/>
      <c r="EX931" s="33"/>
      <c r="EY931" s="33"/>
      <c r="EZ931" s="33"/>
      <c r="FA931" s="33"/>
      <c r="FB931" s="33"/>
      <c r="FC931" s="33"/>
      <c r="FD931" s="33"/>
      <c r="FE931" s="33"/>
      <c r="FF931" s="33"/>
      <c r="FG931" s="33"/>
      <c r="FH931" s="33"/>
      <c r="FI931" s="33"/>
      <c r="FJ931" s="33"/>
      <c r="FK931" s="33"/>
      <c r="FL931" s="33"/>
      <c r="FM931" s="33"/>
      <c r="FN931" s="33"/>
      <c r="FO931" s="33"/>
      <c r="FP931" s="33"/>
      <c r="FQ931" s="33"/>
      <c r="FR931" s="33"/>
      <c r="FS931" s="33"/>
      <c r="FT931" s="33"/>
      <c r="FU931" s="33"/>
      <c r="FV931" s="33"/>
      <c r="FW931" s="33"/>
      <c r="FX931" s="33"/>
      <c r="FY931" s="33"/>
      <c r="FZ931" s="33"/>
      <c r="GA931" s="33"/>
      <c r="GB931" s="33"/>
      <c r="GC931" s="33"/>
      <c r="GD931" s="33"/>
      <c r="GE931" s="33"/>
      <c r="GF931" s="33"/>
      <c r="GG931" s="33"/>
      <c r="GH931" s="33"/>
      <c r="GI931" s="33"/>
      <c r="GJ931" s="33"/>
      <c r="GK931" s="33"/>
      <c r="GL931" s="33"/>
      <c r="GM931" s="33"/>
      <c r="GN931" s="33"/>
      <c r="GO931" s="33"/>
      <c r="GP931" s="33"/>
      <c r="GQ931" s="33"/>
      <c r="GR931" s="33"/>
      <c r="GS931" s="33"/>
      <c r="GT931" s="33"/>
      <c r="GU931" s="33"/>
      <c r="GV931" s="33"/>
      <c r="GW931" s="33"/>
      <c r="GX931" s="33"/>
      <c r="GY931" s="33"/>
      <c r="GZ931" s="33"/>
      <c r="HA931" s="33"/>
      <c r="HB931" s="33"/>
      <c r="HC931" s="33"/>
      <c r="HD931" s="33"/>
      <c r="HE931" s="33"/>
      <c r="HF931" s="33"/>
      <c r="HG931" s="33"/>
      <c r="HH931" s="33"/>
      <c r="HI931" s="33"/>
      <c r="HJ931" s="33"/>
      <c r="HK931" s="33"/>
      <c r="HL931" s="33"/>
      <c r="HM931" s="33"/>
      <c r="HN931" s="33"/>
      <c r="HO931" s="33"/>
      <c r="HP931" s="33"/>
      <c r="HQ931" s="33"/>
      <c r="HR931" s="33"/>
      <c r="HS931" s="33"/>
      <c r="HT931" s="33"/>
      <c r="HU931" s="33"/>
      <c r="HV931" s="33"/>
      <c r="HW931" s="33"/>
      <c r="HX931" s="33"/>
      <c r="HY931" s="33"/>
      <c r="HZ931" s="33"/>
      <c r="IA931" s="33"/>
      <c r="IB931" s="33"/>
      <c r="IC931" s="33"/>
      <c r="ID931" s="33"/>
      <c r="IE931" s="33"/>
      <c r="IF931" s="33"/>
      <c r="IG931" s="33"/>
      <c r="IH931" s="33"/>
      <c r="II931" s="33"/>
      <c r="IJ931" s="33"/>
      <c r="IK931" s="33"/>
      <c r="IL931" s="33"/>
      <c r="IM931" s="33"/>
      <c r="IN931" s="33"/>
      <c r="IO931" s="33"/>
      <c r="IP931" s="33"/>
      <c r="IQ931" s="33"/>
      <c r="IR931" s="33"/>
      <c r="IS931" s="33"/>
      <c r="IT931" s="33"/>
      <c r="IU931" s="33"/>
      <c r="IV931" s="33"/>
      <c r="IW931" s="33"/>
      <c r="IX931" s="33"/>
      <c r="IY931" s="33"/>
      <c r="IZ931" s="33"/>
      <c r="JA931" s="33"/>
      <c r="JB931" s="33"/>
      <c r="JC931" s="33"/>
      <c r="JD931" s="33"/>
      <c r="JE931" s="33"/>
      <c r="JF931" s="33"/>
      <c r="JG931" s="33"/>
      <c r="JH931" s="33"/>
      <c r="JI931" s="33"/>
      <c r="JJ931" s="33"/>
      <c r="JK931" s="33"/>
      <c r="JL931" s="33"/>
      <c r="JM931" s="33"/>
      <c r="JN931" s="33"/>
      <c r="JO931" s="33"/>
      <c r="JP931" s="33"/>
      <c r="JQ931" s="33"/>
      <c r="JR931" s="33"/>
      <c r="JS931" s="33"/>
      <c r="JT931" s="33"/>
      <c r="JU931" s="33"/>
      <c r="JV931" s="33"/>
      <c r="JW931" s="33"/>
      <c r="JX931" s="33"/>
      <c r="JY931" s="33"/>
      <c r="JZ931" s="33"/>
      <c r="KA931" s="33"/>
      <c r="KB931" s="33"/>
      <c r="KC931" s="33"/>
      <c r="KD931" s="33"/>
      <c r="KE931" s="33"/>
      <c r="KF931" s="33"/>
      <c r="KG931" s="33"/>
      <c r="KH931" s="33"/>
      <c r="KI931" s="33"/>
      <c r="KJ931" s="33"/>
      <c r="KK931" s="33"/>
      <c r="KL931" s="33"/>
      <c r="KM931" s="33"/>
      <c r="KN931" s="33"/>
      <c r="KO931" s="33"/>
      <c r="KP931" s="33"/>
      <c r="KQ931" s="33"/>
      <c r="KR931" s="33"/>
      <c r="KS931" s="33"/>
      <c r="KT931" s="33"/>
      <c r="KU931" s="33"/>
      <c r="KV931" s="33"/>
      <c r="KW931" s="33"/>
      <c r="KX931" s="33"/>
      <c r="KY931" s="33"/>
      <c r="KZ931" s="33"/>
      <c r="LA931" s="33"/>
      <c r="LB931" s="33"/>
      <c r="LC931" s="33"/>
    </row>
    <row r="932" spans="1:31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  <c r="FZ932" s="33"/>
      <c r="GA932" s="33"/>
      <c r="GB932" s="33"/>
      <c r="GC932" s="33"/>
      <c r="GD932" s="33"/>
      <c r="GE932" s="33"/>
      <c r="GF932" s="33"/>
      <c r="GG932" s="33"/>
      <c r="GH932" s="33"/>
      <c r="GI932" s="33"/>
      <c r="GJ932" s="33"/>
      <c r="GK932" s="33"/>
      <c r="GL932" s="33"/>
      <c r="GM932" s="33"/>
      <c r="GN932" s="33"/>
      <c r="GO932" s="33"/>
      <c r="GP932" s="33"/>
      <c r="GQ932" s="33"/>
      <c r="GR932" s="33"/>
      <c r="GS932" s="33"/>
      <c r="GT932" s="33"/>
      <c r="GU932" s="33"/>
      <c r="GV932" s="33"/>
      <c r="GW932" s="33"/>
      <c r="GX932" s="33"/>
      <c r="GY932" s="33"/>
      <c r="GZ932" s="33"/>
      <c r="HA932" s="33"/>
      <c r="HB932" s="33"/>
      <c r="HC932" s="33"/>
      <c r="HD932" s="33"/>
      <c r="HE932" s="33"/>
      <c r="HF932" s="33"/>
      <c r="HG932" s="33"/>
      <c r="HH932" s="33"/>
      <c r="HI932" s="33"/>
      <c r="HJ932" s="33"/>
      <c r="HK932" s="33"/>
      <c r="HL932" s="33"/>
      <c r="HM932" s="33"/>
      <c r="HN932" s="33"/>
      <c r="HO932" s="33"/>
      <c r="HP932" s="33"/>
      <c r="HQ932" s="33"/>
      <c r="HR932" s="33"/>
      <c r="HS932" s="33"/>
      <c r="HT932" s="33"/>
      <c r="HU932" s="33"/>
      <c r="HV932" s="33"/>
      <c r="HW932" s="33"/>
      <c r="HX932" s="33"/>
      <c r="HY932" s="33"/>
      <c r="HZ932" s="33"/>
      <c r="IA932" s="33"/>
      <c r="IB932" s="33"/>
      <c r="IC932" s="33"/>
      <c r="ID932" s="33"/>
      <c r="IE932" s="33"/>
      <c r="IF932" s="33"/>
      <c r="IG932" s="33"/>
      <c r="IH932" s="33"/>
      <c r="II932" s="33"/>
      <c r="IJ932" s="33"/>
      <c r="IK932" s="33"/>
      <c r="IL932" s="33"/>
      <c r="IM932" s="33"/>
      <c r="IN932" s="33"/>
      <c r="IO932" s="33"/>
      <c r="IP932" s="33"/>
      <c r="IQ932" s="33"/>
      <c r="IR932" s="33"/>
      <c r="IS932" s="33"/>
      <c r="IT932" s="33"/>
      <c r="IU932" s="33"/>
      <c r="IV932" s="33"/>
      <c r="IW932" s="33"/>
      <c r="IX932" s="33"/>
      <c r="IY932" s="33"/>
      <c r="IZ932" s="33"/>
      <c r="JA932" s="33"/>
      <c r="JB932" s="33"/>
      <c r="JC932" s="33"/>
      <c r="JD932" s="33"/>
      <c r="JE932" s="33"/>
      <c r="JF932" s="33"/>
      <c r="JG932" s="33"/>
      <c r="JH932" s="33"/>
      <c r="JI932" s="33"/>
      <c r="JJ932" s="33"/>
      <c r="JK932" s="33"/>
      <c r="JL932" s="33"/>
      <c r="JM932" s="33"/>
      <c r="JN932" s="33"/>
      <c r="JO932" s="33"/>
      <c r="JP932" s="33"/>
      <c r="JQ932" s="33"/>
      <c r="JR932" s="33"/>
      <c r="JS932" s="33"/>
      <c r="JT932" s="33"/>
      <c r="JU932" s="33"/>
      <c r="JV932" s="33"/>
      <c r="JW932" s="33"/>
      <c r="JX932" s="33"/>
      <c r="JY932" s="33"/>
      <c r="JZ932" s="33"/>
      <c r="KA932" s="33"/>
      <c r="KB932" s="33"/>
      <c r="KC932" s="33"/>
      <c r="KD932" s="33"/>
      <c r="KE932" s="33"/>
      <c r="KF932" s="33"/>
      <c r="KG932" s="33"/>
      <c r="KH932" s="33"/>
      <c r="KI932" s="33"/>
      <c r="KJ932" s="33"/>
      <c r="KK932" s="33"/>
      <c r="KL932" s="33"/>
      <c r="KM932" s="33"/>
      <c r="KN932" s="33"/>
      <c r="KO932" s="33"/>
      <c r="KP932" s="33"/>
      <c r="KQ932" s="33"/>
      <c r="KR932" s="33"/>
      <c r="KS932" s="33"/>
      <c r="KT932" s="33"/>
      <c r="KU932" s="33"/>
      <c r="KV932" s="33"/>
      <c r="KW932" s="33"/>
      <c r="KX932" s="33"/>
      <c r="KY932" s="33"/>
      <c r="KZ932" s="33"/>
      <c r="LA932" s="33"/>
      <c r="LB932" s="33"/>
      <c r="LC932" s="33"/>
    </row>
    <row r="933" spans="1:31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  <c r="CY933" s="33"/>
      <c r="CZ933" s="33"/>
      <c r="DA933" s="33"/>
      <c r="DB933" s="33"/>
      <c r="DC933" s="33"/>
      <c r="DD933" s="33"/>
      <c r="DE933" s="33"/>
      <c r="DF933" s="33"/>
      <c r="DG933" s="33"/>
      <c r="DH933" s="33"/>
      <c r="DI933" s="33"/>
      <c r="DJ933" s="33"/>
      <c r="DK933" s="33"/>
      <c r="DL933" s="33"/>
      <c r="DM933" s="33"/>
      <c r="DN933" s="33"/>
      <c r="DO933" s="33"/>
      <c r="DP933" s="33"/>
      <c r="DQ933" s="33"/>
      <c r="DR933" s="33"/>
      <c r="DS933" s="33"/>
      <c r="DT933" s="33"/>
      <c r="DU933" s="33"/>
      <c r="DV933" s="33"/>
      <c r="DW933" s="33"/>
      <c r="DX933" s="33"/>
      <c r="DY933" s="33"/>
      <c r="DZ933" s="33"/>
      <c r="EA933" s="33"/>
      <c r="EB933" s="33"/>
      <c r="EC933" s="33"/>
      <c r="ED933" s="33"/>
      <c r="EE933" s="33"/>
      <c r="EF933" s="33"/>
      <c r="EG933" s="33"/>
      <c r="EH933" s="33"/>
      <c r="EI933" s="33"/>
      <c r="EJ933" s="33"/>
      <c r="EK933" s="33"/>
      <c r="EL933" s="33"/>
      <c r="EM933" s="33"/>
      <c r="EN933" s="33"/>
      <c r="EO933" s="33"/>
      <c r="EP933" s="33"/>
      <c r="EQ933" s="33"/>
      <c r="ER933" s="33"/>
      <c r="ES933" s="33"/>
      <c r="ET933" s="33"/>
      <c r="EU933" s="33"/>
      <c r="EV933" s="33"/>
      <c r="EW933" s="33"/>
      <c r="EX933" s="33"/>
      <c r="EY933" s="33"/>
      <c r="EZ933" s="33"/>
      <c r="FA933" s="33"/>
      <c r="FB933" s="33"/>
      <c r="FC933" s="33"/>
      <c r="FD933" s="33"/>
      <c r="FE933" s="33"/>
      <c r="FF933" s="33"/>
      <c r="FG933" s="33"/>
      <c r="FH933" s="33"/>
      <c r="FI933" s="33"/>
      <c r="FJ933" s="33"/>
      <c r="FK933" s="33"/>
      <c r="FL933" s="33"/>
      <c r="FM933" s="33"/>
      <c r="FN933" s="33"/>
      <c r="FO933" s="33"/>
      <c r="FP933" s="33"/>
      <c r="FQ933" s="33"/>
      <c r="FR933" s="33"/>
      <c r="FS933" s="33"/>
      <c r="FT933" s="33"/>
      <c r="FU933" s="33"/>
      <c r="FV933" s="33"/>
      <c r="FW933" s="33"/>
      <c r="FX933" s="33"/>
      <c r="FY933" s="33"/>
      <c r="FZ933" s="33"/>
      <c r="GA933" s="33"/>
      <c r="GB933" s="33"/>
      <c r="GC933" s="33"/>
      <c r="GD933" s="33"/>
      <c r="GE933" s="33"/>
      <c r="GF933" s="33"/>
      <c r="GG933" s="33"/>
      <c r="GH933" s="33"/>
      <c r="GI933" s="33"/>
      <c r="GJ933" s="33"/>
      <c r="GK933" s="33"/>
      <c r="GL933" s="33"/>
      <c r="GM933" s="33"/>
      <c r="GN933" s="33"/>
      <c r="GO933" s="33"/>
      <c r="GP933" s="33"/>
      <c r="GQ933" s="33"/>
      <c r="GR933" s="33"/>
      <c r="GS933" s="33"/>
      <c r="GT933" s="33"/>
      <c r="GU933" s="33"/>
      <c r="GV933" s="33"/>
      <c r="GW933" s="33"/>
      <c r="GX933" s="33"/>
      <c r="GY933" s="33"/>
      <c r="GZ933" s="33"/>
      <c r="HA933" s="33"/>
      <c r="HB933" s="33"/>
      <c r="HC933" s="33"/>
      <c r="HD933" s="33"/>
      <c r="HE933" s="33"/>
      <c r="HF933" s="33"/>
      <c r="HG933" s="33"/>
      <c r="HH933" s="33"/>
      <c r="HI933" s="33"/>
      <c r="HJ933" s="33"/>
      <c r="HK933" s="33"/>
      <c r="HL933" s="33"/>
      <c r="HM933" s="33"/>
      <c r="HN933" s="33"/>
      <c r="HO933" s="33"/>
      <c r="HP933" s="33"/>
      <c r="HQ933" s="33"/>
      <c r="HR933" s="33"/>
      <c r="HS933" s="33"/>
      <c r="HT933" s="33"/>
      <c r="HU933" s="33"/>
      <c r="HV933" s="33"/>
      <c r="HW933" s="33"/>
      <c r="HX933" s="33"/>
      <c r="HY933" s="33"/>
      <c r="HZ933" s="33"/>
      <c r="IA933" s="33"/>
      <c r="IB933" s="33"/>
      <c r="IC933" s="33"/>
      <c r="ID933" s="33"/>
      <c r="IE933" s="33"/>
      <c r="IF933" s="33"/>
      <c r="IG933" s="33"/>
      <c r="IH933" s="33"/>
      <c r="II933" s="33"/>
      <c r="IJ933" s="33"/>
      <c r="IK933" s="33"/>
      <c r="IL933" s="33"/>
      <c r="IM933" s="33"/>
      <c r="IN933" s="33"/>
      <c r="IO933" s="33"/>
      <c r="IP933" s="33"/>
      <c r="IQ933" s="33"/>
      <c r="IR933" s="33"/>
      <c r="IS933" s="33"/>
      <c r="IT933" s="33"/>
      <c r="IU933" s="33"/>
      <c r="IV933" s="33"/>
      <c r="IW933" s="33"/>
      <c r="IX933" s="33"/>
      <c r="IY933" s="33"/>
      <c r="IZ933" s="33"/>
      <c r="JA933" s="33"/>
      <c r="JB933" s="33"/>
      <c r="JC933" s="33"/>
      <c r="JD933" s="33"/>
      <c r="JE933" s="33"/>
      <c r="JF933" s="33"/>
      <c r="JG933" s="33"/>
      <c r="JH933" s="33"/>
      <c r="JI933" s="33"/>
      <c r="JJ933" s="33"/>
      <c r="JK933" s="33"/>
      <c r="JL933" s="33"/>
      <c r="JM933" s="33"/>
      <c r="JN933" s="33"/>
      <c r="JO933" s="33"/>
      <c r="JP933" s="33"/>
      <c r="JQ933" s="33"/>
      <c r="JR933" s="33"/>
      <c r="JS933" s="33"/>
      <c r="JT933" s="33"/>
      <c r="JU933" s="33"/>
      <c r="JV933" s="33"/>
      <c r="JW933" s="33"/>
      <c r="JX933" s="33"/>
      <c r="JY933" s="33"/>
      <c r="JZ933" s="33"/>
      <c r="KA933" s="33"/>
      <c r="KB933" s="33"/>
      <c r="KC933" s="33"/>
      <c r="KD933" s="33"/>
      <c r="KE933" s="33"/>
      <c r="KF933" s="33"/>
      <c r="KG933" s="33"/>
      <c r="KH933" s="33"/>
      <c r="KI933" s="33"/>
      <c r="KJ933" s="33"/>
      <c r="KK933" s="33"/>
      <c r="KL933" s="33"/>
      <c r="KM933" s="33"/>
      <c r="KN933" s="33"/>
      <c r="KO933" s="33"/>
      <c r="KP933" s="33"/>
      <c r="KQ933" s="33"/>
      <c r="KR933" s="33"/>
      <c r="KS933" s="33"/>
      <c r="KT933" s="33"/>
      <c r="KU933" s="33"/>
      <c r="KV933" s="33"/>
      <c r="KW933" s="33"/>
      <c r="KX933" s="33"/>
      <c r="KY933" s="33"/>
      <c r="KZ933" s="33"/>
      <c r="LA933" s="33"/>
      <c r="LB933" s="33"/>
      <c r="LC933" s="33"/>
    </row>
    <row r="934" spans="1:31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3"/>
      <c r="CB934" s="33"/>
      <c r="CC934" s="33"/>
      <c r="CD934" s="33"/>
      <c r="CE934" s="33"/>
      <c r="CF934" s="33"/>
      <c r="CG934" s="33"/>
      <c r="CH934" s="33"/>
      <c r="CI934" s="33"/>
      <c r="CJ934" s="33"/>
      <c r="CK934" s="33"/>
      <c r="CL934" s="33"/>
      <c r="CM934" s="33"/>
      <c r="CN934" s="33"/>
      <c r="CO934" s="33"/>
      <c r="CP934" s="33"/>
      <c r="CQ934" s="33"/>
      <c r="CR934" s="33"/>
      <c r="CS934" s="33"/>
      <c r="CT934" s="33"/>
      <c r="CU934" s="33"/>
      <c r="CV934" s="33"/>
      <c r="CW934" s="33"/>
      <c r="CX934" s="33"/>
      <c r="CY934" s="33"/>
      <c r="CZ934" s="33"/>
      <c r="DA934" s="33"/>
      <c r="DB934" s="33"/>
      <c r="DC934" s="33"/>
      <c r="DD934" s="33"/>
      <c r="DE934" s="33"/>
      <c r="DF934" s="33"/>
      <c r="DG934" s="33"/>
      <c r="DH934" s="33"/>
      <c r="DI934" s="33"/>
      <c r="DJ934" s="33"/>
      <c r="DK934" s="33"/>
      <c r="DL934" s="33"/>
      <c r="DM934" s="33"/>
      <c r="DN934" s="33"/>
      <c r="DO934" s="33"/>
      <c r="DP934" s="33"/>
      <c r="DQ934" s="33"/>
      <c r="DR934" s="33"/>
      <c r="DS934" s="33"/>
      <c r="DT934" s="33"/>
      <c r="DU934" s="33"/>
      <c r="DV934" s="33"/>
      <c r="DW934" s="33"/>
      <c r="DX934" s="33"/>
      <c r="DY934" s="33"/>
      <c r="DZ934" s="33"/>
      <c r="EA934" s="33"/>
      <c r="EB934" s="33"/>
      <c r="EC934" s="33"/>
      <c r="ED934" s="33"/>
      <c r="EE934" s="33"/>
      <c r="EF934" s="33"/>
      <c r="EG934" s="33"/>
      <c r="EH934" s="33"/>
      <c r="EI934" s="33"/>
      <c r="EJ934" s="33"/>
      <c r="EK934" s="33"/>
      <c r="EL934" s="33"/>
      <c r="EM934" s="33"/>
      <c r="EN934" s="33"/>
      <c r="EO934" s="33"/>
      <c r="EP934" s="33"/>
      <c r="EQ934" s="33"/>
      <c r="ER934" s="33"/>
      <c r="ES934" s="33"/>
      <c r="ET934" s="33"/>
      <c r="EU934" s="33"/>
      <c r="EV934" s="33"/>
      <c r="EW934" s="33"/>
      <c r="EX934" s="33"/>
      <c r="EY934" s="33"/>
      <c r="EZ934" s="33"/>
      <c r="FA934" s="33"/>
      <c r="FB934" s="33"/>
      <c r="FC934" s="33"/>
      <c r="FD934" s="33"/>
      <c r="FE934" s="33"/>
      <c r="FF934" s="33"/>
      <c r="FG934" s="33"/>
      <c r="FH934" s="33"/>
      <c r="FI934" s="33"/>
      <c r="FJ934" s="33"/>
      <c r="FK934" s="33"/>
      <c r="FL934" s="33"/>
      <c r="FM934" s="33"/>
      <c r="FN934" s="33"/>
      <c r="FO934" s="33"/>
      <c r="FP934" s="33"/>
      <c r="FQ934" s="33"/>
      <c r="FR934" s="33"/>
      <c r="FS934" s="33"/>
      <c r="FT934" s="33"/>
      <c r="FU934" s="33"/>
      <c r="FV934" s="33"/>
      <c r="FW934" s="33"/>
      <c r="FX934" s="33"/>
      <c r="FY934" s="33"/>
      <c r="FZ934" s="33"/>
      <c r="GA934" s="33"/>
      <c r="GB934" s="33"/>
      <c r="GC934" s="33"/>
      <c r="GD934" s="33"/>
      <c r="GE934" s="33"/>
      <c r="GF934" s="33"/>
      <c r="GG934" s="33"/>
      <c r="GH934" s="33"/>
      <c r="GI934" s="33"/>
      <c r="GJ934" s="33"/>
      <c r="GK934" s="33"/>
      <c r="GL934" s="33"/>
      <c r="GM934" s="33"/>
      <c r="GN934" s="33"/>
      <c r="GO934" s="33"/>
      <c r="GP934" s="33"/>
      <c r="GQ934" s="33"/>
      <c r="GR934" s="33"/>
      <c r="GS934" s="33"/>
      <c r="GT934" s="33"/>
      <c r="GU934" s="33"/>
      <c r="GV934" s="33"/>
      <c r="GW934" s="33"/>
      <c r="GX934" s="33"/>
      <c r="GY934" s="33"/>
      <c r="GZ934" s="33"/>
      <c r="HA934" s="33"/>
      <c r="HB934" s="33"/>
      <c r="HC934" s="33"/>
      <c r="HD934" s="33"/>
      <c r="HE934" s="33"/>
      <c r="HF934" s="33"/>
      <c r="HG934" s="33"/>
      <c r="HH934" s="33"/>
      <c r="HI934" s="33"/>
      <c r="HJ934" s="33"/>
      <c r="HK934" s="33"/>
      <c r="HL934" s="33"/>
      <c r="HM934" s="33"/>
      <c r="HN934" s="33"/>
      <c r="HO934" s="33"/>
      <c r="HP934" s="33"/>
      <c r="HQ934" s="33"/>
      <c r="HR934" s="33"/>
      <c r="HS934" s="33"/>
      <c r="HT934" s="33"/>
      <c r="HU934" s="33"/>
      <c r="HV934" s="33"/>
      <c r="HW934" s="33"/>
      <c r="HX934" s="33"/>
      <c r="HY934" s="33"/>
      <c r="HZ934" s="33"/>
      <c r="IA934" s="33"/>
      <c r="IB934" s="33"/>
      <c r="IC934" s="33"/>
      <c r="ID934" s="33"/>
      <c r="IE934" s="33"/>
      <c r="IF934" s="33"/>
      <c r="IG934" s="33"/>
      <c r="IH934" s="33"/>
      <c r="II934" s="33"/>
      <c r="IJ934" s="33"/>
      <c r="IK934" s="33"/>
      <c r="IL934" s="33"/>
      <c r="IM934" s="33"/>
      <c r="IN934" s="33"/>
      <c r="IO934" s="33"/>
      <c r="IP934" s="33"/>
      <c r="IQ934" s="33"/>
      <c r="IR934" s="33"/>
      <c r="IS934" s="33"/>
      <c r="IT934" s="33"/>
      <c r="IU934" s="33"/>
      <c r="IV934" s="33"/>
      <c r="IW934" s="33"/>
      <c r="IX934" s="33"/>
      <c r="IY934" s="33"/>
      <c r="IZ934" s="33"/>
      <c r="JA934" s="33"/>
      <c r="JB934" s="33"/>
      <c r="JC934" s="33"/>
      <c r="JD934" s="33"/>
      <c r="JE934" s="33"/>
      <c r="JF934" s="33"/>
      <c r="JG934" s="33"/>
      <c r="JH934" s="33"/>
      <c r="JI934" s="33"/>
      <c r="JJ934" s="33"/>
      <c r="JK934" s="33"/>
      <c r="JL934" s="33"/>
      <c r="JM934" s="33"/>
      <c r="JN934" s="33"/>
      <c r="JO934" s="33"/>
      <c r="JP934" s="33"/>
      <c r="JQ934" s="33"/>
      <c r="JR934" s="33"/>
      <c r="JS934" s="33"/>
      <c r="JT934" s="33"/>
      <c r="JU934" s="33"/>
      <c r="JV934" s="33"/>
      <c r="JW934" s="33"/>
      <c r="JX934" s="33"/>
      <c r="JY934" s="33"/>
      <c r="JZ934" s="33"/>
      <c r="KA934" s="33"/>
      <c r="KB934" s="33"/>
      <c r="KC934" s="33"/>
      <c r="KD934" s="33"/>
      <c r="KE934" s="33"/>
      <c r="KF934" s="33"/>
      <c r="KG934" s="33"/>
      <c r="KH934" s="33"/>
      <c r="KI934" s="33"/>
      <c r="KJ934" s="33"/>
      <c r="KK934" s="33"/>
      <c r="KL934" s="33"/>
      <c r="KM934" s="33"/>
      <c r="KN934" s="33"/>
      <c r="KO934" s="33"/>
      <c r="KP934" s="33"/>
      <c r="KQ934" s="33"/>
      <c r="KR934" s="33"/>
      <c r="KS934" s="33"/>
      <c r="KT934" s="33"/>
      <c r="KU934" s="33"/>
      <c r="KV934" s="33"/>
      <c r="KW934" s="33"/>
      <c r="KX934" s="33"/>
      <c r="KY934" s="33"/>
      <c r="KZ934" s="33"/>
      <c r="LA934" s="33"/>
      <c r="LB934" s="33"/>
      <c r="LC934" s="33"/>
    </row>
    <row r="935" spans="1:31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3"/>
      <c r="CB935" s="33"/>
      <c r="CC935" s="33"/>
      <c r="CD935" s="33"/>
      <c r="CE935" s="33"/>
      <c r="CF935" s="33"/>
      <c r="CG935" s="33"/>
      <c r="CH935" s="33"/>
      <c r="CI935" s="33"/>
      <c r="CJ935" s="33"/>
      <c r="CK935" s="33"/>
      <c r="CL935" s="33"/>
      <c r="CM935" s="33"/>
      <c r="CN935" s="33"/>
      <c r="CO935" s="33"/>
      <c r="CP935" s="33"/>
      <c r="CQ935" s="33"/>
      <c r="CR935" s="33"/>
      <c r="CS935" s="33"/>
      <c r="CT935" s="33"/>
      <c r="CU935" s="33"/>
      <c r="CV935" s="33"/>
      <c r="CW935" s="33"/>
      <c r="CX935" s="33"/>
      <c r="CY935" s="33"/>
      <c r="CZ935" s="33"/>
      <c r="DA935" s="33"/>
      <c r="DB935" s="33"/>
      <c r="DC935" s="33"/>
      <c r="DD935" s="33"/>
      <c r="DE935" s="33"/>
      <c r="DF935" s="33"/>
      <c r="DG935" s="33"/>
      <c r="DH935" s="33"/>
      <c r="DI935" s="33"/>
      <c r="DJ935" s="33"/>
      <c r="DK935" s="33"/>
      <c r="DL935" s="33"/>
      <c r="DM935" s="33"/>
      <c r="DN935" s="33"/>
      <c r="DO935" s="33"/>
      <c r="DP935" s="33"/>
      <c r="DQ935" s="33"/>
      <c r="DR935" s="33"/>
      <c r="DS935" s="33"/>
      <c r="DT935" s="33"/>
      <c r="DU935" s="33"/>
      <c r="DV935" s="33"/>
      <c r="DW935" s="33"/>
      <c r="DX935" s="33"/>
      <c r="DY935" s="33"/>
      <c r="DZ935" s="33"/>
      <c r="EA935" s="33"/>
      <c r="EB935" s="33"/>
      <c r="EC935" s="33"/>
      <c r="ED935" s="33"/>
      <c r="EE935" s="33"/>
      <c r="EF935" s="33"/>
      <c r="EG935" s="33"/>
      <c r="EH935" s="33"/>
      <c r="EI935" s="33"/>
      <c r="EJ935" s="33"/>
      <c r="EK935" s="33"/>
      <c r="EL935" s="33"/>
      <c r="EM935" s="33"/>
      <c r="EN935" s="33"/>
      <c r="EO935" s="33"/>
      <c r="EP935" s="33"/>
      <c r="EQ935" s="33"/>
      <c r="ER935" s="33"/>
      <c r="ES935" s="33"/>
      <c r="ET935" s="33"/>
      <c r="EU935" s="33"/>
      <c r="EV935" s="33"/>
      <c r="EW935" s="33"/>
      <c r="EX935" s="33"/>
      <c r="EY935" s="33"/>
      <c r="EZ935" s="33"/>
      <c r="FA935" s="33"/>
      <c r="FB935" s="33"/>
      <c r="FC935" s="33"/>
      <c r="FD935" s="33"/>
      <c r="FE935" s="33"/>
      <c r="FF935" s="33"/>
      <c r="FG935" s="33"/>
      <c r="FH935" s="33"/>
      <c r="FI935" s="33"/>
      <c r="FJ935" s="33"/>
      <c r="FK935" s="33"/>
      <c r="FL935" s="33"/>
      <c r="FM935" s="33"/>
      <c r="FN935" s="33"/>
      <c r="FO935" s="33"/>
      <c r="FP935" s="33"/>
      <c r="FQ935" s="33"/>
      <c r="FR935" s="33"/>
      <c r="FS935" s="33"/>
      <c r="FT935" s="33"/>
      <c r="FU935" s="33"/>
      <c r="FV935" s="33"/>
      <c r="FW935" s="33"/>
      <c r="FX935" s="33"/>
      <c r="FY935" s="33"/>
      <c r="FZ935" s="33"/>
      <c r="GA935" s="33"/>
      <c r="GB935" s="33"/>
      <c r="GC935" s="33"/>
      <c r="GD935" s="33"/>
      <c r="GE935" s="33"/>
      <c r="GF935" s="33"/>
      <c r="GG935" s="33"/>
      <c r="GH935" s="33"/>
      <c r="GI935" s="33"/>
      <c r="GJ935" s="33"/>
      <c r="GK935" s="33"/>
      <c r="GL935" s="33"/>
      <c r="GM935" s="33"/>
      <c r="GN935" s="33"/>
      <c r="GO935" s="33"/>
      <c r="GP935" s="33"/>
      <c r="GQ935" s="33"/>
      <c r="GR935" s="33"/>
      <c r="GS935" s="33"/>
      <c r="GT935" s="33"/>
      <c r="GU935" s="33"/>
      <c r="GV935" s="33"/>
      <c r="GW935" s="33"/>
      <c r="GX935" s="33"/>
      <c r="GY935" s="33"/>
      <c r="GZ935" s="33"/>
      <c r="HA935" s="33"/>
      <c r="HB935" s="33"/>
      <c r="HC935" s="33"/>
      <c r="HD935" s="33"/>
      <c r="HE935" s="33"/>
      <c r="HF935" s="33"/>
      <c r="HG935" s="33"/>
      <c r="HH935" s="33"/>
      <c r="HI935" s="33"/>
      <c r="HJ935" s="33"/>
      <c r="HK935" s="33"/>
      <c r="HL935" s="33"/>
      <c r="HM935" s="33"/>
      <c r="HN935" s="33"/>
      <c r="HO935" s="33"/>
      <c r="HP935" s="33"/>
      <c r="HQ935" s="33"/>
      <c r="HR935" s="33"/>
      <c r="HS935" s="33"/>
      <c r="HT935" s="33"/>
      <c r="HU935" s="33"/>
      <c r="HV935" s="33"/>
      <c r="HW935" s="33"/>
      <c r="HX935" s="33"/>
      <c r="HY935" s="33"/>
      <c r="HZ935" s="33"/>
      <c r="IA935" s="33"/>
      <c r="IB935" s="33"/>
      <c r="IC935" s="33"/>
      <c r="ID935" s="33"/>
      <c r="IE935" s="33"/>
      <c r="IF935" s="33"/>
      <c r="IG935" s="33"/>
      <c r="IH935" s="33"/>
      <c r="II935" s="33"/>
      <c r="IJ935" s="33"/>
      <c r="IK935" s="33"/>
      <c r="IL935" s="33"/>
      <c r="IM935" s="33"/>
      <c r="IN935" s="33"/>
      <c r="IO935" s="33"/>
      <c r="IP935" s="33"/>
      <c r="IQ935" s="33"/>
      <c r="IR935" s="33"/>
      <c r="IS935" s="33"/>
      <c r="IT935" s="33"/>
      <c r="IU935" s="33"/>
      <c r="IV935" s="33"/>
      <c r="IW935" s="33"/>
      <c r="IX935" s="33"/>
      <c r="IY935" s="33"/>
      <c r="IZ935" s="33"/>
      <c r="JA935" s="33"/>
      <c r="JB935" s="33"/>
      <c r="JC935" s="33"/>
      <c r="JD935" s="33"/>
      <c r="JE935" s="33"/>
      <c r="JF935" s="33"/>
      <c r="JG935" s="33"/>
      <c r="JH935" s="33"/>
      <c r="JI935" s="33"/>
      <c r="JJ935" s="33"/>
      <c r="JK935" s="33"/>
      <c r="JL935" s="33"/>
      <c r="JM935" s="33"/>
      <c r="JN935" s="33"/>
      <c r="JO935" s="33"/>
      <c r="JP935" s="33"/>
      <c r="JQ935" s="33"/>
      <c r="JR935" s="33"/>
      <c r="JS935" s="33"/>
      <c r="JT935" s="33"/>
      <c r="JU935" s="33"/>
      <c r="JV935" s="33"/>
      <c r="JW935" s="33"/>
      <c r="JX935" s="33"/>
      <c r="JY935" s="33"/>
      <c r="JZ935" s="33"/>
      <c r="KA935" s="33"/>
      <c r="KB935" s="33"/>
      <c r="KC935" s="33"/>
      <c r="KD935" s="33"/>
      <c r="KE935" s="33"/>
      <c r="KF935" s="33"/>
      <c r="KG935" s="33"/>
      <c r="KH935" s="33"/>
      <c r="KI935" s="33"/>
      <c r="KJ935" s="33"/>
      <c r="KK935" s="33"/>
      <c r="KL935" s="33"/>
      <c r="KM935" s="33"/>
      <c r="KN935" s="33"/>
      <c r="KO935" s="33"/>
      <c r="KP935" s="33"/>
      <c r="KQ935" s="33"/>
      <c r="KR935" s="33"/>
      <c r="KS935" s="33"/>
      <c r="KT935" s="33"/>
      <c r="KU935" s="33"/>
      <c r="KV935" s="33"/>
      <c r="KW935" s="33"/>
      <c r="KX935" s="33"/>
      <c r="KY935" s="33"/>
      <c r="KZ935" s="33"/>
      <c r="LA935" s="33"/>
      <c r="LB935" s="33"/>
      <c r="LC935" s="33"/>
    </row>
    <row r="936" spans="1:31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3"/>
      <c r="CB936" s="33"/>
      <c r="CC936" s="33"/>
      <c r="CD936" s="33"/>
      <c r="CE936" s="33"/>
      <c r="CF936" s="33"/>
      <c r="CG936" s="33"/>
      <c r="CH936" s="33"/>
      <c r="CI936" s="33"/>
      <c r="CJ936" s="33"/>
      <c r="CK936" s="33"/>
      <c r="CL936" s="33"/>
      <c r="CM936" s="33"/>
      <c r="CN936" s="33"/>
      <c r="CO936" s="33"/>
      <c r="CP936" s="33"/>
      <c r="CQ936" s="33"/>
      <c r="CR936" s="33"/>
      <c r="CS936" s="33"/>
      <c r="CT936" s="33"/>
      <c r="CU936" s="33"/>
      <c r="CV936" s="33"/>
      <c r="CW936" s="33"/>
      <c r="CX936" s="33"/>
      <c r="CY936" s="33"/>
      <c r="CZ936" s="33"/>
      <c r="DA936" s="33"/>
      <c r="DB936" s="33"/>
      <c r="DC936" s="33"/>
      <c r="DD936" s="33"/>
      <c r="DE936" s="33"/>
      <c r="DF936" s="33"/>
      <c r="DG936" s="33"/>
      <c r="DH936" s="33"/>
      <c r="DI936" s="33"/>
      <c r="DJ936" s="33"/>
      <c r="DK936" s="33"/>
      <c r="DL936" s="33"/>
      <c r="DM936" s="33"/>
      <c r="DN936" s="33"/>
      <c r="DO936" s="33"/>
      <c r="DP936" s="33"/>
      <c r="DQ936" s="33"/>
      <c r="DR936" s="33"/>
      <c r="DS936" s="33"/>
      <c r="DT936" s="33"/>
      <c r="DU936" s="33"/>
      <c r="DV936" s="33"/>
      <c r="DW936" s="33"/>
      <c r="DX936" s="33"/>
      <c r="DY936" s="33"/>
      <c r="DZ936" s="33"/>
      <c r="EA936" s="33"/>
      <c r="EB936" s="33"/>
      <c r="EC936" s="33"/>
      <c r="ED936" s="33"/>
      <c r="EE936" s="33"/>
      <c r="EF936" s="33"/>
      <c r="EG936" s="33"/>
      <c r="EH936" s="33"/>
      <c r="EI936" s="33"/>
      <c r="EJ936" s="33"/>
      <c r="EK936" s="33"/>
      <c r="EL936" s="33"/>
      <c r="EM936" s="33"/>
      <c r="EN936" s="33"/>
      <c r="EO936" s="33"/>
      <c r="EP936" s="33"/>
      <c r="EQ936" s="33"/>
      <c r="ER936" s="33"/>
      <c r="ES936" s="33"/>
      <c r="ET936" s="33"/>
      <c r="EU936" s="33"/>
      <c r="EV936" s="33"/>
      <c r="EW936" s="33"/>
      <c r="EX936" s="33"/>
      <c r="EY936" s="33"/>
      <c r="EZ936" s="33"/>
      <c r="FA936" s="33"/>
      <c r="FB936" s="33"/>
      <c r="FC936" s="33"/>
      <c r="FD936" s="33"/>
      <c r="FE936" s="33"/>
      <c r="FF936" s="33"/>
      <c r="FG936" s="33"/>
      <c r="FH936" s="33"/>
      <c r="FI936" s="33"/>
      <c r="FJ936" s="33"/>
      <c r="FK936" s="33"/>
      <c r="FL936" s="33"/>
      <c r="FM936" s="33"/>
      <c r="FN936" s="33"/>
      <c r="FO936" s="33"/>
      <c r="FP936" s="33"/>
      <c r="FQ936" s="33"/>
      <c r="FR936" s="33"/>
      <c r="FS936" s="33"/>
      <c r="FT936" s="33"/>
      <c r="FU936" s="33"/>
      <c r="FV936" s="33"/>
      <c r="FW936" s="33"/>
      <c r="FX936" s="33"/>
      <c r="FY936" s="33"/>
      <c r="FZ936" s="33"/>
      <c r="GA936" s="33"/>
      <c r="GB936" s="33"/>
      <c r="GC936" s="33"/>
      <c r="GD936" s="33"/>
      <c r="GE936" s="33"/>
      <c r="GF936" s="33"/>
      <c r="GG936" s="33"/>
      <c r="GH936" s="33"/>
      <c r="GI936" s="33"/>
      <c r="GJ936" s="33"/>
      <c r="GK936" s="33"/>
      <c r="GL936" s="33"/>
      <c r="GM936" s="33"/>
      <c r="GN936" s="33"/>
      <c r="GO936" s="33"/>
      <c r="GP936" s="33"/>
      <c r="GQ936" s="33"/>
      <c r="GR936" s="33"/>
      <c r="GS936" s="33"/>
      <c r="GT936" s="33"/>
      <c r="GU936" s="33"/>
      <c r="GV936" s="33"/>
      <c r="GW936" s="33"/>
      <c r="GX936" s="33"/>
      <c r="GY936" s="33"/>
      <c r="GZ936" s="33"/>
      <c r="HA936" s="33"/>
      <c r="HB936" s="33"/>
      <c r="HC936" s="33"/>
      <c r="HD936" s="33"/>
      <c r="HE936" s="33"/>
      <c r="HF936" s="33"/>
      <c r="HG936" s="33"/>
      <c r="HH936" s="33"/>
      <c r="HI936" s="33"/>
      <c r="HJ936" s="33"/>
      <c r="HK936" s="33"/>
      <c r="HL936" s="33"/>
      <c r="HM936" s="33"/>
      <c r="HN936" s="33"/>
      <c r="HO936" s="33"/>
      <c r="HP936" s="33"/>
      <c r="HQ936" s="33"/>
      <c r="HR936" s="33"/>
      <c r="HS936" s="33"/>
      <c r="HT936" s="33"/>
      <c r="HU936" s="33"/>
      <c r="HV936" s="33"/>
      <c r="HW936" s="33"/>
      <c r="HX936" s="33"/>
      <c r="HY936" s="33"/>
      <c r="HZ936" s="33"/>
      <c r="IA936" s="33"/>
      <c r="IB936" s="33"/>
      <c r="IC936" s="33"/>
      <c r="ID936" s="33"/>
      <c r="IE936" s="33"/>
      <c r="IF936" s="33"/>
      <c r="IG936" s="33"/>
      <c r="IH936" s="33"/>
      <c r="II936" s="33"/>
      <c r="IJ936" s="33"/>
      <c r="IK936" s="33"/>
      <c r="IL936" s="33"/>
      <c r="IM936" s="33"/>
      <c r="IN936" s="33"/>
      <c r="IO936" s="33"/>
      <c r="IP936" s="33"/>
      <c r="IQ936" s="33"/>
      <c r="IR936" s="33"/>
      <c r="IS936" s="33"/>
      <c r="IT936" s="33"/>
      <c r="IU936" s="33"/>
      <c r="IV936" s="33"/>
      <c r="IW936" s="33"/>
      <c r="IX936" s="33"/>
      <c r="IY936" s="33"/>
      <c r="IZ936" s="33"/>
      <c r="JA936" s="33"/>
      <c r="JB936" s="33"/>
      <c r="JC936" s="33"/>
      <c r="JD936" s="33"/>
      <c r="JE936" s="33"/>
      <c r="JF936" s="33"/>
      <c r="JG936" s="33"/>
      <c r="JH936" s="33"/>
      <c r="JI936" s="33"/>
      <c r="JJ936" s="33"/>
      <c r="JK936" s="33"/>
      <c r="JL936" s="33"/>
      <c r="JM936" s="33"/>
      <c r="JN936" s="33"/>
      <c r="JO936" s="33"/>
      <c r="JP936" s="33"/>
      <c r="JQ936" s="33"/>
      <c r="JR936" s="33"/>
      <c r="JS936" s="33"/>
      <c r="JT936" s="33"/>
      <c r="JU936" s="33"/>
      <c r="JV936" s="33"/>
      <c r="JW936" s="33"/>
      <c r="JX936" s="33"/>
      <c r="JY936" s="33"/>
      <c r="JZ936" s="33"/>
      <c r="KA936" s="33"/>
      <c r="KB936" s="33"/>
      <c r="KC936" s="33"/>
      <c r="KD936" s="33"/>
      <c r="KE936" s="33"/>
      <c r="KF936" s="33"/>
      <c r="KG936" s="33"/>
      <c r="KH936" s="33"/>
      <c r="KI936" s="33"/>
      <c r="KJ936" s="33"/>
      <c r="KK936" s="33"/>
      <c r="KL936" s="33"/>
      <c r="KM936" s="33"/>
      <c r="KN936" s="33"/>
      <c r="KO936" s="33"/>
      <c r="KP936" s="33"/>
      <c r="KQ936" s="33"/>
      <c r="KR936" s="33"/>
      <c r="KS936" s="33"/>
      <c r="KT936" s="33"/>
      <c r="KU936" s="33"/>
      <c r="KV936" s="33"/>
      <c r="KW936" s="33"/>
      <c r="KX936" s="33"/>
      <c r="KY936" s="33"/>
      <c r="KZ936" s="33"/>
      <c r="LA936" s="33"/>
      <c r="LB936" s="33"/>
      <c r="LC936" s="33"/>
    </row>
    <row r="937" spans="1:31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3"/>
      <c r="CB937" s="33"/>
      <c r="CC937" s="33"/>
      <c r="CD937" s="33"/>
      <c r="CE937" s="33"/>
      <c r="CF937" s="33"/>
      <c r="CG937" s="33"/>
      <c r="CH937" s="33"/>
      <c r="CI937" s="33"/>
      <c r="CJ937" s="33"/>
      <c r="CK937" s="33"/>
      <c r="CL937" s="33"/>
      <c r="CM937" s="33"/>
      <c r="CN937" s="33"/>
      <c r="CO937" s="33"/>
      <c r="CP937" s="33"/>
      <c r="CQ937" s="33"/>
      <c r="CR937" s="33"/>
      <c r="CS937" s="33"/>
      <c r="CT937" s="33"/>
      <c r="CU937" s="33"/>
      <c r="CV937" s="33"/>
      <c r="CW937" s="33"/>
      <c r="CX937" s="33"/>
      <c r="CY937" s="33"/>
      <c r="CZ937" s="33"/>
      <c r="DA937" s="33"/>
      <c r="DB937" s="33"/>
      <c r="DC937" s="33"/>
      <c r="DD937" s="33"/>
      <c r="DE937" s="33"/>
      <c r="DF937" s="33"/>
      <c r="DG937" s="33"/>
      <c r="DH937" s="33"/>
      <c r="DI937" s="33"/>
      <c r="DJ937" s="33"/>
      <c r="DK937" s="33"/>
      <c r="DL937" s="33"/>
      <c r="DM937" s="33"/>
      <c r="DN937" s="33"/>
      <c r="DO937" s="33"/>
      <c r="DP937" s="33"/>
      <c r="DQ937" s="33"/>
      <c r="DR937" s="33"/>
      <c r="DS937" s="33"/>
      <c r="DT937" s="33"/>
      <c r="DU937" s="33"/>
      <c r="DV937" s="33"/>
      <c r="DW937" s="33"/>
      <c r="DX937" s="33"/>
      <c r="DY937" s="33"/>
      <c r="DZ937" s="33"/>
      <c r="EA937" s="33"/>
      <c r="EB937" s="33"/>
      <c r="EC937" s="33"/>
      <c r="ED937" s="33"/>
      <c r="EE937" s="33"/>
      <c r="EF937" s="33"/>
      <c r="EG937" s="33"/>
      <c r="EH937" s="33"/>
      <c r="EI937" s="33"/>
      <c r="EJ937" s="33"/>
      <c r="EK937" s="33"/>
      <c r="EL937" s="33"/>
      <c r="EM937" s="33"/>
      <c r="EN937" s="33"/>
      <c r="EO937" s="33"/>
      <c r="EP937" s="33"/>
      <c r="EQ937" s="33"/>
      <c r="ER937" s="33"/>
      <c r="ES937" s="33"/>
      <c r="ET937" s="33"/>
      <c r="EU937" s="33"/>
      <c r="EV937" s="33"/>
      <c r="EW937" s="33"/>
      <c r="EX937" s="33"/>
      <c r="EY937" s="33"/>
      <c r="EZ937" s="33"/>
      <c r="FA937" s="33"/>
      <c r="FB937" s="33"/>
      <c r="FC937" s="33"/>
      <c r="FD937" s="33"/>
      <c r="FE937" s="33"/>
      <c r="FF937" s="33"/>
      <c r="FG937" s="33"/>
      <c r="FH937" s="33"/>
      <c r="FI937" s="33"/>
      <c r="FJ937" s="33"/>
      <c r="FK937" s="33"/>
      <c r="FL937" s="33"/>
      <c r="FM937" s="33"/>
      <c r="FN937" s="33"/>
      <c r="FO937" s="33"/>
      <c r="FP937" s="33"/>
      <c r="FQ937" s="33"/>
      <c r="FR937" s="33"/>
      <c r="FS937" s="33"/>
      <c r="FT937" s="33"/>
      <c r="FU937" s="33"/>
      <c r="FV937" s="33"/>
      <c r="FW937" s="33"/>
      <c r="FX937" s="33"/>
      <c r="FY937" s="33"/>
      <c r="FZ937" s="33"/>
      <c r="GA937" s="33"/>
      <c r="GB937" s="33"/>
      <c r="GC937" s="33"/>
      <c r="GD937" s="33"/>
      <c r="GE937" s="33"/>
      <c r="GF937" s="33"/>
      <c r="GG937" s="33"/>
      <c r="GH937" s="33"/>
      <c r="GI937" s="33"/>
      <c r="GJ937" s="33"/>
      <c r="GK937" s="33"/>
      <c r="GL937" s="33"/>
      <c r="GM937" s="33"/>
      <c r="GN937" s="33"/>
      <c r="GO937" s="33"/>
      <c r="GP937" s="33"/>
      <c r="GQ937" s="33"/>
      <c r="GR937" s="33"/>
      <c r="GS937" s="33"/>
      <c r="GT937" s="33"/>
      <c r="GU937" s="33"/>
      <c r="GV937" s="33"/>
      <c r="GW937" s="33"/>
      <c r="GX937" s="33"/>
      <c r="GY937" s="33"/>
      <c r="GZ937" s="33"/>
      <c r="HA937" s="33"/>
      <c r="HB937" s="33"/>
      <c r="HC937" s="33"/>
      <c r="HD937" s="33"/>
      <c r="HE937" s="33"/>
      <c r="HF937" s="33"/>
      <c r="HG937" s="33"/>
      <c r="HH937" s="33"/>
      <c r="HI937" s="33"/>
      <c r="HJ937" s="33"/>
      <c r="HK937" s="33"/>
      <c r="HL937" s="33"/>
      <c r="HM937" s="33"/>
      <c r="HN937" s="33"/>
      <c r="HO937" s="33"/>
      <c r="HP937" s="33"/>
      <c r="HQ937" s="33"/>
      <c r="HR937" s="33"/>
      <c r="HS937" s="33"/>
      <c r="HT937" s="33"/>
      <c r="HU937" s="33"/>
      <c r="HV937" s="33"/>
      <c r="HW937" s="33"/>
      <c r="HX937" s="33"/>
      <c r="HY937" s="33"/>
      <c r="HZ937" s="33"/>
      <c r="IA937" s="33"/>
      <c r="IB937" s="33"/>
      <c r="IC937" s="33"/>
      <c r="ID937" s="33"/>
      <c r="IE937" s="33"/>
      <c r="IF937" s="33"/>
      <c r="IG937" s="33"/>
      <c r="IH937" s="33"/>
      <c r="II937" s="33"/>
      <c r="IJ937" s="33"/>
      <c r="IK937" s="33"/>
      <c r="IL937" s="33"/>
      <c r="IM937" s="33"/>
      <c r="IN937" s="33"/>
      <c r="IO937" s="33"/>
      <c r="IP937" s="33"/>
      <c r="IQ937" s="33"/>
      <c r="IR937" s="33"/>
      <c r="IS937" s="33"/>
      <c r="IT937" s="33"/>
      <c r="IU937" s="33"/>
      <c r="IV937" s="33"/>
      <c r="IW937" s="33"/>
      <c r="IX937" s="33"/>
      <c r="IY937" s="33"/>
      <c r="IZ937" s="33"/>
      <c r="JA937" s="33"/>
      <c r="JB937" s="33"/>
      <c r="JC937" s="33"/>
      <c r="JD937" s="33"/>
      <c r="JE937" s="33"/>
      <c r="JF937" s="33"/>
      <c r="JG937" s="33"/>
      <c r="JH937" s="33"/>
      <c r="JI937" s="33"/>
      <c r="JJ937" s="33"/>
      <c r="JK937" s="33"/>
      <c r="JL937" s="33"/>
      <c r="JM937" s="33"/>
      <c r="JN937" s="33"/>
      <c r="JO937" s="33"/>
      <c r="JP937" s="33"/>
      <c r="JQ937" s="33"/>
      <c r="JR937" s="33"/>
      <c r="JS937" s="33"/>
      <c r="JT937" s="33"/>
      <c r="JU937" s="33"/>
      <c r="JV937" s="33"/>
      <c r="JW937" s="33"/>
      <c r="JX937" s="33"/>
      <c r="JY937" s="33"/>
      <c r="JZ937" s="33"/>
      <c r="KA937" s="33"/>
      <c r="KB937" s="33"/>
      <c r="KC937" s="33"/>
      <c r="KD937" s="33"/>
      <c r="KE937" s="33"/>
      <c r="KF937" s="33"/>
      <c r="KG937" s="33"/>
      <c r="KH937" s="33"/>
      <c r="KI937" s="33"/>
      <c r="KJ937" s="33"/>
      <c r="KK937" s="33"/>
      <c r="KL937" s="33"/>
      <c r="KM937" s="33"/>
      <c r="KN937" s="33"/>
      <c r="KO937" s="33"/>
      <c r="KP937" s="33"/>
      <c r="KQ937" s="33"/>
      <c r="KR937" s="33"/>
      <c r="KS937" s="33"/>
      <c r="KT937" s="33"/>
      <c r="KU937" s="33"/>
      <c r="KV937" s="33"/>
      <c r="KW937" s="33"/>
      <c r="KX937" s="33"/>
      <c r="KY937" s="33"/>
      <c r="KZ937" s="33"/>
      <c r="LA937" s="33"/>
      <c r="LB937" s="33"/>
      <c r="LC937" s="33"/>
    </row>
    <row r="938" spans="1:31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3"/>
      <c r="CB938" s="33"/>
      <c r="CC938" s="33"/>
      <c r="CD938" s="33"/>
      <c r="CE938" s="33"/>
      <c r="CF938" s="33"/>
      <c r="CG938" s="33"/>
      <c r="CH938" s="33"/>
      <c r="CI938" s="33"/>
      <c r="CJ938" s="33"/>
      <c r="CK938" s="33"/>
      <c r="CL938" s="33"/>
      <c r="CM938" s="33"/>
      <c r="CN938" s="33"/>
      <c r="CO938" s="33"/>
      <c r="CP938" s="33"/>
      <c r="CQ938" s="33"/>
      <c r="CR938" s="33"/>
      <c r="CS938" s="33"/>
      <c r="CT938" s="33"/>
      <c r="CU938" s="33"/>
      <c r="CV938" s="33"/>
      <c r="CW938" s="33"/>
      <c r="CX938" s="33"/>
      <c r="CY938" s="33"/>
      <c r="CZ938" s="33"/>
      <c r="DA938" s="33"/>
      <c r="DB938" s="33"/>
      <c r="DC938" s="33"/>
      <c r="DD938" s="33"/>
      <c r="DE938" s="33"/>
      <c r="DF938" s="33"/>
      <c r="DG938" s="33"/>
      <c r="DH938" s="33"/>
      <c r="DI938" s="33"/>
      <c r="DJ938" s="33"/>
      <c r="DK938" s="33"/>
      <c r="DL938" s="33"/>
      <c r="DM938" s="33"/>
      <c r="DN938" s="33"/>
      <c r="DO938" s="33"/>
      <c r="DP938" s="33"/>
      <c r="DQ938" s="33"/>
      <c r="DR938" s="33"/>
      <c r="DS938" s="33"/>
      <c r="DT938" s="33"/>
      <c r="DU938" s="33"/>
      <c r="DV938" s="33"/>
      <c r="DW938" s="33"/>
      <c r="DX938" s="33"/>
      <c r="DY938" s="33"/>
      <c r="DZ938" s="33"/>
      <c r="EA938" s="33"/>
      <c r="EB938" s="33"/>
      <c r="EC938" s="33"/>
      <c r="ED938" s="33"/>
      <c r="EE938" s="33"/>
      <c r="EF938" s="33"/>
      <c r="EG938" s="33"/>
      <c r="EH938" s="33"/>
      <c r="EI938" s="33"/>
      <c r="EJ938" s="33"/>
      <c r="EK938" s="33"/>
      <c r="EL938" s="33"/>
      <c r="EM938" s="33"/>
      <c r="EN938" s="33"/>
      <c r="EO938" s="33"/>
      <c r="EP938" s="33"/>
      <c r="EQ938" s="33"/>
      <c r="ER938" s="33"/>
      <c r="ES938" s="33"/>
      <c r="ET938" s="33"/>
      <c r="EU938" s="33"/>
      <c r="EV938" s="33"/>
      <c r="EW938" s="33"/>
      <c r="EX938" s="33"/>
      <c r="EY938" s="33"/>
      <c r="EZ938" s="33"/>
      <c r="FA938" s="33"/>
      <c r="FB938" s="33"/>
      <c r="FC938" s="33"/>
      <c r="FD938" s="33"/>
      <c r="FE938" s="33"/>
      <c r="FF938" s="33"/>
      <c r="FG938" s="33"/>
      <c r="FH938" s="33"/>
      <c r="FI938" s="33"/>
      <c r="FJ938" s="33"/>
      <c r="FK938" s="33"/>
      <c r="FL938" s="33"/>
      <c r="FM938" s="33"/>
      <c r="FN938" s="33"/>
      <c r="FO938" s="33"/>
      <c r="FP938" s="33"/>
      <c r="FQ938" s="33"/>
      <c r="FR938" s="33"/>
      <c r="FS938" s="33"/>
      <c r="FT938" s="33"/>
      <c r="FU938" s="33"/>
      <c r="FV938" s="33"/>
      <c r="FW938" s="33"/>
      <c r="FX938" s="33"/>
      <c r="FY938" s="33"/>
      <c r="FZ938" s="33"/>
      <c r="GA938" s="33"/>
      <c r="GB938" s="33"/>
      <c r="GC938" s="33"/>
      <c r="GD938" s="33"/>
      <c r="GE938" s="33"/>
      <c r="GF938" s="33"/>
      <c r="GG938" s="33"/>
      <c r="GH938" s="33"/>
      <c r="GI938" s="33"/>
      <c r="GJ938" s="33"/>
      <c r="GK938" s="33"/>
      <c r="GL938" s="33"/>
      <c r="GM938" s="33"/>
      <c r="GN938" s="33"/>
      <c r="GO938" s="33"/>
      <c r="GP938" s="33"/>
      <c r="GQ938" s="33"/>
      <c r="GR938" s="33"/>
      <c r="GS938" s="33"/>
      <c r="GT938" s="33"/>
      <c r="GU938" s="33"/>
      <c r="GV938" s="33"/>
      <c r="GW938" s="33"/>
      <c r="GX938" s="33"/>
      <c r="GY938" s="33"/>
      <c r="GZ938" s="33"/>
      <c r="HA938" s="33"/>
      <c r="HB938" s="33"/>
      <c r="HC938" s="33"/>
      <c r="HD938" s="33"/>
      <c r="HE938" s="33"/>
      <c r="HF938" s="33"/>
      <c r="HG938" s="33"/>
      <c r="HH938" s="33"/>
      <c r="HI938" s="33"/>
      <c r="HJ938" s="33"/>
      <c r="HK938" s="33"/>
      <c r="HL938" s="33"/>
      <c r="HM938" s="33"/>
      <c r="HN938" s="33"/>
      <c r="HO938" s="33"/>
      <c r="HP938" s="33"/>
      <c r="HQ938" s="33"/>
      <c r="HR938" s="33"/>
      <c r="HS938" s="33"/>
      <c r="HT938" s="33"/>
      <c r="HU938" s="33"/>
      <c r="HV938" s="33"/>
      <c r="HW938" s="33"/>
      <c r="HX938" s="33"/>
      <c r="HY938" s="33"/>
      <c r="HZ938" s="33"/>
      <c r="IA938" s="33"/>
      <c r="IB938" s="33"/>
      <c r="IC938" s="33"/>
      <c r="ID938" s="33"/>
      <c r="IE938" s="33"/>
      <c r="IF938" s="33"/>
      <c r="IG938" s="33"/>
      <c r="IH938" s="33"/>
      <c r="II938" s="33"/>
      <c r="IJ938" s="33"/>
      <c r="IK938" s="33"/>
      <c r="IL938" s="33"/>
      <c r="IM938" s="33"/>
      <c r="IN938" s="33"/>
      <c r="IO938" s="33"/>
      <c r="IP938" s="33"/>
      <c r="IQ938" s="33"/>
      <c r="IR938" s="33"/>
      <c r="IS938" s="33"/>
      <c r="IT938" s="33"/>
      <c r="IU938" s="33"/>
      <c r="IV938" s="33"/>
      <c r="IW938" s="33"/>
      <c r="IX938" s="33"/>
      <c r="IY938" s="33"/>
      <c r="IZ938" s="33"/>
      <c r="JA938" s="33"/>
      <c r="JB938" s="33"/>
      <c r="JC938" s="33"/>
      <c r="JD938" s="33"/>
      <c r="JE938" s="33"/>
      <c r="JF938" s="33"/>
      <c r="JG938" s="33"/>
      <c r="JH938" s="33"/>
      <c r="JI938" s="33"/>
      <c r="JJ938" s="33"/>
      <c r="JK938" s="33"/>
      <c r="JL938" s="33"/>
      <c r="JM938" s="33"/>
      <c r="JN938" s="33"/>
      <c r="JO938" s="33"/>
      <c r="JP938" s="33"/>
      <c r="JQ938" s="33"/>
      <c r="JR938" s="33"/>
      <c r="JS938" s="33"/>
      <c r="JT938" s="33"/>
      <c r="JU938" s="33"/>
      <c r="JV938" s="33"/>
      <c r="JW938" s="33"/>
      <c r="JX938" s="33"/>
      <c r="JY938" s="33"/>
      <c r="JZ938" s="33"/>
      <c r="KA938" s="33"/>
      <c r="KB938" s="33"/>
      <c r="KC938" s="33"/>
      <c r="KD938" s="33"/>
      <c r="KE938" s="33"/>
      <c r="KF938" s="33"/>
      <c r="KG938" s="33"/>
      <c r="KH938" s="33"/>
      <c r="KI938" s="33"/>
      <c r="KJ938" s="33"/>
      <c r="KK938" s="33"/>
      <c r="KL938" s="33"/>
      <c r="KM938" s="33"/>
      <c r="KN938" s="33"/>
      <c r="KO938" s="33"/>
      <c r="KP938" s="33"/>
      <c r="KQ938" s="33"/>
      <c r="KR938" s="33"/>
      <c r="KS938" s="33"/>
      <c r="KT938" s="33"/>
      <c r="KU938" s="33"/>
      <c r="KV938" s="33"/>
      <c r="KW938" s="33"/>
      <c r="KX938" s="33"/>
      <c r="KY938" s="33"/>
      <c r="KZ938" s="33"/>
      <c r="LA938" s="33"/>
      <c r="LB938" s="33"/>
      <c r="LC938" s="33"/>
    </row>
    <row r="939" spans="1:31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3"/>
      <c r="CB939" s="33"/>
      <c r="CC939" s="33"/>
      <c r="CD939" s="33"/>
      <c r="CE939" s="33"/>
      <c r="CF939" s="33"/>
      <c r="CG939" s="33"/>
      <c r="CH939" s="33"/>
      <c r="CI939" s="33"/>
      <c r="CJ939" s="33"/>
      <c r="CK939" s="33"/>
      <c r="CL939" s="33"/>
      <c r="CM939" s="33"/>
      <c r="CN939" s="33"/>
      <c r="CO939" s="33"/>
      <c r="CP939" s="33"/>
      <c r="CQ939" s="33"/>
      <c r="CR939" s="33"/>
      <c r="CS939" s="33"/>
      <c r="CT939" s="33"/>
      <c r="CU939" s="33"/>
      <c r="CV939" s="33"/>
      <c r="CW939" s="33"/>
      <c r="CX939" s="33"/>
      <c r="CY939" s="33"/>
      <c r="CZ939" s="33"/>
      <c r="DA939" s="33"/>
      <c r="DB939" s="33"/>
      <c r="DC939" s="33"/>
      <c r="DD939" s="33"/>
      <c r="DE939" s="33"/>
      <c r="DF939" s="33"/>
      <c r="DG939" s="33"/>
      <c r="DH939" s="33"/>
      <c r="DI939" s="33"/>
      <c r="DJ939" s="33"/>
      <c r="DK939" s="33"/>
      <c r="DL939" s="33"/>
      <c r="DM939" s="33"/>
      <c r="DN939" s="33"/>
      <c r="DO939" s="33"/>
      <c r="DP939" s="33"/>
      <c r="DQ939" s="33"/>
      <c r="DR939" s="33"/>
      <c r="DS939" s="33"/>
      <c r="DT939" s="33"/>
      <c r="DU939" s="33"/>
      <c r="DV939" s="33"/>
      <c r="DW939" s="33"/>
      <c r="DX939" s="33"/>
      <c r="DY939" s="33"/>
      <c r="DZ939" s="33"/>
      <c r="EA939" s="33"/>
      <c r="EB939" s="33"/>
      <c r="EC939" s="33"/>
      <c r="ED939" s="33"/>
      <c r="EE939" s="33"/>
      <c r="EF939" s="33"/>
      <c r="EG939" s="33"/>
      <c r="EH939" s="33"/>
      <c r="EI939" s="33"/>
      <c r="EJ939" s="33"/>
      <c r="EK939" s="33"/>
      <c r="EL939" s="33"/>
      <c r="EM939" s="33"/>
      <c r="EN939" s="33"/>
      <c r="EO939" s="33"/>
      <c r="EP939" s="33"/>
      <c r="EQ939" s="33"/>
      <c r="ER939" s="33"/>
      <c r="ES939" s="33"/>
      <c r="ET939" s="33"/>
      <c r="EU939" s="33"/>
      <c r="EV939" s="33"/>
      <c r="EW939" s="33"/>
      <c r="EX939" s="33"/>
      <c r="EY939" s="33"/>
      <c r="EZ939" s="33"/>
      <c r="FA939" s="33"/>
      <c r="FB939" s="33"/>
      <c r="FC939" s="33"/>
      <c r="FD939" s="33"/>
      <c r="FE939" s="33"/>
      <c r="FF939" s="33"/>
      <c r="FG939" s="33"/>
      <c r="FH939" s="33"/>
      <c r="FI939" s="33"/>
      <c r="FJ939" s="33"/>
      <c r="FK939" s="33"/>
      <c r="FL939" s="33"/>
      <c r="FM939" s="33"/>
      <c r="FN939" s="33"/>
      <c r="FO939" s="33"/>
      <c r="FP939" s="33"/>
      <c r="FQ939" s="33"/>
      <c r="FR939" s="33"/>
      <c r="FS939" s="33"/>
      <c r="FT939" s="33"/>
      <c r="FU939" s="33"/>
      <c r="FV939" s="33"/>
      <c r="FW939" s="33"/>
      <c r="FX939" s="33"/>
      <c r="FY939" s="33"/>
      <c r="FZ939" s="33"/>
      <c r="GA939" s="33"/>
      <c r="GB939" s="33"/>
      <c r="GC939" s="33"/>
      <c r="GD939" s="33"/>
      <c r="GE939" s="33"/>
      <c r="GF939" s="33"/>
      <c r="GG939" s="33"/>
      <c r="GH939" s="33"/>
      <c r="GI939" s="33"/>
      <c r="GJ939" s="33"/>
      <c r="GK939" s="33"/>
      <c r="GL939" s="33"/>
      <c r="GM939" s="33"/>
      <c r="GN939" s="33"/>
      <c r="GO939" s="33"/>
      <c r="GP939" s="33"/>
      <c r="GQ939" s="33"/>
      <c r="GR939" s="33"/>
      <c r="GS939" s="33"/>
      <c r="GT939" s="33"/>
      <c r="GU939" s="33"/>
      <c r="GV939" s="33"/>
      <c r="GW939" s="33"/>
      <c r="GX939" s="33"/>
      <c r="GY939" s="33"/>
      <c r="GZ939" s="33"/>
      <c r="HA939" s="33"/>
      <c r="HB939" s="33"/>
      <c r="HC939" s="33"/>
      <c r="HD939" s="33"/>
      <c r="HE939" s="33"/>
      <c r="HF939" s="33"/>
      <c r="HG939" s="33"/>
      <c r="HH939" s="33"/>
      <c r="HI939" s="33"/>
      <c r="HJ939" s="33"/>
      <c r="HK939" s="33"/>
      <c r="HL939" s="33"/>
      <c r="HM939" s="33"/>
      <c r="HN939" s="33"/>
      <c r="HO939" s="33"/>
      <c r="HP939" s="33"/>
      <c r="HQ939" s="33"/>
      <c r="HR939" s="33"/>
      <c r="HS939" s="33"/>
      <c r="HT939" s="33"/>
      <c r="HU939" s="33"/>
      <c r="HV939" s="33"/>
      <c r="HW939" s="33"/>
      <c r="HX939" s="33"/>
      <c r="HY939" s="33"/>
      <c r="HZ939" s="33"/>
      <c r="IA939" s="33"/>
      <c r="IB939" s="33"/>
      <c r="IC939" s="33"/>
      <c r="ID939" s="33"/>
      <c r="IE939" s="33"/>
      <c r="IF939" s="33"/>
      <c r="IG939" s="33"/>
      <c r="IH939" s="33"/>
      <c r="II939" s="33"/>
      <c r="IJ939" s="33"/>
      <c r="IK939" s="33"/>
      <c r="IL939" s="33"/>
      <c r="IM939" s="33"/>
      <c r="IN939" s="33"/>
      <c r="IO939" s="33"/>
      <c r="IP939" s="33"/>
      <c r="IQ939" s="33"/>
      <c r="IR939" s="33"/>
      <c r="IS939" s="33"/>
      <c r="IT939" s="33"/>
      <c r="IU939" s="33"/>
      <c r="IV939" s="33"/>
      <c r="IW939" s="33"/>
      <c r="IX939" s="33"/>
      <c r="IY939" s="33"/>
      <c r="IZ939" s="33"/>
      <c r="JA939" s="33"/>
      <c r="JB939" s="33"/>
      <c r="JC939" s="33"/>
      <c r="JD939" s="33"/>
      <c r="JE939" s="33"/>
      <c r="JF939" s="33"/>
      <c r="JG939" s="33"/>
      <c r="JH939" s="33"/>
      <c r="JI939" s="33"/>
      <c r="JJ939" s="33"/>
      <c r="JK939" s="33"/>
      <c r="JL939" s="33"/>
      <c r="JM939" s="33"/>
      <c r="JN939" s="33"/>
      <c r="JO939" s="33"/>
      <c r="JP939" s="33"/>
      <c r="JQ939" s="33"/>
      <c r="JR939" s="33"/>
      <c r="JS939" s="33"/>
      <c r="JT939" s="33"/>
      <c r="JU939" s="33"/>
      <c r="JV939" s="33"/>
      <c r="JW939" s="33"/>
      <c r="JX939" s="33"/>
      <c r="JY939" s="33"/>
      <c r="JZ939" s="33"/>
      <c r="KA939" s="33"/>
      <c r="KB939" s="33"/>
      <c r="KC939" s="33"/>
      <c r="KD939" s="33"/>
      <c r="KE939" s="33"/>
      <c r="KF939" s="33"/>
      <c r="KG939" s="33"/>
      <c r="KH939" s="33"/>
      <c r="KI939" s="33"/>
      <c r="KJ939" s="33"/>
      <c r="KK939" s="33"/>
      <c r="KL939" s="33"/>
      <c r="KM939" s="33"/>
      <c r="KN939" s="33"/>
      <c r="KO939" s="33"/>
      <c r="KP939" s="33"/>
      <c r="KQ939" s="33"/>
      <c r="KR939" s="33"/>
      <c r="KS939" s="33"/>
      <c r="KT939" s="33"/>
      <c r="KU939" s="33"/>
      <c r="KV939" s="33"/>
      <c r="KW939" s="33"/>
      <c r="KX939" s="33"/>
      <c r="KY939" s="33"/>
      <c r="KZ939" s="33"/>
      <c r="LA939" s="33"/>
      <c r="LB939" s="33"/>
      <c r="LC939" s="33"/>
    </row>
    <row r="940" spans="1:31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  <c r="CU940" s="33"/>
      <c r="CV940" s="33"/>
      <c r="CW940" s="33"/>
      <c r="CX940" s="33"/>
      <c r="CY940" s="33"/>
      <c r="CZ940" s="33"/>
      <c r="DA940" s="33"/>
      <c r="DB940" s="33"/>
      <c r="DC940" s="33"/>
      <c r="DD940" s="33"/>
      <c r="DE940" s="33"/>
      <c r="DF940" s="33"/>
      <c r="DG940" s="33"/>
      <c r="DH940" s="33"/>
      <c r="DI940" s="33"/>
      <c r="DJ940" s="33"/>
      <c r="DK940" s="33"/>
      <c r="DL940" s="33"/>
      <c r="DM940" s="33"/>
      <c r="DN940" s="33"/>
      <c r="DO940" s="33"/>
      <c r="DP940" s="33"/>
      <c r="DQ940" s="33"/>
      <c r="DR940" s="33"/>
      <c r="DS940" s="33"/>
      <c r="DT940" s="33"/>
      <c r="DU940" s="33"/>
      <c r="DV940" s="33"/>
      <c r="DW940" s="33"/>
      <c r="DX940" s="33"/>
      <c r="DY940" s="33"/>
      <c r="DZ940" s="33"/>
      <c r="EA940" s="33"/>
      <c r="EB940" s="33"/>
      <c r="EC940" s="33"/>
      <c r="ED940" s="33"/>
      <c r="EE940" s="33"/>
      <c r="EF940" s="33"/>
      <c r="EG940" s="33"/>
      <c r="EH940" s="33"/>
      <c r="EI940" s="33"/>
      <c r="EJ940" s="33"/>
      <c r="EK940" s="33"/>
      <c r="EL940" s="33"/>
      <c r="EM940" s="33"/>
      <c r="EN940" s="33"/>
      <c r="EO940" s="33"/>
      <c r="EP940" s="33"/>
      <c r="EQ940" s="33"/>
      <c r="ER940" s="33"/>
      <c r="ES940" s="33"/>
      <c r="ET940" s="33"/>
      <c r="EU940" s="33"/>
      <c r="EV940" s="33"/>
      <c r="EW940" s="33"/>
      <c r="EX940" s="33"/>
      <c r="EY940" s="33"/>
      <c r="EZ940" s="33"/>
      <c r="FA940" s="33"/>
      <c r="FB940" s="33"/>
      <c r="FC940" s="33"/>
      <c r="FD940" s="33"/>
      <c r="FE940" s="33"/>
      <c r="FF940" s="33"/>
      <c r="FG940" s="33"/>
      <c r="FH940" s="33"/>
      <c r="FI940" s="33"/>
      <c r="FJ940" s="33"/>
      <c r="FK940" s="33"/>
      <c r="FL940" s="33"/>
      <c r="FM940" s="33"/>
      <c r="FN940" s="33"/>
      <c r="FO940" s="33"/>
      <c r="FP940" s="33"/>
      <c r="FQ940" s="33"/>
      <c r="FR940" s="33"/>
      <c r="FS940" s="33"/>
      <c r="FT940" s="33"/>
      <c r="FU940" s="33"/>
      <c r="FV940" s="33"/>
      <c r="FW940" s="33"/>
      <c r="FX940" s="33"/>
      <c r="FY940" s="33"/>
      <c r="FZ940" s="33"/>
      <c r="GA940" s="33"/>
      <c r="GB940" s="33"/>
      <c r="GC940" s="33"/>
      <c r="GD940" s="33"/>
      <c r="GE940" s="33"/>
      <c r="GF940" s="33"/>
      <c r="GG940" s="33"/>
      <c r="GH940" s="33"/>
      <c r="GI940" s="33"/>
      <c r="GJ940" s="33"/>
      <c r="GK940" s="33"/>
      <c r="GL940" s="33"/>
      <c r="GM940" s="33"/>
      <c r="GN940" s="33"/>
      <c r="GO940" s="33"/>
      <c r="GP940" s="33"/>
      <c r="GQ940" s="33"/>
      <c r="GR940" s="33"/>
      <c r="GS940" s="33"/>
      <c r="GT940" s="33"/>
      <c r="GU940" s="33"/>
      <c r="GV940" s="33"/>
      <c r="GW940" s="33"/>
      <c r="GX940" s="33"/>
      <c r="GY940" s="33"/>
      <c r="GZ940" s="33"/>
      <c r="HA940" s="33"/>
      <c r="HB940" s="33"/>
      <c r="HC940" s="33"/>
      <c r="HD940" s="33"/>
      <c r="HE940" s="33"/>
      <c r="HF940" s="33"/>
      <c r="HG940" s="33"/>
      <c r="HH940" s="33"/>
      <c r="HI940" s="33"/>
      <c r="HJ940" s="33"/>
      <c r="HK940" s="33"/>
      <c r="HL940" s="33"/>
      <c r="HM940" s="33"/>
      <c r="HN940" s="33"/>
      <c r="HO940" s="33"/>
      <c r="HP940" s="33"/>
      <c r="HQ940" s="33"/>
      <c r="HR940" s="33"/>
      <c r="HS940" s="33"/>
      <c r="HT940" s="33"/>
      <c r="HU940" s="33"/>
      <c r="HV940" s="33"/>
      <c r="HW940" s="33"/>
      <c r="HX940" s="33"/>
      <c r="HY940" s="33"/>
      <c r="HZ940" s="33"/>
      <c r="IA940" s="33"/>
      <c r="IB940" s="33"/>
      <c r="IC940" s="33"/>
      <c r="ID940" s="33"/>
      <c r="IE940" s="33"/>
      <c r="IF940" s="33"/>
      <c r="IG940" s="33"/>
      <c r="IH940" s="33"/>
      <c r="II940" s="33"/>
      <c r="IJ940" s="33"/>
      <c r="IK940" s="33"/>
      <c r="IL940" s="33"/>
      <c r="IM940" s="33"/>
      <c r="IN940" s="33"/>
      <c r="IO940" s="33"/>
      <c r="IP940" s="33"/>
      <c r="IQ940" s="33"/>
      <c r="IR940" s="33"/>
      <c r="IS940" s="33"/>
      <c r="IT940" s="33"/>
      <c r="IU940" s="33"/>
      <c r="IV940" s="33"/>
      <c r="IW940" s="33"/>
      <c r="IX940" s="33"/>
      <c r="IY940" s="33"/>
      <c r="IZ940" s="33"/>
      <c r="JA940" s="33"/>
      <c r="JB940" s="33"/>
      <c r="JC940" s="33"/>
      <c r="JD940" s="33"/>
      <c r="JE940" s="33"/>
      <c r="JF940" s="33"/>
      <c r="JG940" s="33"/>
      <c r="JH940" s="33"/>
      <c r="JI940" s="33"/>
      <c r="JJ940" s="33"/>
      <c r="JK940" s="33"/>
      <c r="JL940" s="33"/>
      <c r="JM940" s="33"/>
      <c r="JN940" s="33"/>
      <c r="JO940" s="33"/>
      <c r="JP940" s="33"/>
      <c r="JQ940" s="33"/>
      <c r="JR940" s="33"/>
      <c r="JS940" s="33"/>
      <c r="JT940" s="33"/>
      <c r="JU940" s="33"/>
      <c r="JV940" s="33"/>
      <c r="JW940" s="33"/>
      <c r="JX940" s="33"/>
      <c r="JY940" s="33"/>
      <c r="JZ940" s="33"/>
      <c r="KA940" s="33"/>
      <c r="KB940" s="33"/>
      <c r="KC940" s="33"/>
      <c r="KD940" s="33"/>
      <c r="KE940" s="33"/>
      <c r="KF940" s="33"/>
      <c r="KG940" s="33"/>
      <c r="KH940" s="33"/>
      <c r="KI940" s="33"/>
      <c r="KJ940" s="33"/>
      <c r="KK940" s="33"/>
      <c r="KL940" s="33"/>
      <c r="KM940" s="33"/>
      <c r="KN940" s="33"/>
      <c r="KO940" s="33"/>
      <c r="KP940" s="33"/>
      <c r="KQ940" s="33"/>
      <c r="KR940" s="33"/>
      <c r="KS940" s="33"/>
      <c r="KT940" s="33"/>
      <c r="KU940" s="33"/>
      <c r="KV940" s="33"/>
      <c r="KW940" s="33"/>
      <c r="KX940" s="33"/>
      <c r="KY940" s="33"/>
      <c r="KZ940" s="33"/>
      <c r="LA940" s="33"/>
      <c r="LB940" s="33"/>
      <c r="LC940" s="33"/>
    </row>
    <row r="941" spans="1:31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  <c r="CY941" s="33"/>
      <c r="CZ941" s="33"/>
      <c r="DA941" s="33"/>
      <c r="DB941" s="33"/>
      <c r="DC941" s="33"/>
      <c r="DD941" s="33"/>
      <c r="DE941" s="33"/>
      <c r="DF941" s="33"/>
      <c r="DG941" s="33"/>
      <c r="DH941" s="33"/>
      <c r="DI941" s="33"/>
      <c r="DJ941" s="33"/>
      <c r="DK941" s="33"/>
      <c r="DL941" s="33"/>
      <c r="DM941" s="33"/>
      <c r="DN941" s="33"/>
      <c r="DO941" s="33"/>
      <c r="DP941" s="33"/>
      <c r="DQ941" s="33"/>
      <c r="DR941" s="33"/>
      <c r="DS941" s="33"/>
      <c r="DT941" s="33"/>
      <c r="DU941" s="33"/>
      <c r="DV941" s="33"/>
      <c r="DW941" s="33"/>
      <c r="DX941" s="33"/>
      <c r="DY941" s="33"/>
      <c r="DZ941" s="33"/>
      <c r="EA941" s="33"/>
      <c r="EB941" s="33"/>
      <c r="EC941" s="33"/>
      <c r="ED941" s="33"/>
      <c r="EE941" s="33"/>
      <c r="EF941" s="33"/>
      <c r="EG941" s="33"/>
      <c r="EH941" s="33"/>
      <c r="EI941" s="33"/>
      <c r="EJ941" s="33"/>
      <c r="EK941" s="33"/>
      <c r="EL941" s="33"/>
      <c r="EM941" s="33"/>
      <c r="EN941" s="33"/>
      <c r="EO941" s="33"/>
      <c r="EP941" s="33"/>
      <c r="EQ941" s="33"/>
      <c r="ER941" s="33"/>
      <c r="ES941" s="33"/>
      <c r="ET941" s="33"/>
      <c r="EU941" s="33"/>
      <c r="EV941" s="33"/>
      <c r="EW941" s="33"/>
      <c r="EX941" s="33"/>
      <c r="EY941" s="33"/>
      <c r="EZ941" s="33"/>
      <c r="FA941" s="33"/>
      <c r="FB941" s="33"/>
      <c r="FC941" s="33"/>
      <c r="FD941" s="33"/>
      <c r="FE941" s="33"/>
      <c r="FF941" s="33"/>
      <c r="FG941" s="33"/>
      <c r="FH941" s="33"/>
      <c r="FI941" s="33"/>
      <c r="FJ941" s="33"/>
      <c r="FK941" s="33"/>
      <c r="FL941" s="33"/>
      <c r="FM941" s="33"/>
      <c r="FN941" s="33"/>
      <c r="FO941" s="33"/>
      <c r="FP941" s="33"/>
      <c r="FQ941" s="33"/>
      <c r="FR941" s="33"/>
      <c r="FS941" s="33"/>
      <c r="FT941" s="33"/>
      <c r="FU941" s="33"/>
      <c r="FV941" s="33"/>
      <c r="FW941" s="33"/>
      <c r="FX941" s="33"/>
      <c r="FY941" s="33"/>
      <c r="FZ941" s="33"/>
      <c r="GA941" s="33"/>
      <c r="GB941" s="33"/>
      <c r="GC941" s="33"/>
      <c r="GD941" s="33"/>
      <c r="GE941" s="33"/>
      <c r="GF941" s="33"/>
      <c r="GG941" s="33"/>
      <c r="GH941" s="33"/>
      <c r="GI941" s="33"/>
      <c r="GJ941" s="33"/>
      <c r="GK941" s="33"/>
      <c r="GL941" s="33"/>
      <c r="GM941" s="33"/>
      <c r="GN941" s="33"/>
      <c r="GO941" s="33"/>
      <c r="GP941" s="33"/>
      <c r="GQ941" s="33"/>
      <c r="GR941" s="33"/>
      <c r="GS941" s="33"/>
      <c r="GT941" s="33"/>
      <c r="GU941" s="33"/>
      <c r="GV941" s="33"/>
      <c r="GW941" s="33"/>
      <c r="GX941" s="33"/>
      <c r="GY941" s="33"/>
      <c r="GZ941" s="33"/>
      <c r="HA941" s="33"/>
      <c r="HB941" s="33"/>
      <c r="HC941" s="33"/>
      <c r="HD941" s="33"/>
      <c r="HE941" s="33"/>
      <c r="HF941" s="33"/>
      <c r="HG941" s="33"/>
      <c r="HH941" s="33"/>
      <c r="HI941" s="33"/>
      <c r="HJ941" s="33"/>
      <c r="HK941" s="33"/>
      <c r="HL941" s="33"/>
      <c r="HM941" s="33"/>
      <c r="HN941" s="33"/>
      <c r="HO941" s="33"/>
      <c r="HP941" s="33"/>
      <c r="HQ941" s="33"/>
      <c r="HR941" s="33"/>
      <c r="HS941" s="33"/>
      <c r="HT941" s="33"/>
      <c r="HU941" s="33"/>
      <c r="HV941" s="33"/>
      <c r="HW941" s="33"/>
      <c r="HX941" s="33"/>
      <c r="HY941" s="33"/>
      <c r="HZ941" s="33"/>
      <c r="IA941" s="33"/>
      <c r="IB941" s="33"/>
      <c r="IC941" s="33"/>
      <c r="ID941" s="33"/>
      <c r="IE941" s="33"/>
      <c r="IF941" s="33"/>
      <c r="IG941" s="33"/>
      <c r="IH941" s="33"/>
      <c r="II941" s="33"/>
      <c r="IJ941" s="33"/>
      <c r="IK941" s="33"/>
      <c r="IL941" s="33"/>
      <c r="IM941" s="33"/>
      <c r="IN941" s="33"/>
      <c r="IO941" s="33"/>
      <c r="IP941" s="33"/>
      <c r="IQ941" s="33"/>
      <c r="IR941" s="33"/>
      <c r="IS941" s="33"/>
      <c r="IT941" s="33"/>
      <c r="IU941" s="33"/>
      <c r="IV941" s="33"/>
      <c r="IW941" s="33"/>
      <c r="IX941" s="33"/>
      <c r="IY941" s="33"/>
      <c r="IZ941" s="33"/>
      <c r="JA941" s="33"/>
      <c r="JB941" s="33"/>
      <c r="JC941" s="33"/>
      <c r="JD941" s="33"/>
      <c r="JE941" s="33"/>
      <c r="JF941" s="33"/>
      <c r="JG941" s="33"/>
      <c r="JH941" s="33"/>
      <c r="JI941" s="33"/>
      <c r="JJ941" s="33"/>
      <c r="JK941" s="33"/>
      <c r="JL941" s="33"/>
      <c r="JM941" s="33"/>
      <c r="JN941" s="33"/>
      <c r="JO941" s="33"/>
      <c r="JP941" s="33"/>
      <c r="JQ941" s="33"/>
      <c r="JR941" s="33"/>
      <c r="JS941" s="33"/>
      <c r="JT941" s="33"/>
      <c r="JU941" s="33"/>
      <c r="JV941" s="33"/>
      <c r="JW941" s="33"/>
      <c r="JX941" s="33"/>
      <c r="JY941" s="33"/>
      <c r="JZ941" s="33"/>
      <c r="KA941" s="33"/>
      <c r="KB941" s="33"/>
      <c r="KC941" s="33"/>
      <c r="KD941" s="33"/>
      <c r="KE941" s="33"/>
      <c r="KF941" s="33"/>
      <c r="KG941" s="33"/>
      <c r="KH941" s="33"/>
      <c r="KI941" s="33"/>
      <c r="KJ941" s="33"/>
      <c r="KK941" s="33"/>
      <c r="KL941" s="33"/>
      <c r="KM941" s="33"/>
      <c r="KN941" s="33"/>
      <c r="KO941" s="33"/>
      <c r="KP941" s="33"/>
      <c r="KQ941" s="33"/>
      <c r="KR941" s="33"/>
      <c r="KS941" s="33"/>
      <c r="KT941" s="33"/>
      <c r="KU941" s="33"/>
      <c r="KV941" s="33"/>
      <c r="KW941" s="33"/>
      <c r="KX941" s="33"/>
      <c r="KY941" s="33"/>
      <c r="KZ941" s="33"/>
      <c r="LA941" s="33"/>
      <c r="LB941" s="33"/>
      <c r="LC941" s="33"/>
    </row>
    <row r="942" spans="1:31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  <c r="FZ942" s="33"/>
      <c r="GA942" s="33"/>
      <c r="GB942" s="33"/>
      <c r="GC942" s="33"/>
      <c r="GD942" s="33"/>
      <c r="GE942" s="33"/>
      <c r="GF942" s="33"/>
      <c r="GG942" s="33"/>
      <c r="GH942" s="33"/>
      <c r="GI942" s="33"/>
      <c r="GJ942" s="33"/>
      <c r="GK942" s="33"/>
      <c r="GL942" s="33"/>
      <c r="GM942" s="33"/>
      <c r="GN942" s="33"/>
      <c r="GO942" s="33"/>
      <c r="GP942" s="33"/>
      <c r="GQ942" s="33"/>
      <c r="GR942" s="33"/>
      <c r="GS942" s="33"/>
      <c r="GT942" s="33"/>
      <c r="GU942" s="33"/>
      <c r="GV942" s="33"/>
      <c r="GW942" s="33"/>
      <c r="GX942" s="33"/>
      <c r="GY942" s="33"/>
      <c r="GZ942" s="33"/>
      <c r="HA942" s="33"/>
      <c r="HB942" s="33"/>
      <c r="HC942" s="33"/>
      <c r="HD942" s="33"/>
      <c r="HE942" s="33"/>
      <c r="HF942" s="33"/>
      <c r="HG942" s="33"/>
      <c r="HH942" s="33"/>
      <c r="HI942" s="33"/>
      <c r="HJ942" s="33"/>
      <c r="HK942" s="33"/>
      <c r="HL942" s="33"/>
      <c r="HM942" s="33"/>
      <c r="HN942" s="33"/>
      <c r="HO942" s="33"/>
      <c r="HP942" s="33"/>
      <c r="HQ942" s="33"/>
      <c r="HR942" s="33"/>
      <c r="HS942" s="33"/>
      <c r="HT942" s="33"/>
      <c r="HU942" s="33"/>
      <c r="HV942" s="33"/>
      <c r="HW942" s="33"/>
      <c r="HX942" s="33"/>
      <c r="HY942" s="33"/>
      <c r="HZ942" s="33"/>
      <c r="IA942" s="33"/>
      <c r="IB942" s="33"/>
      <c r="IC942" s="33"/>
      <c r="ID942" s="33"/>
      <c r="IE942" s="33"/>
      <c r="IF942" s="33"/>
      <c r="IG942" s="33"/>
      <c r="IH942" s="33"/>
      <c r="II942" s="33"/>
      <c r="IJ942" s="33"/>
      <c r="IK942" s="33"/>
      <c r="IL942" s="33"/>
      <c r="IM942" s="33"/>
      <c r="IN942" s="33"/>
      <c r="IO942" s="33"/>
      <c r="IP942" s="33"/>
      <c r="IQ942" s="33"/>
      <c r="IR942" s="33"/>
      <c r="IS942" s="33"/>
      <c r="IT942" s="33"/>
      <c r="IU942" s="33"/>
      <c r="IV942" s="33"/>
      <c r="IW942" s="33"/>
      <c r="IX942" s="33"/>
      <c r="IY942" s="33"/>
      <c r="IZ942" s="33"/>
      <c r="JA942" s="33"/>
      <c r="JB942" s="33"/>
      <c r="JC942" s="33"/>
      <c r="JD942" s="33"/>
      <c r="JE942" s="33"/>
      <c r="JF942" s="33"/>
      <c r="JG942" s="33"/>
      <c r="JH942" s="33"/>
      <c r="JI942" s="33"/>
      <c r="JJ942" s="33"/>
      <c r="JK942" s="33"/>
      <c r="JL942" s="33"/>
      <c r="JM942" s="33"/>
      <c r="JN942" s="33"/>
      <c r="JO942" s="33"/>
      <c r="JP942" s="33"/>
      <c r="JQ942" s="33"/>
      <c r="JR942" s="33"/>
      <c r="JS942" s="33"/>
      <c r="JT942" s="33"/>
      <c r="JU942" s="33"/>
      <c r="JV942" s="33"/>
      <c r="JW942" s="33"/>
      <c r="JX942" s="33"/>
      <c r="JY942" s="33"/>
      <c r="JZ942" s="33"/>
      <c r="KA942" s="33"/>
      <c r="KB942" s="33"/>
      <c r="KC942" s="33"/>
      <c r="KD942" s="33"/>
      <c r="KE942" s="33"/>
      <c r="KF942" s="33"/>
      <c r="KG942" s="33"/>
      <c r="KH942" s="33"/>
      <c r="KI942" s="33"/>
      <c r="KJ942" s="33"/>
      <c r="KK942" s="33"/>
      <c r="KL942" s="33"/>
      <c r="KM942" s="33"/>
      <c r="KN942" s="33"/>
      <c r="KO942" s="33"/>
      <c r="KP942" s="33"/>
      <c r="KQ942" s="33"/>
      <c r="KR942" s="33"/>
      <c r="KS942" s="33"/>
      <c r="KT942" s="33"/>
      <c r="KU942" s="33"/>
      <c r="KV942" s="33"/>
      <c r="KW942" s="33"/>
      <c r="KX942" s="33"/>
      <c r="KY942" s="33"/>
      <c r="KZ942" s="33"/>
      <c r="LA942" s="33"/>
      <c r="LB942" s="33"/>
      <c r="LC942" s="33"/>
    </row>
    <row r="943" spans="1:31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  <c r="CY943" s="33"/>
      <c r="CZ943" s="33"/>
      <c r="DA943" s="33"/>
      <c r="DB943" s="33"/>
      <c r="DC943" s="33"/>
      <c r="DD943" s="33"/>
      <c r="DE943" s="33"/>
      <c r="DF943" s="33"/>
      <c r="DG943" s="33"/>
      <c r="DH943" s="33"/>
      <c r="DI943" s="33"/>
      <c r="DJ943" s="33"/>
      <c r="DK943" s="33"/>
      <c r="DL943" s="33"/>
      <c r="DM943" s="33"/>
      <c r="DN943" s="33"/>
      <c r="DO943" s="33"/>
      <c r="DP943" s="33"/>
      <c r="DQ943" s="33"/>
      <c r="DR943" s="33"/>
      <c r="DS943" s="33"/>
      <c r="DT943" s="33"/>
      <c r="DU943" s="33"/>
      <c r="DV943" s="33"/>
      <c r="DW943" s="33"/>
      <c r="DX943" s="33"/>
      <c r="DY943" s="33"/>
      <c r="DZ943" s="33"/>
      <c r="EA943" s="33"/>
      <c r="EB943" s="33"/>
      <c r="EC943" s="33"/>
      <c r="ED943" s="33"/>
      <c r="EE943" s="33"/>
      <c r="EF943" s="33"/>
      <c r="EG943" s="33"/>
      <c r="EH943" s="33"/>
      <c r="EI943" s="33"/>
      <c r="EJ943" s="33"/>
      <c r="EK943" s="33"/>
      <c r="EL943" s="33"/>
      <c r="EM943" s="33"/>
      <c r="EN943" s="33"/>
      <c r="EO943" s="33"/>
      <c r="EP943" s="33"/>
      <c r="EQ943" s="33"/>
      <c r="ER943" s="33"/>
      <c r="ES943" s="33"/>
      <c r="ET943" s="33"/>
      <c r="EU943" s="33"/>
      <c r="EV943" s="33"/>
      <c r="EW943" s="33"/>
      <c r="EX943" s="33"/>
      <c r="EY943" s="33"/>
      <c r="EZ943" s="33"/>
      <c r="FA943" s="33"/>
      <c r="FB943" s="33"/>
      <c r="FC943" s="33"/>
      <c r="FD943" s="33"/>
      <c r="FE943" s="33"/>
      <c r="FF943" s="33"/>
      <c r="FG943" s="33"/>
      <c r="FH943" s="33"/>
      <c r="FI943" s="33"/>
      <c r="FJ943" s="33"/>
      <c r="FK943" s="33"/>
      <c r="FL943" s="33"/>
      <c r="FM943" s="33"/>
      <c r="FN943" s="33"/>
      <c r="FO943" s="33"/>
      <c r="FP943" s="33"/>
      <c r="FQ943" s="33"/>
      <c r="FR943" s="33"/>
      <c r="FS943" s="33"/>
      <c r="FT943" s="33"/>
      <c r="FU943" s="33"/>
      <c r="FV943" s="33"/>
      <c r="FW943" s="33"/>
      <c r="FX943" s="33"/>
      <c r="FY943" s="33"/>
      <c r="FZ943" s="33"/>
      <c r="GA943" s="33"/>
      <c r="GB943" s="33"/>
      <c r="GC943" s="33"/>
      <c r="GD943" s="33"/>
      <c r="GE943" s="33"/>
      <c r="GF943" s="33"/>
      <c r="GG943" s="33"/>
      <c r="GH943" s="33"/>
      <c r="GI943" s="33"/>
      <c r="GJ943" s="33"/>
      <c r="GK943" s="33"/>
      <c r="GL943" s="33"/>
      <c r="GM943" s="33"/>
      <c r="GN943" s="33"/>
      <c r="GO943" s="33"/>
      <c r="GP943" s="33"/>
      <c r="GQ943" s="33"/>
      <c r="GR943" s="33"/>
      <c r="GS943" s="33"/>
      <c r="GT943" s="33"/>
      <c r="GU943" s="33"/>
      <c r="GV943" s="33"/>
      <c r="GW943" s="33"/>
      <c r="GX943" s="33"/>
      <c r="GY943" s="33"/>
      <c r="GZ943" s="33"/>
      <c r="HA943" s="33"/>
      <c r="HB943" s="33"/>
      <c r="HC943" s="33"/>
      <c r="HD943" s="33"/>
      <c r="HE943" s="33"/>
      <c r="HF943" s="33"/>
      <c r="HG943" s="33"/>
      <c r="HH943" s="33"/>
      <c r="HI943" s="33"/>
      <c r="HJ943" s="33"/>
      <c r="HK943" s="33"/>
      <c r="HL943" s="33"/>
      <c r="HM943" s="33"/>
      <c r="HN943" s="33"/>
      <c r="HO943" s="33"/>
      <c r="HP943" s="33"/>
      <c r="HQ943" s="33"/>
      <c r="HR943" s="33"/>
      <c r="HS943" s="33"/>
      <c r="HT943" s="33"/>
      <c r="HU943" s="33"/>
      <c r="HV943" s="33"/>
      <c r="HW943" s="33"/>
      <c r="HX943" s="33"/>
      <c r="HY943" s="33"/>
      <c r="HZ943" s="33"/>
      <c r="IA943" s="33"/>
      <c r="IB943" s="33"/>
      <c r="IC943" s="33"/>
      <c r="ID943" s="33"/>
      <c r="IE943" s="33"/>
      <c r="IF943" s="33"/>
      <c r="IG943" s="33"/>
      <c r="IH943" s="33"/>
      <c r="II943" s="33"/>
      <c r="IJ943" s="33"/>
      <c r="IK943" s="33"/>
      <c r="IL943" s="33"/>
      <c r="IM943" s="33"/>
      <c r="IN943" s="33"/>
      <c r="IO943" s="33"/>
      <c r="IP943" s="33"/>
      <c r="IQ943" s="33"/>
      <c r="IR943" s="33"/>
      <c r="IS943" s="33"/>
      <c r="IT943" s="33"/>
      <c r="IU943" s="33"/>
      <c r="IV943" s="33"/>
      <c r="IW943" s="33"/>
      <c r="IX943" s="33"/>
      <c r="IY943" s="33"/>
      <c r="IZ943" s="33"/>
      <c r="JA943" s="33"/>
      <c r="JB943" s="33"/>
      <c r="JC943" s="33"/>
      <c r="JD943" s="33"/>
      <c r="JE943" s="33"/>
      <c r="JF943" s="33"/>
      <c r="JG943" s="33"/>
      <c r="JH943" s="33"/>
      <c r="JI943" s="33"/>
      <c r="JJ943" s="33"/>
      <c r="JK943" s="33"/>
      <c r="JL943" s="33"/>
      <c r="JM943" s="33"/>
      <c r="JN943" s="33"/>
      <c r="JO943" s="33"/>
      <c r="JP943" s="33"/>
      <c r="JQ943" s="33"/>
      <c r="JR943" s="33"/>
      <c r="JS943" s="33"/>
      <c r="JT943" s="33"/>
      <c r="JU943" s="33"/>
      <c r="JV943" s="33"/>
      <c r="JW943" s="33"/>
      <c r="JX943" s="33"/>
      <c r="JY943" s="33"/>
      <c r="JZ943" s="33"/>
      <c r="KA943" s="33"/>
      <c r="KB943" s="33"/>
      <c r="KC943" s="33"/>
      <c r="KD943" s="33"/>
      <c r="KE943" s="33"/>
      <c r="KF943" s="33"/>
      <c r="KG943" s="33"/>
      <c r="KH943" s="33"/>
      <c r="KI943" s="33"/>
      <c r="KJ943" s="33"/>
      <c r="KK943" s="33"/>
      <c r="KL943" s="33"/>
      <c r="KM943" s="33"/>
      <c r="KN943" s="33"/>
      <c r="KO943" s="33"/>
      <c r="KP943" s="33"/>
      <c r="KQ943" s="33"/>
      <c r="KR943" s="33"/>
      <c r="KS943" s="33"/>
      <c r="KT943" s="33"/>
      <c r="KU943" s="33"/>
      <c r="KV943" s="33"/>
      <c r="KW943" s="33"/>
      <c r="KX943" s="33"/>
      <c r="KY943" s="33"/>
      <c r="KZ943" s="33"/>
      <c r="LA943" s="33"/>
      <c r="LB943" s="33"/>
      <c r="LC943" s="33"/>
    </row>
    <row r="944" spans="1:31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3"/>
      <c r="CB944" s="33"/>
      <c r="CC944" s="33"/>
      <c r="CD944" s="33"/>
      <c r="CE944" s="33"/>
      <c r="CF944" s="33"/>
      <c r="CG944" s="33"/>
      <c r="CH944" s="33"/>
      <c r="CI944" s="33"/>
      <c r="CJ944" s="33"/>
      <c r="CK944" s="33"/>
      <c r="CL944" s="33"/>
      <c r="CM944" s="33"/>
      <c r="CN944" s="33"/>
      <c r="CO944" s="33"/>
      <c r="CP944" s="33"/>
      <c r="CQ944" s="33"/>
      <c r="CR944" s="33"/>
      <c r="CS944" s="33"/>
      <c r="CT944" s="33"/>
      <c r="CU944" s="33"/>
      <c r="CV944" s="33"/>
      <c r="CW944" s="33"/>
      <c r="CX944" s="33"/>
      <c r="CY944" s="33"/>
      <c r="CZ944" s="33"/>
      <c r="DA944" s="33"/>
      <c r="DB944" s="33"/>
      <c r="DC944" s="33"/>
      <c r="DD944" s="33"/>
      <c r="DE944" s="33"/>
      <c r="DF944" s="33"/>
      <c r="DG944" s="33"/>
      <c r="DH944" s="33"/>
      <c r="DI944" s="33"/>
      <c r="DJ944" s="33"/>
      <c r="DK944" s="33"/>
      <c r="DL944" s="33"/>
      <c r="DM944" s="33"/>
      <c r="DN944" s="33"/>
      <c r="DO944" s="33"/>
      <c r="DP944" s="33"/>
      <c r="DQ944" s="33"/>
      <c r="DR944" s="33"/>
      <c r="DS944" s="33"/>
      <c r="DT944" s="33"/>
      <c r="DU944" s="33"/>
      <c r="DV944" s="33"/>
      <c r="DW944" s="33"/>
      <c r="DX944" s="33"/>
      <c r="DY944" s="33"/>
      <c r="DZ944" s="33"/>
      <c r="EA944" s="33"/>
      <c r="EB944" s="33"/>
      <c r="EC944" s="33"/>
      <c r="ED944" s="33"/>
      <c r="EE944" s="33"/>
      <c r="EF944" s="33"/>
      <c r="EG944" s="33"/>
      <c r="EH944" s="33"/>
      <c r="EI944" s="33"/>
      <c r="EJ944" s="33"/>
      <c r="EK944" s="33"/>
      <c r="EL944" s="33"/>
      <c r="EM944" s="33"/>
      <c r="EN944" s="33"/>
      <c r="EO944" s="33"/>
      <c r="EP944" s="33"/>
      <c r="EQ944" s="33"/>
      <c r="ER944" s="33"/>
      <c r="ES944" s="33"/>
      <c r="ET944" s="33"/>
      <c r="EU944" s="33"/>
      <c r="EV944" s="33"/>
      <c r="EW944" s="33"/>
      <c r="EX944" s="33"/>
      <c r="EY944" s="33"/>
      <c r="EZ944" s="33"/>
      <c r="FA944" s="33"/>
      <c r="FB944" s="33"/>
      <c r="FC944" s="33"/>
      <c r="FD944" s="33"/>
      <c r="FE944" s="33"/>
      <c r="FF944" s="33"/>
      <c r="FG944" s="33"/>
      <c r="FH944" s="33"/>
      <c r="FI944" s="33"/>
      <c r="FJ944" s="33"/>
      <c r="FK944" s="33"/>
      <c r="FL944" s="33"/>
      <c r="FM944" s="33"/>
      <c r="FN944" s="33"/>
      <c r="FO944" s="33"/>
      <c r="FP944" s="33"/>
      <c r="FQ944" s="33"/>
      <c r="FR944" s="33"/>
      <c r="FS944" s="33"/>
      <c r="FT944" s="33"/>
      <c r="FU944" s="33"/>
      <c r="FV944" s="33"/>
      <c r="FW944" s="33"/>
      <c r="FX944" s="33"/>
      <c r="FY944" s="33"/>
      <c r="FZ944" s="33"/>
      <c r="GA944" s="33"/>
      <c r="GB944" s="33"/>
      <c r="GC944" s="33"/>
      <c r="GD944" s="33"/>
      <c r="GE944" s="33"/>
      <c r="GF944" s="33"/>
      <c r="GG944" s="33"/>
      <c r="GH944" s="33"/>
      <c r="GI944" s="33"/>
      <c r="GJ944" s="33"/>
      <c r="GK944" s="33"/>
      <c r="GL944" s="33"/>
      <c r="GM944" s="33"/>
      <c r="GN944" s="33"/>
      <c r="GO944" s="33"/>
      <c r="GP944" s="33"/>
      <c r="GQ944" s="33"/>
      <c r="GR944" s="33"/>
      <c r="GS944" s="33"/>
      <c r="GT944" s="33"/>
      <c r="GU944" s="33"/>
      <c r="GV944" s="33"/>
      <c r="GW944" s="33"/>
      <c r="GX944" s="33"/>
      <c r="GY944" s="33"/>
      <c r="GZ944" s="33"/>
      <c r="HA944" s="33"/>
      <c r="HB944" s="33"/>
      <c r="HC944" s="33"/>
      <c r="HD944" s="33"/>
      <c r="HE944" s="33"/>
      <c r="HF944" s="33"/>
      <c r="HG944" s="33"/>
      <c r="HH944" s="33"/>
      <c r="HI944" s="33"/>
      <c r="HJ944" s="33"/>
      <c r="HK944" s="33"/>
      <c r="HL944" s="33"/>
      <c r="HM944" s="33"/>
      <c r="HN944" s="33"/>
      <c r="HO944" s="33"/>
      <c r="HP944" s="33"/>
      <c r="HQ944" s="33"/>
      <c r="HR944" s="33"/>
      <c r="HS944" s="33"/>
      <c r="HT944" s="33"/>
      <c r="HU944" s="33"/>
      <c r="HV944" s="33"/>
      <c r="HW944" s="33"/>
      <c r="HX944" s="33"/>
      <c r="HY944" s="33"/>
      <c r="HZ944" s="33"/>
      <c r="IA944" s="33"/>
      <c r="IB944" s="33"/>
      <c r="IC944" s="33"/>
      <c r="ID944" s="33"/>
      <c r="IE944" s="33"/>
      <c r="IF944" s="33"/>
      <c r="IG944" s="33"/>
      <c r="IH944" s="33"/>
      <c r="II944" s="33"/>
      <c r="IJ944" s="33"/>
      <c r="IK944" s="33"/>
      <c r="IL944" s="33"/>
      <c r="IM944" s="33"/>
      <c r="IN944" s="33"/>
      <c r="IO944" s="33"/>
      <c r="IP944" s="33"/>
      <c r="IQ944" s="33"/>
      <c r="IR944" s="33"/>
      <c r="IS944" s="33"/>
      <c r="IT944" s="33"/>
      <c r="IU944" s="33"/>
      <c r="IV944" s="33"/>
      <c r="IW944" s="33"/>
      <c r="IX944" s="33"/>
      <c r="IY944" s="33"/>
      <c r="IZ944" s="33"/>
      <c r="JA944" s="33"/>
      <c r="JB944" s="33"/>
      <c r="JC944" s="33"/>
      <c r="JD944" s="33"/>
      <c r="JE944" s="33"/>
      <c r="JF944" s="33"/>
      <c r="JG944" s="33"/>
      <c r="JH944" s="33"/>
      <c r="JI944" s="33"/>
      <c r="JJ944" s="33"/>
      <c r="JK944" s="33"/>
      <c r="JL944" s="33"/>
      <c r="JM944" s="33"/>
      <c r="JN944" s="33"/>
      <c r="JO944" s="33"/>
      <c r="JP944" s="33"/>
      <c r="JQ944" s="33"/>
      <c r="JR944" s="33"/>
      <c r="JS944" s="33"/>
      <c r="JT944" s="33"/>
      <c r="JU944" s="33"/>
      <c r="JV944" s="33"/>
      <c r="JW944" s="33"/>
      <c r="JX944" s="33"/>
      <c r="JY944" s="33"/>
      <c r="JZ944" s="33"/>
      <c r="KA944" s="33"/>
      <c r="KB944" s="33"/>
      <c r="KC944" s="33"/>
      <c r="KD944" s="33"/>
      <c r="KE944" s="33"/>
      <c r="KF944" s="33"/>
      <c r="KG944" s="33"/>
      <c r="KH944" s="33"/>
      <c r="KI944" s="33"/>
      <c r="KJ944" s="33"/>
      <c r="KK944" s="33"/>
      <c r="KL944" s="33"/>
      <c r="KM944" s="33"/>
      <c r="KN944" s="33"/>
      <c r="KO944" s="33"/>
      <c r="KP944" s="33"/>
      <c r="KQ944" s="33"/>
      <c r="KR944" s="33"/>
      <c r="KS944" s="33"/>
      <c r="KT944" s="33"/>
      <c r="KU944" s="33"/>
      <c r="KV944" s="33"/>
      <c r="KW944" s="33"/>
      <c r="KX944" s="33"/>
      <c r="KY944" s="33"/>
      <c r="KZ944" s="33"/>
      <c r="LA944" s="33"/>
      <c r="LB944" s="33"/>
      <c r="LC944" s="33"/>
    </row>
    <row r="945" spans="1:31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  <c r="CY945" s="33"/>
      <c r="CZ945" s="33"/>
      <c r="DA945" s="33"/>
      <c r="DB945" s="33"/>
      <c r="DC945" s="33"/>
      <c r="DD945" s="33"/>
      <c r="DE945" s="33"/>
      <c r="DF945" s="33"/>
      <c r="DG945" s="33"/>
      <c r="DH945" s="33"/>
      <c r="DI945" s="33"/>
      <c r="DJ945" s="33"/>
      <c r="DK945" s="33"/>
      <c r="DL945" s="33"/>
      <c r="DM945" s="33"/>
      <c r="DN945" s="33"/>
      <c r="DO945" s="33"/>
      <c r="DP945" s="33"/>
      <c r="DQ945" s="33"/>
      <c r="DR945" s="33"/>
      <c r="DS945" s="33"/>
      <c r="DT945" s="33"/>
      <c r="DU945" s="33"/>
      <c r="DV945" s="33"/>
      <c r="DW945" s="33"/>
      <c r="DX945" s="33"/>
      <c r="DY945" s="33"/>
      <c r="DZ945" s="33"/>
      <c r="EA945" s="33"/>
      <c r="EB945" s="33"/>
      <c r="EC945" s="33"/>
      <c r="ED945" s="33"/>
      <c r="EE945" s="33"/>
      <c r="EF945" s="33"/>
      <c r="EG945" s="33"/>
      <c r="EH945" s="33"/>
      <c r="EI945" s="33"/>
      <c r="EJ945" s="33"/>
      <c r="EK945" s="33"/>
      <c r="EL945" s="33"/>
      <c r="EM945" s="33"/>
      <c r="EN945" s="33"/>
      <c r="EO945" s="33"/>
      <c r="EP945" s="33"/>
      <c r="EQ945" s="33"/>
      <c r="ER945" s="33"/>
      <c r="ES945" s="33"/>
      <c r="ET945" s="33"/>
      <c r="EU945" s="33"/>
      <c r="EV945" s="33"/>
      <c r="EW945" s="33"/>
      <c r="EX945" s="33"/>
      <c r="EY945" s="33"/>
      <c r="EZ945" s="33"/>
      <c r="FA945" s="33"/>
      <c r="FB945" s="33"/>
      <c r="FC945" s="33"/>
      <c r="FD945" s="33"/>
      <c r="FE945" s="33"/>
      <c r="FF945" s="33"/>
      <c r="FG945" s="33"/>
      <c r="FH945" s="33"/>
      <c r="FI945" s="33"/>
      <c r="FJ945" s="33"/>
      <c r="FK945" s="33"/>
      <c r="FL945" s="33"/>
      <c r="FM945" s="33"/>
      <c r="FN945" s="33"/>
      <c r="FO945" s="33"/>
      <c r="FP945" s="33"/>
      <c r="FQ945" s="33"/>
      <c r="FR945" s="33"/>
      <c r="FS945" s="33"/>
      <c r="FT945" s="33"/>
      <c r="FU945" s="33"/>
      <c r="FV945" s="33"/>
      <c r="FW945" s="33"/>
      <c r="FX945" s="33"/>
      <c r="FY945" s="33"/>
      <c r="FZ945" s="33"/>
      <c r="GA945" s="33"/>
      <c r="GB945" s="33"/>
      <c r="GC945" s="33"/>
      <c r="GD945" s="33"/>
      <c r="GE945" s="33"/>
      <c r="GF945" s="33"/>
      <c r="GG945" s="33"/>
      <c r="GH945" s="33"/>
      <c r="GI945" s="33"/>
      <c r="GJ945" s="33"/>
      <c r="GK945" s="33"/>
      <c r="GL945" s="33"/>
      <c r="GM945" s="33"/>
      <c r="GN945" s="33"/>
      <c r="GO945" s="33"/>
      <c r="GP945" s="33"/>
      <c r="GQ945" s="33"/>
      <c r="GR945" s="33"/>
      <c r="GS945" s="33"/>
      <c r="GT945" s="33"/>
      <c r="GU945" s="33"/>
      <c r="GV945" s="33"/>
      <c r="GW945" s="33"/>
      <c r="GX945" s="33"/>
      <c r="GY945" s="33"/>
      <c r="GZ945" s="33"/>
      <c r="HA945" s="33"/>
      <c r="HB945" s="33"/>
      <c r="HC945" s="33"/>
      <c r="HD945" s="33"/>
      <c r="HE945" s="33"/>
      <c r="HF945" s="33"/>
      <c r="HG945" s="33"/>
      <c r="HH945" s="33"/>
      <c r="HI945" s="33"/>
      <c r="HJ945" s="33"/>
      <c r="HK945" s="33"/>
      <c r="HL945" s="33"/>
      <c r="HM945" s="33"/>
      <c r="HN945" s="33"/>
      <c r="HO945" s="33"/>
      <c r="HP945" s="33"/>
      <c r="HQ945" s="33"/>
      <c r="HR945" s="33"/>
      <c r="HS945" s="33"/>
      <c r="HT945" s="33"/>
      <c r="HU945" s="33"/>
      <c r="HV945" s="33"/>
      <c r="HW945" s="33"/>
      <c r="HX945" s="33"/>
      <c r="HY945" s="33"/>
      <c r="HZ945" s="33"/>
      <c r="IA945" s="33"/>
      <c r="IB945" s="33"/>
      <c r="IC945" s="33"/>
      <c r="ID945" s="33"/>
      <c r="IE945" s="33"/>
      <c r="IF945" s="33"/>
      <c r="IG945" s="33"/>
      <c r="IH945" s="33"/>
      <c r="II945" s="33"/>
      <c r="IJ945" s="33"/>
      <c r="IK945" s="33"/>
      <c r="IL945" s="33"/>
      <c r="IM945" s="33"/>
      <c r="IN945" s="33"/>
      <c r="IO945" s="33"/>
      <c r="IP945" s="33"/>
      <c r="IQ945" s="33"/>
      <c r="IR945" s="33"/>
      <c r="IS945" s="33"/>
      <c r="IT945" s="33"/>
      <c r="IU945" s="33"/>
      <c r="IV945" s="33"/>
      <c r="IW945" s="33"/>
      <c r="IX945" s="33"/>
      <c r="IY945" s="33"/>
      <c r="IZ945" s="33"/>
      <c r="JA945" s="33"/>
      <c r="JB945" s="33"/>
      <c r="JC945" s="33"/>
      <c r="JD945" s="33"/>
      <c r="JE945" s="33"/>
      <c r="JF945" s="33"/>
      <c r="JG945" s="33"/>
      <c r="JH945" s="33"/>
      <c r="JI945" s="33"/>
      <c r="JJ945" s="33"/>
      <c r="JK945" s="33"/>
      <c r="JL945" s="33"/>
      <c r="JM945" s="33"/>
      <c r="JN945" s="33"/>
      <c r="JO945" s="33"/>
      <c r="JP945" s="33"/>
      <c r="JQ945" s="33"/>
      <c r="JR945" s="33"/>
      <c r="JS945" s="33"/>
      <c r="JT945" s="33"/>
      <c r="JU945" s="33"/>
      <c r="JV945" s="33"/>
      <c r="JW945" s="33"/>
      <c r="JX945" s="33"/>
      <c r="JY945" s="33"/>
      <c r="JZ945" s="33"/>
      <c r="KA945" s="33"/>
      <c r="KB945" s="33"/>
      <c r="KC945" s="33"/>
      <c r="KD945" s="33"/>
      <c r="KE945" s="33"/>
      <c r="KF945" s="33"/>
      <c r="KG945" s="33"/>
      <c r="KH945" s="33"/>
      <c r="KI945" s="33"/>
      <c r="KJ945" s="33"/>
      <c r="KK945" s="33"/>
      <c r="KL945" s="33"/>
      <c r="KM945" s="33"/>
      <c r="KN945" s="33"/>
      <c r="KO945" s="33"/>
      <c r="KP945" s="33"/>
      <c r="KQ945" s="33"/>
      <c r="KR945" s="33"/>
      <c r="KS945" s="33"/>
      <c r="KT945" s="33"/>
      <c r="KU945" s="33"/>
      <c r="KV945" s="33"/>
      <c r="KW945" s="33"/>
      <c r="KX945" s="33"/>
      <c r="KY945" s="33"/>
      <c r="KZ945" s="33"/>
      <c r="LA945" s="33"/>
      <c r="LB945" s="33"/>
      <c r="LC945" s="33"/>
    </row>
    <row r="946" spans="1:31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  <c r="CY946" s="33"/>
      <c r="CZ946" s="33"/>
      <c r="DA946" s="33"/>
      <c r="DB946" s="33"/>
      <c r="DC946" s="33"/>
      <c r="DD946" s="33"/>
      <c r="DE946" s="33"/>
      <c r="DF946" s="33"/>
      <c r="DG946" s="33"/>
      <c r="DH946" s="33"/>
      <c r="DI946" s="33"/>
      <c r="DJ946" s="33"/>
      <c r="DK946" s="33"/>
      <c r="DL946" s="33"/>
      <c r="DM946" s="33"/>
      <c r="DN946" s="33"/>
      <c r="DO946" s="33"/>
      <c r="DP946" s="33"/>
      <c r="DQ946" s="33"/>
      <c r="DR946" s="33"/>
      <c r="DS946" s="33"/>
      <c r="DT946" s="33"/>
      <c r="DU946" s="33"/>
      <c r="DV946" s="33"/>
      <c r="DW946" s="33"/>
      <c r="DX946" s="33"/>
      <c r="DY946" s="33"/>
      <c r="DZ946" s="33"/>
      <c r="EA946" s="33"/>
      <c r="EB946" s="33"/>
      <c r="EC946" s="33"/>
      <c r="ED946" s="33"/>
      <c r="EE946" s="33"/>
      <c r="EF946" s="33"/>
      <c r="EG946" s="33"/>
      <c r="EH946" s="33"/>
      <c r="EI946" s="33"/>
      <c r="EJ946" s="33"/>
      <c r="EK946" s="33"/>
      <c r="EL946" s="33"/>
      <c r="EM946" s="33"/>
      <c r="EN946" s="33"/>
      <c r="EO946" s="33"/>
      <c r="EP946" s="33"/>
      <c r="EQ946" s="33"/>
      <c r="ER946" s="33"/>
      <c r="ES946" s="33"/>
      <c r="ET946" s="33"/>
      <c r="EU946" s="33"/>
      <c r="EV946" s="33"/>
      <c r="EW946" s="33"/>
      <c r="EX946" s="33"/>
      <c r="EY946" s="33"/>
      <c r="EZ946" s="33"/>
      <c r="FA946" s="33"/>
      <c r="FB946" s="33"/>
      <c r="FC946" s="33"/>
      <c r="FD946" s="33"/>
      <c r="FE946" s="33"/>
      <c r="FF946" s="33"/>
      <c r="FG946" s="33"/>
      <c r="FH946" s="33"/>
      <c r="FI946" s="33"/>
      <c r="FJ946" s="33"/>
      <c r="FK946" s="33"/>
      <c r="FL946" s="33"/>
      <c r="FM946" s="33"/>
      <c r="FN946" s="33"/>
      <c r="FO946" s="33"/>
      <c r="FP946" s="33"/>
      <c r="FQ946" s="33"/>
      <c r="FR946" s="33"/>
      <c r="FS946" s="33"/>
      <c r="FT946" s="33"/>
      <c r="FU946" s="33"/>
      <c r="FV946" s="33"/>
      <c r="FW946" s="33"/>
      <c r="FX946" s="33"/>
      <c r="FY946" s="33"/>
      <c r="FZ946" s="33"/>
      <c r="GA946" s="33"/>
      <c r="GB946" s="33"/>
      <c r="GC946" s="33"/>
      <c r="GD946" s="33"/>
      <c r="GE946" s="33"/>
      <c r="GF946" s="33"/>
      <c r="GG946" s="33"/>
      <c r="GH946" s="33"/>
      <c r="GI946" s="33"/>
      <c r="GJ946" s="33"/>
      <c r="GK946" s="33"/>
      <c r="GL946" s="33"/>
      <c r="GM946" s="33"/>
      <c r="GN946" s="33"/>
      <c r="GO946" s="33"/>
      <c r="GP946" s="33"/>
      <c r="GQ946" s="33"/>
      <c r="GR946" s="33"/>
      <c r="GS946" s="33"/>
      <c r="GT946" s="33"/>
      <c r="GU946" s="33"/>
      <c r="GV946" s="33"/>
      <c r="GW946" s="33"/>
      <c r="GX946" s="33"/>
      <c r="GY946" s="33"/>
      <c r="GZ946" s="33"/>
      <c r="HA946" s="33"/>
      <c r="HB946" s="33"/>
      <c r="HC946" s="33"/>
      <c r="HD946" s="33"/>
      <c r="HE946" s="33"/>
      <c r="HF946" s="33"/>
      <c r="HG946" s="33"/>
      <c r="HH946" s="33"/>
      <c r="HI946" s="33"/>
      <c r="HJ946" s="33"/>
      <c r="HK946" s="33"/>
      <c r="HL946" s="33"/>
      <c r="HM946" s="33"/>
      <c r="HN946" s="33"/>
      <c r="HO946" s="33"/>
      <c r="HP946" s="33"/>
      <c r="HQ946" s="33"/>
      <c r="HR946" s="33"/>
      <c r="HS946" s="33"/>
      <c r="HT946" s="33"/>
      <c r="HU946" s="33"/>
      <c r="HV946" s="33"/>
      <c r="HW946" s="33"/>
      <c r="HX946" s="33"/>
      <c r="HY946" s="33"/>
      <c r="HZ946" s="33"/>
      <c r="IA946" s="33"/>
      <c r="IB946" s="33"/>
      <c r="IC946" s="33"/>
      <c r="ID946" s="33"/>
      <c r="IE946" s="33"/>
      <c r="IF946" s="33"/>
      <c r="IG946" s="33"/>
      <c r="IH946" s="33"/>
      <c r="II946" s="33"/>
      <c r="IJ946" s="33"/>
      <c r="IK946" s="33"/>
      <c r="IL946" s="33"/>
      <c r="IM946" s="33"/>
      <c r="IN946" s="33"/>
      <c r="IO946" s="33"/>
      <c r="IP946" s="33"/>
      <c r="IQ946" s="33"/>
      <c r="IR946" s="33"/>
      <c r="IS946" s="33"/>
      <c r="IT946" s="33"/>
      <c r="IU946" s="33"/>
      <c r="IV946" s="33"/>
      <c r="IW946" s="33"/>
      <c r="IX946" s="33"/>
      <c r="IY946" s="33"/>
      <c r="IZ946" s="33"/>
      <c r="JA946" s="33"/>
      <c r="JB946" s="33"/>
      <c r="JC946" s="33"/>
      <c r="JD946" s="33"/>
      <c r="JE946" s="33"/>
      <c r="JF946" s="33"/>
      <c r="JG946" s="33"/>
      <c r="JH946" s="33"/>
      <c r="JI946" s="33"/>
      <c r="JJ946" s="33"/>
      <c r="JK946" s="33"/>
      <c r="JL946" s="33"/>
      <c r="JM946" s="33"/>
      <c r="JN946" s="33"/>
      <c r="JO946" s="33"/>
      <c r="JP946" s="33"/>
      <c r="JQ946" s="33"/>
      <c r="JR946" s="33"/>
      <c r="JS946" s="33"/>
      <c r="JT946" s="33"/>
      <c r="JU946" s="33"/>
      <c r="JV946" s="33"/>
      <c r="JW946" s="33"/>
      <c r="JX946" s="33"/>
      <c r="JY946" s="33"/>
      <c r="JZ946" s="33"/>
      <c r="KA946" s="33"/>
      <c r="KB946" s="33"/>
      <c r="KC946" s="33"/>
      <c r="KD946" s="33"/>
      <c r="KE946" s="33"/>
      <c r="KF946" s="33"/>
      <c r="KG946" s="33"/>
      <c r="KH946" s="33"/>
      <c r="KI946" s="33"/>
      <c r="KJ946" s="33"/>
      <c r="KK946" s="33"/>
      <c r="KL946" s="33"/>
      <c r="KM946" s="33"/>
      <c r="KN946" s="33"/>
      <c r="KO946" s="33"/>
      <c r="KP946" s="33"/>
      <c r="KQ946" s="33"/>
      <c r="KR946" s="33"/>
      <c r="KS946" s="33"/>
      <c r="KT946" s="33"/>
      <c r="KU946" s="33"/>
      <c r="KV946" s="33"/>
      <c r="KW946" s="33"/>
      <c r="KX946" s="33"/>
      <c r="KY946" s="33"/>
      <c r="KZ946" s="33"/>
      <c r="LA946" s="33"/>
      <c r="LB946" s="33"/>
      <c r="LC946" s="33"/>
    </row>
    <row r="947" spans="1:31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  <c r="FZ947" s="33"/>
      <c r="GA947" s="33"/>
      <c r="GB947" s="33"/>
      <c r="GC947" s="33"/>
      <c r="GD947" s="33"/>
      <c r="GE947" s="33"/>
      <c r="GF947" s="33"/>
      <c r="GG947" s="33"/>
      <c r="GH947" s="33"/>
      <c r="GI947" s="33"/>
      <c r="GJ947" s="33"/>
      <c r="GK947" s="33"/>
      <c r="GL947" s="33"/>
      <c r="GM947" s="33"/>
      <c r="GN947" s="33"/>
      <c r="GO947" s="33"/>
      <c r="GP947" s="33"/>
      <c r="GQ947" s="33"/>
      <c r="GR947" s="33"/>
      <c r="GS947" s="33"/>
      <c r="GT947" s="33"/>
      <c r="GU947" s="33"/>
      <c r="GV947" s="33"/>
      <c r="GW947" s="33"/>
      <c r="GX947" s="33"/>
      <c r="GY947" s="33"/>
      <c r="GZ947" s="33"/>
      <c r="HA947" s="33"/>
      <c r="HB947" s="33"/>
      <c r="HC947" s="33"/>
      <c r="HD947" s="33"/>
      <c r="HE947" s="33"/>
      <c r="HF947" s="33"/>
      <c r="HG947" s="33"/>
      <c r="HH947" s="33"/>
      <c r="HI947" s="33"/>
      <c r="HJ947" s="33"/>
      <c r="HK947" s="33"/>
      <c r="HL947" s="33"/>
      <c r="HM947" s="33"/>
      <c r="HN947" s="33"/>
      <c r="HO947" s="33"/>
      <c r="HP947" s="33"/>
      <c r="HQ947" s="33"/>
      <c r="HR947" s="33"/>
      <c r="HS947" s="33"/>
      <c r="HT947" s="33"/>
      <c r="HU947" s="33"/>
      <c r="HV947" s="33"/>
      <c r="HW947" s="33"/>
      <c r="HX947" s="33"/>
      <c r="HY947" s="33"/>
      <c r="HZ947" s="33"/>
      <c r="IA947" s="33"/>
      <c r="IB947" s="33"/>
      <c r="IC947" s="33"/>
      <c r="ID947" s="33"/>
      <c r="IE947" s="33"/>
      <c r="IF947" s="33"/>
      <c r="IG947" s="33"/>
      <c r="IH947" s="33"/>
      <c r="II947" s="33"/>
      <c r="IJ947" s="33"/>
      <c r="IK947" s="33"/>
      <c r="IL947" s="33"/>
      <c r="IM947" s="33"/>
      <c r="IN947" s="33"/>
      <c r="IO947" s="33"/>
      <c r="IP947" s="33"/>
      <c r="IQ947" s="33"/>
      <c r="IR947" s="33"/>
      <c r="IS947" s="33"/>
      <c r="IT947" s="33"/>
      <c r="IU947" s="33"/>
      <c r="IV947" s="33"/>
      <c r="IW947" s="33"/>
      <c r="IX947" s="33"/>
      <c r="IY947" s="33"/>
      <c r="IZ947" s="33"/>
      <c r="JA947" s="33"/>
      <c r="JB947" s="33"/>
      <c r="JC947" s="33"/>
      <c r="JD947" s="33"/>
      <c r="JE947" s="33"/>
      <c r="JF947" s="33"/>
      <c r="JG947" s="33"/>
      <c r="JH947" s="33"/>
      <c r="JI947" s="33"/>
      <c r="JJ947" s="33"/>
      <c r="JK947" s="33"/>
      <c r="JL947" s="33"/>
      <c r="JM947" s="33"/>
      <c r="JN947" s="33"/>
      <c r="JO947" s="33"/>
      <c r="JP947" s="33"/>
      <c r="JQ947" s="33"/>
      <c r="JR947" s="33"/>
      <c r="JS947" s="33"/>
      <c r="JT947" s="33"/>
      <c r="JU947" s="33"/>
      <c r="JV947" s="33"/>
      <c r="JW947" s="33"/>
      <c r="JX947" s="33"/>
      <c r="JY947" s="33"/>
      <c r="JZ947" s="33"/>
      <c r="KA947" s="33"/>
      <c r="KB947" s="33"/>
      <c r="KC947" s="33"/>
      <c r="KD947" s="33"/>
      <c r="KE947" s="33"/>
      <c r="KF947" s="33"/>
      <c r="KG947" s="33"/>
      <c r="KH947" s="33"/>
      <c r="KI947" s="33"/>
      <c r="KJ947" s="33"/>
      <c r="KK947" s="33"/>
      <c r="KL947" s="33"/>
      <c r="KM947" s="33"/>
      <c r="KN947" s="33"/>
      <c r="KO947" s="33"/>
      <c r="KP947" s="33"/>
      <c r="KQ947" s="33"/>
      <c r="KR947" s="33"/>
      <c r="KS947" s="33"/>
      <c r="KT947" s="33"/>
      <c r="KU947" s="33"/>
      <c r="KV947" s="33"/>
      <c r="KW947" s="33"/>
      <c r="KX947" s="33"/>
      <c r="KY947" s="33"/>
      <c r="KZ947" s="33"/>
      <c r="LA947" s="33"/>
      <c r="LB947" s="33"/>
      <c r="LC947" s="33"/>
    </row>
    <row r="948" spans="1:31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  <c r="FZ948" s="33"/>
      <c r="GA948" s="33"/>
      <c r="GB948" s="33"/>
      <c r="GC948" s="33"/>
      <c r="GD948" s="33"/>
      <c r="GE948" s="33"/>
      <c r="GF948" s="33"/>
      <c r="GG948" s="33"/>
      <c r="GH948" s="33"/>
      <c r="GI948" s="33"/>
      <c r="GJ948" s="33"/>
      <c r="GK948" s="33"/>
      <c r="GL948" s="33"/>
      <c r="GM948" s="33"/>
      <c r="GN948" s="33"/>
      <c r="GO948" s="33"/>
      <c r="GP948" s="33"/>
      <c r="GQ948" s="33"/>
      <c r="GR948" s="33"/>
      <c r="GS948" s="33"/>
      <c r="GT948" s="33"/>
      <c r="GU948" s="33"/>
      <c r="GV948" s="33"/>
      <c r="GW948" s="33"/>
      <c r="GX948" s="33"/>
      <c r="GY948" s="33"/>
      <c r="GZ948" s="33"/>
      <c r="HA948" s="33"/>
      <c r="HB948" s="33"/>
      <c r="HC948" s="33"/>
      <c r="HD948" s="33"/>
      <c r="HE948" s="33"/>
      <c r="HF948" s="33"/>
      <c r="HG948" s="33"/>
      <c r="HH948" s="33"/>
      <c r="HI948" s="33"/>
      <c r="HJ948" s="33"/>
      <c r="HK948" s="33"/>
      <c r="HL948" s="33"/>
      <c r="HM948" s="33"/>
      <c r="HN948" s="33"/>
      <c r="HO948" s="33"/>
      <c r="HP948" s="33"/>
      <c r="HQ948" s="33"/>
      <c r="HR948" s="33"/>
      <c r="HS948" s="33"/>
      <c r="HT948" s="33"/>
      <c r="HU948" s="33"/>
      <c r="HV948" s="33"/>
      <c r="HW948" s="33"/>
      <c r="HX948" s="33"/>
      <c r="HY948" s="33"/>
      <c r="HZ948" s="33"/>
      <c r="IA948" s="33"/>
      <c r="IB948" s="33"/>
      <c r="IC948" s="33"/>
      <c r="ID948" s="33"/>
      <c r="IE948" s="33"/>
      <c r="IF948" s="33"/>
      <c r="IG948" s="33"/>
      <c r="IH948" s="33"/>
      <c r="II948" s="33"/>
      <c r="IJ948" s="33"/>
      <c r="IK948" s="33"/>
      <c r="IL948" s="33"/>
      <c r="IM948" s="33"/>
      <c r="IN948" s="33"/>
      <c r="IO948" s="33"/>
      <c r="IP948" s="33"/>
      <c r="IQ948" s="33"/>
      <c r="IR948" s="33"/>
      <c r="IS948" s="33"/>
      <c r="IT948" s="33"/>
      <c r="IU948" s="33"/>
      <c r="IV948" s="33"/>
      <c r="IW948" s="33"/>
      <c r="IX948" s="33"/>
      <c r="IY948" s="33"/>
      <c r="IZ948" s="33"/>
      <c r="JA948" s="33"/>
      <c r="JB948" s="33"/>
      <c r="JC948" s="33"/>
      <c r="JD948" s="33"/>
      <c r="JE948" s="33"/>
      <c r="JF948" s="33"/>
      <c r="JG948" s="33"/>
      <c r="JH948" s="33"/>
      <c r="JI948" s="33"/>
      <c r="JJ948" s="33"/>
      <c r="JK948" s="33"/>
      <c r="JL948" s="33"/>
      <c r="JM948" s="33"/>
      <c r="JN948" s="33"/>
      <c r="JO948" s="33"/>
      <c r="JP948" s="33"/>
      <c r="JQ948" s="33"/>
      <c r="JR948" s="33"/>
      <c r="JS948" s="33"/>
      <c r="JT948" s="33"/>
      <c r="JU948" s="33"/>
      <c r="JV948" s="33"/>
      <c r="JW948" s="33"/>
      <c r="JX948" s="33"/>
      <c r="JY948" s="33"/>
      <c r="JZ948" s="33"/>
      <c r="KA948" s="33"/>
      <c r="KB948" s="33"/>
      <c r="KC948" s="33"/>
      <c r="KD948" s="33"/>
      <c r="KE948" s="33"/>
      <c r="KF948" s="33"/>
      <c r="KG948" s="33"/>
      <c r="KH948" s="33"/>
      <c r="KI948" s="33"/>
      <c r="KJ948" s="33"/>
      <c r="KK948" s="33"/>
      <c r="KL948" s="33"/>
      <c r="KM948" s="33"/>
      <c r="KN948" s="33"/>
      <c r="KO948" s="33"/>
      <c r="KP948" s="33"/>
      <c r="KQ948" s="33"/>
      <c r="KR948" s="33"/>
      <c r="KS948" s="33"/>
      <c r="KT948" s="33"/>
      <c r="KU948" s="33"/>
      <c r="KV948" s="33"/>
      <c r="KW948" s="33"/>
      <c r="KX948" s="33"/>
      <c r="KY948" s="33"/>
      <c r="KZ948" s="33"/>
      <c r="LA948" s="33"/>
      <c r="LB948" s="33"/>
      <c r="LC948" s="33"/>
    </row>
    <row r="949" spans="1:31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  <c r="CY949" s="33"/>
      <c r="CZ949" s="33"/>
      <c r="DA949" s="33"/>
      <c r="DB949" s="33"/>
      <c r="DC949" s="33"/>
      <c r="DD949" s="33"/>
      <c r="DE949" s="33"/>
      <c r="DF949" s="33"/>
      <c r="DG949" s="33"/>
      <c r="DH949" s="33"/>
      <c r="DI949" s="33"/>
      <c r="DJ949" s="33"/>
      <c r="DK949" s="33"/>
      <c r="DL949" s="33"/>
      <c r="DM949" s="33"/>
      <c r="DN949" s="33"/>
      <c r="DO949" s="33"/>
      <c r="DP949" s="33"/>
      <c r="DQ949" s="33"/>
      <c r="DR949" s="33"/>
      <c r="DS949" s="33"/>
      <c r="DT949" s="33"/>
      <c r="DU949" s="33"/>
      <c r="DV949" s="33"/>
      <c r="DW949" s="33"/>
      <c r="DX949" s="33"/>
      <c r="DY949" s="33"/>
      <c r="DZ949" s="33"/>
      <c r="EA949" s="33"/>
      <c r="EB949" s="33"/>
      <c r="EC949" s="33"/>
      <c r="ED949" s="33"/>
      <c r="EE949" s="33"/>
      <c r="EF949" s="33"/>
      <c r="EG949" s="33"/>
      <c r="EH949" s="33"/>
      <c r="EI949" s="33"/>
      <c r="EJ949" s="33"/>
      <c r="EK949" s="33"/>
      <c r="EL949" s="33"/>
      <c r="EM949" s="33"/>
      <c r="EN949" s="33"/>
      <c r="EO949" s="33"/>
      <c r="EP949" s="33"/>
      <c r="EQ949" s="33"/>
      <c r="ER949" s="33"/>
      <c r="ES949" s="33"/>
      <c r="ET949" s="33"/>
      <c r="EU949" s="33"/>
      <c r="EV949" s="33"/>
      <c r="EW949" s="33"/>
      <c r="EX949" s="33"/>
      <c r="EY949" s="33"/>
      <c r="EZ949" s="33"/>
      <c r="FA949" s="33"/>
      <c r="FB949" s="33"/>
      <c r="FC949" s="33"/>
      <c r="FD949" s="33"/>
      <c r="FE949" s="33"/>
      <c r="FF949" s="33"/>
      <c r="FG949" s="33"/>
      <c r="FH949" s="33"/>
      <c r="FI949" s="33"/>
      <c r="FJ949" s="33"/>
      <c r="FK949" s="33"/>
      <c r="FL949" s="33"/>
      <c r="FM949" s="33"/>
      <c r="FN949" s="33"/>
      <c r="FO949" s="33"/>
      <c r="FP949" s="33"/>
      <c r="FQ949" s="33"/>
      <c r="FR949" s="33"/>
      <c r="FS949" s="33"/>
      <c r="FT949" s="33"/>
      <c r="FU949" s="33"/>
      <c r="FV949" s="33"/>
      <c r="FW949" s="33"/>
      <c r="FX949" s="33"/>
      <c r="FY949" s="33"/>
      <c r="FZ949" s="33"/>
      <c r="GA949" s="33"/>
      <c r="GB949" s="33"/>
      <c r="GC949" s="33"/>
      <c r="GD949" s="33"/>
      <c r="GE949" s="33"/>
      <c r="GF949" s="33"/>
      <c r="GG949" s="33"/>
      <c r="GH949" s="33"/>
      <c r="GI949" s="33"/>
      <c r="GJ949" s="33"/>
      <c r="GK949" s="33"/>
      <c r="GL949" s="33"/>
      <c r="GM949" s="33"/>
      <c r="GN949" s="33"/>
      <c r="GO949" s="33"/>
      <c r="GP949" s="33"/>
      <c r="GQ949" s="33"/>
      <c r="GR949" s="33"/>
      <c r="GS949" s="33"/>
      <c r="GT949" s="33"/>
      <c r="GU949" s="33"/>
      <c r="GV949" s="33"/>
      <c r="GW949" s="33"/>
      <c r="GX949" s="33"/>
      <c r="GY949" s="33"/>
      <c r="GZ949" s="33"/>
      <c r="HA949" s="33"/>
      <c r="HB949" s="33"/>
      <c r="HC949" s="33"/>
      <c r="HD949" s="33"/>
      <c r="HE949" s="33"/>
      <c r="HF949" s="33"/>
      <c r="HG949" s="33"/>
      <c r="HH949" s="33"/>
      <c r="HI949" s="33"/>
      <c r="HJ949" s="33"/>
      <c r="HK949" s="33"/>
      <c r="HL949" s="33"/>
      <c r="HM949" s="33"/>
      <c r="HN949" s="33"/>
      <c r="HO949" s="33"/>
      <c r="HP949" s="33"/>
      <c r="HQ949" s="33"/>
      <c r="HR949" s="33"/>
      <c r="HS949" s="33"/>
      <c r="HT949" s="33"/>
      <c r="HU949" s="33"/>
      <c r="HV949" s="33"/>
      <c r="HW949" s="33"/>
      <c r="HX949" s="33"/>
      <c r="HY949" s="33"/>
      <c r="HZ949" s="33"/>
      <c r="IA949" s="33"/>
      <c r="IB949" s="33"/>
      <c r="IC949" s="33"/>
      <c r="ID949" s="33"/>
      <c r="IE949" s="33"/>
      <c r="IF949" s="33"/>
      <c r="IG949" s="33"/>
      <c r="IH949" s="33"/>
      <c r="II949" s="33"/>
      <c r="IJ949" s="33"/>
      <c r="IK949" s="33"/>
      <c r="IL949" s="33"/>
      <c r="IM949" s="33"/>
      <c r="IN949" s="33"/>
      <c r="IO949" s="33"/>
      <c r="IP949" s="33"/>
      <c r="IQ949" s="33"/>
      <c r="IR949" s="33"/>
      <c r="IS949" s="33"/>
      <c r="IT949" s="33"/>
      <c r="IU949" s="33"/>
      <c r="IV949" s="33"/>
      <c r="IW949" s="33"/>
      <c r="IX949" s="33"/>
      <c r="IY949" s="33"/>
      <c r="IZ949" s="33"/>
      <c r="JA949" s="33"/>
      <c r="JB949" s="33"/>
      <c r="JC949" s="33"/>
      <c r="JD949" s="33"/>
      <c r="JE949" s="33"/>
      <c r="JF949" s="33"/>
      <c r="JG949" s="33"/>
      <c r="JH949" s="33"/>
      <c r="JI949" s="33"/>
      <c r="JJ949" s="33"/>
      <c r="JK949" s="33"/>
      <c r="JL949" s="33"/>
      <c r="JM949" s="33"/>
      <c r="JN949" s="33"/>
      <c r="JO949" s="33"/>
      <c r="JP949" s="33"/>
      <c r="JQ949" s="33"/>
      <c r="JR949" s="33"/>
      <c r="JS949" s="33"/>
      <c r="JT949" s="33"/>
      <c r="JU949" s="33"/>
      <c r="JV949" s="33"/>
      <c r="JW949" s="33"/>
      <c r="JX949" s="33"/>
      <c r="JY949" s="33"/>
      <c r="JZ949" s="33"/>
      <c r="KA949" s="33"/>
      <c r="KB949" s="33"/>
      <c r="KC949" s="33"/>
      <c r="KD949" s="33"/>
      <c r="KE949" s="33"/>
      <c r="KF949" s="33"/>
      <c r="KG949" s="33"/>
      <c r="KH949" s="33"/>
      <c r="KI949" s="33"/>
      <c r="KJ949" s="33"/>
      <c r="KK949" s="33"/>
      <c r="KL949" s="33"/>
      <c r="KM949" s="33"/>
      <c r="KN949" s="33"/>
      <c r="KO949" s="33"/>
      <c r="KP949" s="33"/>
      <c r="KQ949" s="33"/>
      <c r="KR949" s="33"/>
      <c r="KS949" s="33"/>
      <c r="KT949" s="33"/>
      <c r="KU949" s="33"/>
      <c r="KV949" s="33"/>
      <c r="KW949" s="33"/>
      <c r="KX949" s="33"/>
      <c r="KY949" s="33"/>
      <c r="KZ949" s="33"/>
      <c r="LA949" s="33"/>
      <c r="LB949" s="33"/>
      <c r="LC949" s="33"/>
    </row>
    <row r="950" spans="1:31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3"/>
      <c r="CB950" s="33"/>
      <c r="CC950" s="33"/>
      <c r="CD950" s="33"/>
      <c r="CE950" s="33"/>
      <c r="CF950" s="33"/>
      <c r="CG950" s="33"/>
      <c r="CH950" s="33"/>
      <c r="CI950" s="33"/>
      <c r="CJ950" s="33"/>
      <c r="CK950" s="33"/>
      <c r="CL950" s="33"/>
      <c r="CM950" s="33"/>
      <c r="CN950" s="33"/>
      <c r="CO950" s="33"/>
      <c r="CP950" s="33"/>
      <c r="CQ950" s="33"/>
      <c r="CR950" s="33"/>
      <c r="CS950" s="33"/>
      <c r="CT950" s="33"/>
      <c r="CU950" s="33"/>
      <c r="CV950" s="33"/>
      <c r="CW950" s="33"/>
      <c r="CX950" s="33"/>
      <c r="CY950" s="33"/>
      <c r="CZ950" s="33"/>
      <c r="DA950" s="33"/>
      <c r="DB950" s="33"/>
      <c r="DC950" s="33"/>
      <c r="DD950" s="33"/>
      <c r="DE950" s="33"/>
      <c r="DF950" s="33"/>
      <c r="DG950" s="33"/>
      <c r="DH950" s="33"/>
      <c r="DI950" s="33"/>
      <c r="DJ950" s="33"/>
      <c r="DK950" s="33"/>
      <c r="DL950" s="33"/>
      <c r="DM950" s="33"/>
      <c r="DN950" s="33"/>
      <c r="DO950" s="33"/>
      <c r="DP950" s="33"/>
      <c r="DQ950" s="33"/>
      <c r="DR950" s="33"/>
      <c r="DS950" s="33"/>
      <c r="DT950" s="33"/>
      <c r="DU950" s="33"/>
      <c r="DV950" s="33"/>
      <c r="DW950" s="33"/>
      <c r="DX950" s="33"/>
      <c r="DY950" s="33"/>
      <c r="DZ950" s="33"/>
      <c r="EA950" s="33"/>
      <c r="EB950" s="33"/>
      <c r="EC950" s="33"/>
      <c r="ED950" s="33"/>
      <c r="EE950" s="33"/>
      <c r="EF950" s="33"/>
      <c r="EG950" s="33"/>
      <c r="EH950" s="33"/>
      <c r="EI950" s="33"/>
      <c r="EJ950" s="33"/>
      <c r="EK950" s="33"/>
      <c r="EL950" s="33"/>
      <c r="EM950" s="33"/>
      <c r="EN950" s="33"/>
      <c r="EO950" s="33"/>
      <c r="EP950" s="33"/>
      <c r="EQ950" s="33"/>
      <c r="ER950" s="33"/>
      <c r="ES950" s="33"/>
      <c r="ET950" s="33"/>
      <c r="EU950" s="33"/>
      <c r="EV950" s="33"/>
      <c r="EW950" s="33"/>
      <c r="EX950" s="33"/>
      <c r="EY950" s="33"/>
      <c r="EZ950" s="33"/>
      <c r="FA950" s="33"/>
      <c r="FB950" s="33"/>
      <c r="FC950" s="33"/>
      <c r="FD950" s="33"/>
      <c r="FE950" s="33"/>
      <c r="FF950" s="33"/>
      <c r="FG950" s="33"/>
      <c r="FH950" s="33"/>
      <c r="FI950" s="33"/>
      <c r="FJ950" s="33"/>
      <c r="FK950" s="33"/>
      <c r="FL950" s="33"/>
      <c r="FM950" s="33"/>
      <c r="FN950" s="33"/>
      <c r="FO950" s="33"/>
      <c r="FP950" s="33"/>
      <c r="FQ950" s="33"/>
      <c r="FR950" s="33"/>
      <c r="FS950" s="33"/>
      <c r="FT950" s="33"/>
      <c r="FU950" s="33"/>
      <c r="FV950" s="33"/>
      <c r="FW950" s="33"/>
      <c r="FX950" s="33"/>
      <c r="FY950" s="33"/>
      <c r="FZ950" s="33"/>
      <c r="GA950" s="33"/>
      <c r="GB950" s="33"/>
      <c r="GC950" s="33"/>
      <c r="GD950" s="33"/>
      <c r="GE950" s="33"/>
      <c r="GF950" s="33"/>
      <c r="GG950" s="33"/>
      <c r="GH950" s="33"/>
      <c r="GI950" s="33"/>
      <c r="GJ950" s="33"/>
      <c r="GK950" s="33"/>
      <c r="GL950" s="33"/>
      <c r="GM950" s="33"/>
      <c r="GN950" s="33"/>
      <c r="GO950" s="33"/>
      <c r="GP950" s="33"/>
      <c r="GQ950" s="33"/>
      <c r="GR950" s="33"/>
      <c r="GS950" s="33"/>
      <c r="GT950" s="33"/>
      <c r="GU950" s="33"/>
      <c r="GV950" s="33"/>
      <c r="GW950" s="33"/>
      <c r="GX950" s="33"/>
      <c r="GY950" s="33"/>
      <c r="GZ950" s="33"/>
      <c r="HA950" s="33"/>
      <c r="HB950" s="33"/>
      <c r="HC950" s="33"/>
      <c r="HD950" s="33"/>
      <c r="HE950" s="33"/>
      <c r="HF950" s="33"/>
      <c r="HG950" s="33"/>
      <c r="HH950" s="33"/>
      <c r="HI950" s="33"/>
      <c r="HJ950" s="33"/>
      <c r="HK950" s="33"/>
      <c r="HL950" s="33"/>
      <c r="HM950" s="33"/>
      <c r="HN950" s="33"/>
      <c r="HO950" s="33"/>
      <c r="HP950" s="33"/>
      <c r="HQ950" s="33"/>
      <c r="HR950" s="33"/>
      <c r="HS950" s="33"/>
      <c r="HT950" s="33"/>
      <c r="HU950" s="33"/>
      <c r="HV950" s="33"/>
      <c r="HW950" s="33"/>
      <c r="HX950" s="33"/>
      <c r="HY950" s="33"/>
      <c r="HZ950" s="33"/>
      <c r="IA950" s="33"/>
      <c r="IB950" s="33"/>
      <c r="IC950" s="33"/>
      <c r="ID950" s="33"/>
      <c r="IE950" s="33"/>
      <c r="IF950" s="33"/>
      <c r="IG950" s="33"/>
      <c r="IH950" s="33"/>
      <c r="II950" s="33"/>
      <c r="IJ950" s="33"/>
      <c r="IK950" s="33"/>
      <c r="IL950" s="33"/>
      <c r="IM950" s="33"/>
      <c r="IN950" s="33"/>
      <c r="IO950" s="33"/>
      <c r="IP950" s="33"/>
      <c r="IQ950" s="33"/>
      <c r="IR950" s="33"/>
      <c r="IS950" s="33"/>
      <c r="IT950" s="33"/>
      <c r="IU950" s="33"/>
      <c r="IV950" s="33"/>
      <c r="IW950" s="33"/>
      <c r="IX950" s="33"/>
      <c r="IY950" s="33"/>
      <c r="IZ950" s="33"/>
      <c r="JA950" s="33"/>
      <c r="JB950" s="33"/>
      <c r="JC950" s="33"/>
      <c r="JD950" s="33"/>
      <c r="JE950" s="33"/>
      <c r="JF950" s="33"/>
      <c r="JG950" s="33"/>
      <c r="JH950" s="33"/>
      <c r="JI950" s="33"/>
      <c r="JJ950" s="33"/>
      <c r="JK950" s="33"/>
      <c r="JL950" s="33"/>
      <c r="JM950" s="33"/>
      <c r="JN950" s="33"/>
      <c r="JO950" s="33"/>
      <c r="JP950" s="33"/>
      <c r="JQ950" s="33"/>
      <c r="JR950" s="33"/>
      <c r="JS950" s="33"/>
      <c r="JT950" s="33"/>
      <c r="JU950" s="33"/>
      <c r="JV950" s="33"/>
      <c r="JW950" s="33"/>
      <c r="JX950" s="33"/>
      <c r="JY950" s="33"/>
      <c r="JZ950" s="33"/>
      <c r="KA950" s="33"/>
      <c r="KB950" s="33"/>
      <c r="KC950" s="33"/>
      <c r="KD950" s="33"/>
      <c r="KE950" s="33"/>
      <c r="KF950" s="33"/>
      <c r="KG950" s="33"/>
      <c r="KH950" s="33"/>
      <c r="KI950" s="33"/>
      <c r="KJ950" s="33"/>
      <c r="KK950" s="33"/>
      <c r="KL950" s="33"/>
      <c r="KM950" s="33"/>
      <c r="KN950" s="33"/>
      <c r="KO950" s="33"/>
      <c r="KP950" s="33"/>
      <c r="KQ950" s="33"/>
      <c r="KR950" s="33"/>
      <c r="KS950" s="33"/>
      <c r="KT950" s="33"/>
      <c r="KU950" s="33"/>
      <c r="KV950" s="33"/>
      <c r="KW950" s="33"/>
      <c r="KX950" s="33"/>
      <c r="KY950" s="33"/>
      <c r="KZ950" s="33"/>
      <c r="LA950" s="33"/>
      <c r="LB950" s="33"/>
      <c r="LC950" s="33"/>
    </row>
    <row r="951" spans="1:31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3"/>
      <c r="CB951" s="33"/>
      <c r="CC951" s="33"/>
      <c r="CD951" s="33"/>
      <c r="CE951" s="33"/>
      <c r="CF951" s="33"/>
      <c r="CG951" s="33"/>
      <c r="CH951" s="33"/>
      <c r="CI951" s="33"/>
      <c r="CJ951" s="33"/>
      <c r="CK951" s="33"/>
      <c r="CL951" s="33"/>
      <c r="CM951" s="33"/>
      <c r="CN951" s="33"/>
      <c r="CO951" s="33"/>
      <c r="CP951" s="33"/>
      <c r="CQ951" s="33"/>
      <c r="CR951" s="33"/>
      <c r="CS951" s="33"/>
      <c r="CT951" s="33"/>
      <c r="CU951" s="33"/>
      <c r="CV951" s="33"/>
      <c r="CW951" s="33"/>
      <c r="CX951" s="33"/>
      <c r="CY951" s="33"/>
      <c r="CZ951" s="33"/>
      <c r="DA951" s="33"/>
      <c r="DB951" s="33"/>
      <c r="DC951" s="33"/>
      <c r="DD951" s="33"/>
      <c r="DE951" s="33"/>
      <c r="DF951" s="33"/>
      <c r="DG951" s="33"/>
      <c r="DH951" s="33"/>
      <c r="DI951" s="33"/>
      <c r="DJ951" s="33"/>
      <c r="DK951" s="33"/>
      <c r="DL951" s="33"/>
      <c r="DM951" s="33"/>
      <c r="DN951" s="33"/>
      <c r="DO951" s="33"/>
      <c r="DP951" s="33"/>
      <c r="DQ951" s="33"/>
      <c r="DR951" s="33"/>
      <c r="DS951" s="33"/>
      <c r="DT951" s="33"/>
      <c r="DU951" s="33"/>
      <c r="DV951" s="33"/>
      <c r="DW951" s="33"/>
      <c r="DX951" s="33"/>
      <c r="DY951" s="33"/>
      <c r="DZ951" s="33"/>
      <c r="EA951" s="33"/>
      <c r="EB951" s="33"/>
      <c r="EC951" s="33"/>
      <c r="ED951" s="33"/>
      <c r="EE951" s="33"/>
      <c r="EF951" s="33"/>
      <c r="EG951" s="33"/>
      <c r="EH951" s="33"/>
      <c r="EI951" s="33"/>
      <c r="EJ951" s="33"/>
      <c r="EK951" s="33"/>
      <c r="EL951" s="33"/>
      <c r="EM951" s="33"/>
      <c r="EN951" s="33"/>
      <c r="EO951" s="33"/>
      <c r="EP951" s="33"/>
      <c r="EQ951" s="33"/>
      <c r="ER951" s="33"/>
      <c r="ES951" s="33"/>
      <c r="ET951" s="33"/>
      <c r="EU951" s="33"/>
      <c r="EV951" s="33"/>
      <c r="EW951" s="33"/>
      <c r="EX951" s="33"/>
      <c r="EY951" s="33"/>
      <c r="EZ951" s="33"/>
      <c r="FA951" s="33"/>
      <c r="FB951" s="33"/>
      <c r="FC951" s="33"/>
      <c r="FD951" s="33"/>
      <c r="FE951" s="33"/>
      <c r="FF951" s="33"/>
      <c r="FG951" s="33"/>
      <c r="FH951" s="33"/>
      <c r="FI951" s="33"/>
      <c r="FJ951" s="33"/>
      <c r="FK951" s="33"/>
      <c r="FL951" s="33"/>
      <c r="FM951" s="33"/>
      <c r="FN951" s="33"/>
      <c r="FO951" s="33"/>
      <c r="FP951" s="33"/>
      <c r="FQ951" s="33"/>
      <c r="FR951" s="33"/>
      <c r="FS951" s="33"/>
      <c r="FT951" s="33"/>
      <c r="FU951" s="33"/>
      <c r="FV951" s="33"/>
      <c r="FW951" s="33"/>
      <c r="FX951" s="33"/>
      <c r="FY951" s="33"/>
      <c r="FZ951" s="33"/>
      <c r="GA951" s="33"/>
      <c r="GB951" s="33"/>
      <c r="GC951" s="33"/>
      <c r="GD951" s="33"/>
      <c r="GE951" s="33"/>
      <c r="GF951" s="33"/>
      <c r="GG951" s="33"/>
      <c r="GH951" s="33"/>
      <c r="GI951" s="33"/>
      <c r="GJ951" s="33"/>
      <c r="GK951" s="33"/>
      <c r="GL951" s="33"/>
      <c r="GM951" s="33"/>
      <c r="GN951" s="33"/>
      <c r="GO951" s="33"/>
      <c r="GP951" s="33"/>
      <c r="GQ951" s="33"/>
      <c r="GR951" s="33"/>
      <c r="GS951" s="33"/>
      <c r="GT951" s="33"/>
      <c r="GU951" s="33"/>
      <c r="GV951" s="33"/>
      <c r="GW951" s="33"/>
      <c r="GX951" s="33"/>
      <c r="GY951" s="33"/>
      <c r="GZ951" s="33"/>
      <c r="HA951" s="33"/>
      <c r="HB951" s="33"/>
      <c r="HC951" s="33"/>
      <c r="HD951" s="33"/>
      <c r="HE951" s="33"/>
      <c r="HF951" s="33"/>
      <c r="HG951" s="33"/>
      <c r="HH951" s="33"/>
      <c r="HI951" s="33"/>
      <c r="HJ951" s="33"/>
      <c r="HK951" s="33"/>
      <c r="HL951" s="33"/>
      <c r="HM951" s="33"/>
      <c r="HN951" s="33"/>
      <c r="HO951" s="33"/>
      <c r="HP951" s="33"/>
      <c r="HQ951" s="33"/>
      <c r="HR951" s="33"/>
      <c r="HS951" s="33"/>
      <c r="HT951" s="33"/>
      <c r="HU951" s="33"/>
      <c r="HV951" s="33"/>
      <c r="HW951" s="33"/>
      <c r="HX951" s="33"/>
      <c r="HY951" s="33"/>
      <c r="HZ951" s="33"/>
      <c r="IA951" s="33"/>
      <c r="IB951" s="33"/>
      <c r="IC951" s="33"/>
      <c r="ID951" s="33"/>
      <c r="IE951" s="33"/>
      <c r="IF951" s="33"/>
      <c r="IG951" s="33"/>
      <c r="IH951" s="33"/>
      <c r="II951" s="33"/>
      <c r="IJ951" s="33"/>
      <c r="IK951" s="33"/>
      <c r="IL951" s="33"/>
      <c r="IM951" s="33"/>
      <c r="IN951" s="33"/>
      <c r="IO951" s="33"/>
      <c r="IP951" s="33"/>
      <c r="IQ951" s="33"/>
      <c r="IR951" s="33"/>
      <c r="IS951" s="33"/>
      <c r="IT951" s="33"/>
      <c r="IU951" s="33"/>
      <c r="IV951" s="33"/>
      <c r="IW951" s="33"/>
      <c r="IX951" s="33"/>
      <c r="IY951" s="33"/>
      <c r="IZ951" s="33"/>
      <c r="JA951" s="33"/>
      <c r="JB951" s="33"/>
      <c r="JC951" s="33"/>
      <c r="JD951" s="33"/>
      <c r="JE951" s="33"/>
      <c r="JF951" s="33"/>
      <c r="JG951" s="33"/>
      <c r="JH951" s="33"/>
      <c r="JI951" s="33"/>
      <c r="JJ951" s="33"/>
      <c r="JK951" s="33"/>
      <c r="JL951" s="33"/>
      <c r="JM951" s="33"/>
      <c r="JN951" s="33"/>
      <c r="JO951" s="33"/>
      <c r="JP951" s="33"/>
      <c r="JQ951" s="33"/>
      <c r="JR951" s="33"/>
      <c r="JS951" s="33"/>
      <c r="JT951" s="33"/>
      <c r="JU951" s="33"/>
      <c r="JV951" s="33"/>
      <c r="JW951" s="33"/>
      <c r="JX951" s="33"/>
      <c r="JY951" s="33"/>
      <c r="JZ951" s="33"/>
      <c r="KA951" s="33"/>
      <c r="KB951" s="33"/>
      <c r="KC951" s="33"/>
      <c r="KD951" s="33"/>
      <c r="KE951" s="33"/>
      <c r="KF951" s="33"/>
      <c r="KG951" s="33"/>
      <c r="KH951" s="33"/>
      <c r="KI951" s="33"/>
      <c r="KJ951" s="33"/>
      <c r="KK951" s="33"/>
      <c r="KL951" s="33"/>
      <c r="KM951" s="33"/>
      <c r="KN951" s="33"/>
      <c r="KO951" s="33"/>
      <c r="KP951" s="33"/>
      <c r="KQ951" s="33"/>
      <c r="KR951" s="33"/>
      <c r="KS951" s="33"/>
      <c r="KT951" s="33"/>
      <c r="KU951" s="33"/>
      <c r="KV951" s="33"/>
      <c r="KW951" s="33"/>
      <c r="KX951" s="33"/>
      <c r="KY951" s="33"/>
      <c r="KZ951" s="33"/>
      <c r="LA951" s="33"/>
      <c r="LB951" s="33"/>
      <c r="LC951" s="33"/>
    </row>
    <row r="952" spans="1:31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  <c r="CU952" s="33"/>
      <c r="CV952" s="33"/>
      <c r="CW952" s="33"/>
      <c r="CX952" s="33"/>
      <c r="CY952" s="33"/>
      <c r="CZ952" s="33"/>
      <c r="DA952" s="33"/>
      <c r="DB952" s="33"/>
      <c r="DC952" s="33"/>
      <c r="DD952" s="33"/>
      <c r="DE952" s="33"/>
      <c r="DF952" s="33"/>
      <c r="DG952" s="33"/>
      <c r="DH952" s="33"/>
      <c r="DI952" s="33"/>
      <c r="DJ952" s="33"/>
      <c r="DK952" s="33"/>
      <c r="DL952" s="33"/>
      <c r="DM952" s="33"/>
      <c r="DN952" s="33"/>
      <c r="DO952" s="33"/>
      <c r="DP952" s="33"/>
      <c r="DQ952" s="33"/>
      <c r="DR952" s="33"/>
      <c r="DS952" s="33"/>
      <c r="DT952" s="33"/>
      <c r="DU952" s="33"/>
      <c r="DV952" s="33"/>
      <c r="DW952" s="33"/>
      <c r="DX952" s="33"/>
      <c r="DY952" s="33"/>
      <c r="DZ952" s="33"/>
      <c r="EA952" s="33"/>
      <c r="EB952" s="33"/>
      <c r="EC952" s="33"/>
      <c r="ED952" s="33"/>
      <c r="EE952" s="33"/>
      <c r="EF952" s="33"/>
      <c r="EG952" s="33"/>
      <c r="EH952" s="33"/>
      <c r="EI952" s="33"/>
      <c r="EJ952" s="33"/>
      <c r="EK952" s="33"/>
      <c r="EL952" s="33"/>
      <c r="EM952" s="33"/>
      <c r="EN952" s="33"/>
      <c r="EO952" s="33"/>
      <c r="EP952" s="33"/>
      <c r="EQ952" s="33"/>
      <c r="ER952" s="33"/>
      <c r="ES952" s="33"/>
      <c r="ET952" s="33"/>
      <c r="EU952" s="33"/>
      <c r="EV952" s="33"/>
      <c r="EW952" s="33"/>
      <c r="EX952" s="33"/>
      <c r="EY952" s="33"/>
      <c r="EZ952" s="33"/>
      <c r="FA952" s="33"/>
      <c r="FB952" s="33"/>
      <c r="FC952" s="33"/>
      <c r="FD952" s="33"/>
      <c r="FE952" s="33"/>
      <c r="FF952" s="33"/>
      <c r="FG952" s="33"/>
      <c r="FH952" s="33"/>
      <c r="FI952" s="33"/>
      <c r="FJ952" s="33"/>
      <c r="FK952" s="33"/>
      <c r="FL952" s="33"/>
      <c r="FM952" s="33"/>
      <c r="FN952" s="33"/>
      <c r="FO952" s="33"/>
      <c r="FP952" s="33"/>
      <c r="FQ952" s="33"/>
      <c r="FR952" s="33"/>
      <c r="FS952" s="33"/>
      <c r="FT952" s="33"/>
      <c r="FU952" s="33"/>
      <c r="FV952" s="33"/>
      <c r="FW952" s="33"/>
      <c r="FX952" s="33"/>
      <c r="FY952" s="33"/>
      <c r="FZ952" s="33"/>
      <c r="GA952" s="33"/>
      <c r="GB952" s="33"/>
      <c r="GC952" s="33"/>
      <c r="GD952" s="33"/>
      <c r="GE952" s="33"/>
      <c r="GF952" s="33"/>
      <c r="GG952" s="33"/>
      <c r="GH952" s="33"/>
      <c r="GI952" s="33"/>
      <c r="GJ952" s="33"/>
      <c r="GK952" s="33"/>
      <c r="GL952" s="33"/>
      <c r="GM952" s="33"/>
      <c r="GN952" s="33"/>
      <c r="GO952" s="33"/>
      <c r="GP952" s="33"/>
      <c r="GQ952" s="33"/>
      <c r="GR952" s="33"/>
      <c r="GS952" s="33"/>
      <c r="GT952" s="33"/>
      <c r="GU952" s="33"/>
      <c r="GV952" s="33"/>
      <c r="GW952" s="33"/>
      <c r="GX952" s="33"/>
      <c r="GY952" s="33"/>
      <c r="GZ952" s="33"/>
      <c r="HA952" s="33"/>
      <c r="HB952" s="33"/>
      <c r="HC952" s="33"/>
      <c r="HD952" s="33"/>
      <c r="HE952" s="33"/>
      <c r="HF952" s="33"/>
      <c r="HG952" s="33"/>
      <c r="HH952" s="33"/>
      <c r="HI952" s="33"/>
      <c r="HJ952" s="33"/>
      <c r="HK952" s="33"/>
      <c r="HL952" s="33"/>
      <c r="HM952" s="33"/>
      <c r="HN952" s="33"/>
      <c r="HO952" s="33"/>
      <c r="HP952" s="33"/>
      <c r="HQ952" s="33"/>
      <c r="HR952" s="33"/>
      <c r="HS952" s="33"/>
      <c r="HT952" s="33"/>
      <c r="HU952" s="33"/>
      <c r="HV952" s="33"/>
      <c r="HW952" s="33"/>
      <c r="HX952" s="33"/>
      <c r="HY952" s="33"/>
      <c r="HZ952" s="33"/>
      <c r="IA952" s="33"/>
      <c r="IB952" s="33"/>
      <c r="IC952" s="33"/>
      <c r="ID952" s="33"/>
      <c r="IE952" s="33"/>
      <c r="IF952" s="33"/>
      <c r="IG952" s="33"/>
      <c r="IH952" s="33"/>
      <c r="II952" s="33"/>
      <c r="IJ952" s="33"/>
      <c r="IK952" s="33"/>
      <c r="IL952" s="33"/>
      <c r="IM952" s="33"/>
      <c r="IN952" s="33"/>
      <c r="IO952" s="33"/>
      <c r="IP952" s="33"/>
      <c r="IQ952" s="33"/>
      <c r="IR952" s="33"/>
      <c r="IS952" s="33"/>
      <c r="IT952" s="33"/>
      <c r="IU952" s="33"/>
      <c r="IV952" s="33"/>
      <c r="IW952" s="33"/>
      <c r="IX952" s="33"/>
      <c r="IY952" s="33"/>
      <c r="IZ952" s="33"/>
      <c r="JA952" s="33"/>
      <c r="JB952" s="33"/>
      <c r="JC952" s="33"/>
      <c r="JD952" s="33"/>
      <c r="JE952" s="33"/>
      <c r="JF952" s="33"/>
      <c r="JG952" s="33"/>
      <c r="JH952" s="33"/>
      <c r="JI952" s="33"/>
      <c r="JJ952" s="33"/>
      <c r="JK952" s="33"/>
      <c r="JL952" s="33"/>
      <c r="JM952" s="33"/>
      <c r="JN952" s="33"/>
      <c r="JO952" s="33"/>
      <c r="JP952" s="33"/>
      <c r="JQ952" s="33"/>
      <c r="JR952" s="33"/>
      <c r="JS952" s="33"/>
      <c r="JT952" s="33"/>
      <c r="JU952" s="33"/>
      <c r="JV952" s="33"/>
      <c r="JW952" s="33"/>
      <c r="JX952" s="33"/>
      <c r="JY952" s="33"/>
      <c r="JZ952" s="33"/>
      <c r="KA952" s="33"/>
      <c r="KB952" s="33"/>
      <c r="KC952" s="33"/>
      <c r="KD952" s="33"/>
      <c r="KE952" s="33"/>
      <c r="KF952" s="33"/>
      <c r="KG952" s="33"/>
      <c r="KH952" s="33"/>
      <c r="KI952" s="33"/>
      <c r="KJ952" s="33"/>
      <c r="KK952" s="33"/>
      <c r="KL952" s="33"/>
      <c r="KM952" s="33"/>
      <c r="KN952" s="33"/>
      <c r="KO952" s="33"/>
      <c r="KP952" s="33"/>
      <c r="KQ952" s="33"/>
      <c r="KR952" s="33"/>
      <c r="KS952" s="33"/>
      <c r="KT952" s="33"/>
      <c r="KU952" s="33"/>
      <c r="KV952" s="33"/>
      <c r="KW952" s="33"/>
      <c r="KX952" s="33"/>
      <c r="KY952" s="33"/>
      <c r="KZ952" s="33"/>
      <c r="LA952" s="33"/>
      <c r="LB952" s="33"/>
      <c r="LC952" s="33"/>
    </row>
    <row r="953" spans="1:31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3"/>
      <c r="CB953" s="33"/>
      <c r="CC953" s="33"/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33"/>
      <c r="CQ953" s="33"/>
      <c r="CR953" s="33"/>
      <c r="CS953" s="33"/>
      <c r="CT953" s="33"/>
      <c r="CU953" s="33"/>
      <c r="CV953" s="33"/>
      <c r="CW953" s="33"/>
      <c r="CX953" s="33"/>
      <c r="CY953" s="33"/>
      <c r="CZ953" s="33"/>
      <c r="DA953" s="33"/>
      <c r="DB953" s="33"/>
      <c r="DC953" s="33"/>
      <c r="DD953" s="33"/>
      <c r="DE953" s="33"/>
      <c r="DF953" s="33"/>
      <c r="DG953" s="33"/>
      <c r="DH953" s="33"/>
      <c r="DI953" s="33"/>
      <c r="DJ953" s="33"/>
      <c r="DK953" s="33"/>
      <c r="DL953" s="33"/>
      <c r="DM953" s="33"/>
      <c r="DN953" s="33"/>
      <c r="DO953" s="33"/>
      <c r="DP953" s="33"/>
      <c r="DQ953" s="33"/>
      <c r="DR953" s="33"/>
      <c r="DS953" s="33"/>
      <c r="DT953" s="33"/>
      <c r="DU953" s="33"/>
      <c r="DV953" s="33"/>
      <c r="DW953" s="33"/>
      <c r="DX953" s="33"/>
      <c r="DY953" s="33"/>
      <c r="DZ953" s="33"/>
      <c r="EA953" s="33"/>
      <c r="EB953" s="33"/>
      <c r="EC953" s="33"/>
      <c r="ED953" s="33"/>
      <c r="EE953" s="33"/>
      <c r="EF953" s="33"/>
      <c r="EG953" s="33"/>
      <c r="EH953" s="33"/>
      <c r="EI953" s="33"/>
      <c r="EJ953" s="33"/>
      <c r="EK953" s="33"/>
      <c r="EL953" s="33"/>
      <c r="EM953" s="33"/>
      <c r="EN953" s="33"/>
      <c r="EO953" s="33"/>
      <c r="EP953" s="33"/>
      <c r="EQ953" s="33"/>
      <c r="ER953" s="33"/>
      <c r="ES953" s="33"/>
      <c r="ET953" s="33"/>
      <c r="EU953" s="33"/>
      <c r="EV953" s="33"/>
      <c r="EW953" s="33"/>
      <c r="EX953" s="33"/>
      <c r="EY953" s="33"/>
      <c r="EZ953" s="33"/>
      <c r="FA953" s="33"/>
      <c r="FB953" s="33"/>
      <c r="FC953" s="33"/>
      <c r="FD953" s="33"/>
      <c r="FE953" s="33"/>
      <c r="FF953" s="33"/>
      <c r="FG953" s="33"/>
      <c r="FH953" s="33"/>
      <c r="FI953" s="33"/>
      <c r="FJ953" s="33"/>
      <c r="FK953" s="33"/>
      <c r="FL953" s="33"/>
      <c r="FM953" s="33"/>
      <c r="FN953" s="33"/>
      <c r="FO953" s="33"/>
      <c r="FP953" s="33"/>
      <c r="FQ953" s="33"/>
      <c r="FR953" s="33"/>
      <c r="FS953" s="33"/>
      <c r="FT953" s="33"/>
      <c r="FU953" s="33"/>
      <c r="FV953" s="33"/>
      <c r="FW953" s="33"/>
      <c r="FX953" s="33"/>
      <c r="FY953" s="33"/>
      <c r="FZ953" s="33"/>
      <c r="GA953" s="33"/>
      <c r="GB953" s="33"/>
      <c r="GC953" s="33"/>
      <c r="GD953" s="33"/>
      <c r="GE953" s="33"/>
      <c r="GF953" s="33"/>
      <c r="GG953" s="33"/>
      <c r="GH953" s="33"/>
      <c r="GI953" s="33"/>
      <c r="GJ953" s="33"/>
      <c r="GK953" s="33"/>
      <c r="GL953" s="33"/>
      <c r="GM953" s="33"/>
      <c r="GN953" s="33"/>
      <c r="GO953" s="33"/>
      <c r="GP953" s="33"/>
      <c r="GQ953" s="33"/>
      <c r="GR953" s="33"/>
      <c r="GS953" s="33"/>
      <c r="GT953" s="33"/>
      <c r="GU953" s="33"/>
      <c r="GV953" s="33"/>
      <c r="GW953" s="33"/>
      <c r="GX953" s="33"/>
      <c r="GY953" s="33"/>
      <c r="GZ953" s="33"/>
      <c r="HA953" s="33"/>
      <c r="HB953" s="33"/>
      <c r="HC953" s="33"/>
      <c r="HD953" s="33"/>
      <c r="HE953" s="33"/>
      <c r="HF953" s="33"/>
      <c r="HG953" s="33"/>
      <c r="HH953" s="33"/>
      <c r="HI953" s="33"/>
      <c r="HJ953" s="33"/>
      <c r="HK953" s="33"/>
      <c r="HL953" s="33"/>
      <c r="HM953" s="33"/>
      <c r="HN953" s="33"/>
      <c r="HO953" s="33"/>
      <c r="HP953" s="33"/>
      <c r="HQ953" s="33"/>
      <c r="HR953" s="33"/>
      <c r="HS953" s="33"/>
      <c r="HT953" s="33"/>
      <c r="HU953" s="33"/>
      <c r="HV953" s="33"/>
      <c r="HW953" s="33"/>
      <c r="HX953" s="33"/>
      <c r="HY953" s="33"/>
      <c r="HZ953" s="33"/>
      <c r="IA953" s="33"/>
      <c r="IB953" s="33"/>
      <c r="IC953" s="33"/>
      <c r="ID953" s="33"/>
      <c r="IE953" s="33"/>
      <c r="IF953" s="33"/>
      <c r="IG953" s="33"/>
      <c r="IH953" s="33"/>
      <c r="II953" s="33"/>
      <c r="IJ953" s="33"/>
      <c r="IK953" s="33"/>
      <c r="IL953" s="33"/>
      <c r="IM953" s="33"/>
      <c r="IN953" s="33"/>
      <c r="IO953" s="33"/>
      <c r="IP953" s="33"/>
      <c r="IQ953" s="33"/>
      <c r="IR953" s="33"/>
      <c r="IS953" s="33"/>
      <c r="IT953" s="33"/>
      <c r="IU953" s="33"/>
      <c r="IV953" s="33"/>
      <c r="IW953" s="33"/>
      <c r="IX953" s="33"/>
      <c r="IY953" s="33"/>
      <c r="IZ953" s="33"/>
      <c r="JA953" s="33"/>
      <c r="JB953" s="33"/>
      <c r="JC953" s="33"/>
      <c r="JD953" s="33"/>
      <c r="JE953" s="33"/>
      <c r="JF953" s="33"/>
      <c r="JG953" s="33"/>
      <c r="JH953" s="33"/>
      <c r="JI953" s="33"/>
      <c r="JJ953" s="33"/>
      <c r="JK953" s="33"/>
      <c r="JL953" s="33"/>
      <c r="JM953" s="33"/>
      <c r="JN953" s="33"/>
      <c r="JO953" s="33"/>
      <c r="JP953" s="33"/>
      <c r="JQ953" s="33"/>
      <c r="JR953" s="33"/>
      <c r="JS953" s="33"/>
      <c r="JT953" s="33"/>
      <c r="JU953" s="33"/>
      <c r="JV953" s="33"/>
      <c r="JW953" s="33"/>
      <c r="JX953" s="33"/>
      <c r="JY953" s="33"/>
      <c r="JZ953" s="33"/>
      <c r="KA953" s="33"/>
      <c r="KB953" s="33"/>
      <c r="KC953" s="33"/>
      <c r="KD953" s="33"/>
      <c r="KE953" s="33"/>
      <c r="KF953" s="33"/>
      <c r="KG953" s="33"/>
      <c r="KH953" s="33"/>
      <c r="KI953" s="33"/>
      <c r="KJ953" s="33"/>
      <c r="KK953" s="33"/>
      <c r="KL953" s="33"/>
      <c r="KM953" s="33"/>
      <c r="KN953" s="33"/>
      <c r="KO953" s="33"/>
      <c r="KP953" s="33"/>
      <c r="KQ953" s="33"/>
      <c r="KR953" s="33"/>
      <c r="KS953" s="33"/>
      <c r="KT953" s="33"/>
      <c r="KU953" s="33"/>
      <c r="KV953" s="33"/>
      <c r="KW953" s="33"/>
      <c r="KX953" s="33"/>
      <c r="KY953" s="33"/>
      <c r="KZ953" s="33"/>
      <c r="LA953" s="33"/>
      <c r="LB953" s="33"/>
      <c r="LC953" s="33"/>
    </row>
    <row r="954" spans="1:31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3"/>
      <c r="CB954" s="33"/>
      <c r="CC954" s="33"/>
      <c r="CD954" s="33"/>
      <c r="CE954" s="33"/>
      <c r="CF954" s="33"/>
      <c r="CG954" s="33"/>
      <c r="CH954" s="33"/>
      <c r="CI954" s="33"/>
      <c r="CJ954" s="33"/>
      <c r="CK954" s="33"/>
      <c r="CL954" s="33"/>
      <c r="CM954" s="33"/>
      <c r="CN954" s="33"/>
      <c r="CO954" s="33"/>
      <c r="CP954" s="33"/>
      <c r="CQ954" s="33"/>
      <c r="CR954" s="33"/>
      <c r="CS954" s="33"/>
      <c r="CT954" s="33"/>
      <c r="CU954" s="33"/>
      <c r="CV954" s="33"/>
      <c r="CW954" s="33"/>
      <c r="CX954" s="33"/>
      <c r="CY954" s="33"/>
      <c r="CZ954" s="33"/>
      <c r="DA954" s="33"/>
      <c r="DB954" s="33"/>
      <c r="DC954" s="33"/>
      <c r="DD954" s="33"/>
      <c r="DE954" s="33"/>
      <c r="DF954" s="33"/>
      <c r="DG954" s="33"/>
      <c r="DH954" s="33"/>
      <c r="DI954" s="33"/>
      <c r="DJ954" s="33"/>
      <c r="DK954" s="33"/>
      <c r="DL954" s="33"/>
      <c r="DM954" s="33"/>
      <c r="DN954" s="33"/>
      <c r="DO954" s="33"/>
      <c r="DP954" s="33"/>
      <c r="DQ954" s="33"/>
      <c r="DR954" s="33"/>
      <c r="DS954" s="33"/>
      <c r="DT954" s="33"/>
      <c r="DU954" s="33"/>
      <c r="DV954" s="33"/>
      <c r="DW954" s="33"/>
      <c r="DX954" s="33"/>
      <c r="DY954" s="33"/>
      <c r="DZ954" s="33"/>
      <c r="EA954" s="33"/>
      <c r="EB954" s="33"/>
      <c r="EC954" s="33"/>
      <c r="ED954" s="33"/>
      <c r="EE954" s="33"/>
      <c r="EF954" s="33"/>
      <c r="EG954" s="33"/>
      <c r="EH954" s="33"/>
      <c r="EI954" s="33"/>
      <c r="EJ954" s="33"/>
      <c r="EK954" s="33"/>
      <c r="EL954" s="33"/>
      <c r="EM954" s="33"/>
      <c r="EN954" s="33"/>
      <c r="EO954" s="33"/>
      <c r="EP954" s="33"/>
      <c r="EQ954" s="33"/>
      <c r="ER954" s="33"/>
      <c r="ES954" s="33"/>
      <c r="ET954" s="33"/>
      <c r="EU954" s="33"/>
      <c r="EV954" s="33"/>
      <c r="EW954" s="33"/>
      <c r="EX954" s="33"/>
      <c r="EY954" s="33"/>
      <c r="EZ954" s="33"/>
      <c r="FA954" s="33"/>
      <c r="FB954" s="33"/>
      <c r="FC954" s="33"/>
      <c r="FD954" s="33"/>
      <c r="FE954" s="33"/>
      <c r="FF954" s="33"/>
      <c r="FG954" s="33"/>
      <c r="FH954" s="33"/>
      <c r="FI954" s="33"/>
      <c r="FJ954" s="33"/>
      <c r="FK954" s="33"/>
      <c r="FL954" s="33"/>
      <c r="FM954" s="33"/>
      <c r="FN954" s="33"/>
      <c r="FO954" s="33"/>
      <c r="FP954" s="33"/>
      <c r="FQ954" s="33"/>
      <c r="FR954" s="33"/>
      <c r="FS954" s="33"/>
      <c r="FT954" s="33"/>
      <c r="FU954" s="33"/>
      <c r="FV954" s="33"/>
      <c r="FW954" s="33"/>
      <c r="FX954" s="33"/>
      <c r="FY954" s="33"/>
      <c r="FZ954" s="33"/>
      <c r="GA954" s="33"/>
      <c r="GB954" s="33"/>
      <c r="GC954" s="33"/>
      <c r="GD954" s="33"/>
      <c r="GE954" s="33"/>
      <c r="GF954" s="33"/>
      <c r="GG954" s="33"/>
      <c r="GH954" s="33"/>
      <c r="GI954" s="33"/>
      <c r="GJ954" s="33"/>
      <c r="GK954" s="33"/>
      <c r="GL954" s="33"/>
      <c r="GM954" s="33"/>
      <c r="GN954" s="33"/>
      <c r="GO954" s="33"/>
      <c r="GP954" s="33"/>
      <c r="GQ954" s="33"/>
      <c r="GR954" s="33"/>
      <c r="GS954" s="33"/>
      <c r="GT954" s="33"/>
      <c r="GU954" s="33"/>
      <c r="GV954" s="33"/>
      <c r="GW954" s="33"/>
      <c r="GX954" s="33"/>
      <c r="GY954" s="33"/>
      <c r="GZ954" s="33"/>
      <c r="HA954" s="33"/>
      <c r="HB954" s="33"/>
      <c r="HC954" s="33"/>
      <c r="HD954" s="33"/>
      <c r="HE954" s="33"/>
      <c r="HF954" s="33"/>
      <c r="HG954" s="33"/>
      <c r="HH954" s="33"/>
      <c r="HI954" s="33"/>
      <c r="HJ954" s="33"/>
      <c r="HK954" s="33"/>
      <c r="HL954" s="33"/>
      <c r="HM954" s="33"/>
      <c r="HN954" s="33"/>
      <c r="HO954" s="33"/>
      <c r="HP954" s="33"/>
      <c r="HQ954" s="33"/>
      <c r="HR954" s="33"/>
      <c r="HS954" s="33"/>
      <c r="HT954" s="33"/>
      <c r="HU954" s="33"/>
      <c r="HV954" s="33"/>
      <c r="HW954" s="33"/>
      <c r="HX954" s="33"/>
      <c r="HY954" s="33"/>
      <c r="HZ954" s="33"/>
      <c r="IA954" s="33"/>
      <c r="IB954" s="33"/>
      <c r="IC954" s="33"/>
      <c r="ID954" s="33"/>
      <c r="IE954" s="33"/>
      <c r="IF954" s="33"/>
      <c r="IG954" s="33"/>
      <c r="IH954" s="33"/>
      <c r="II954" s="33"/>
      <c r="IJ954" s="33"/>
      <c r="IK954" s="33"/>
      <c r="IL954" s="33"/>
      <c r="IM954" s="33"/>
      <c r="IN954" s="33"/>
      <c r="IO954" s="33"/>
      <c r="IP954" s="33"/>
      <c r="IQ954" s="33"/>
      <c r="IR954" s="33"/>
      <c r="IS954" s="33"/>
      <c r="IT954" s="33"/>
      <c r="IU954" s="33"/>
      <c r="IV954" s="33"/>
      <c r="IW954" s="33"/>
      <c r="IX954" s="33"/>
      <c r="IY954" s="33"/>
      <c r="IZ954" s="33"/>
      <c r="JA954" s="33"/>
      <c r="JB954" s="33"/>
      <c r="JC954" s="33"/>
      <c r="JD954" s="33"/>
      <c r="JE954" s="33"/>
      <c r="JF954" s="33"/>
      <c r="JG954" s="33"/>
      <c r="JH954" s="33"/>
      <c r="JI954" s="33"/>
      <c r="JJ954" s="33"/>
      <c r="JK954" s="33"/>
      <c r="JL954" s="33"/>
      <c r="JM954" s="33"/>
      <c r="JN954" s="33"/>
      <c r="JO954" s="33"/>
      <c r="JP954" s="33"/>
      <c r="JQ954" s="33"/>
      <c r="JR954" s="33"/>
      <c r="JS954" s="33"/>
      <c r="JT954" s="33"/>
      <c r="JU954" s="33"/>
      <c r="JV954" s="33"/>
      <c r="JW954" s="33"/>
      <c r="JX954" s="33"/>
      <c r="JY954" s="33"/>
      <c r="JZ954" s="33"/>
      <c r="KA954" s="33"/>
      <c r="KB954" s="33"/>
      <c r="KC954" s="33"/>
      <c r="KD954" s="33"/>
      <c r="KE954" s="33"/>
      <c r="KF954" s="33"/>
      <c r="KG954" s="33"/>
      <c r="KH954" s="33"/>
      <c r="KI954" s="33"/>
      <c r="KJ954" s="33"/>
      <c r="KK954" s="33"/>
      <c r="KL954" s="33"/>
      <c r="KM954" s="33"/>
      <c r="KN954" s="33"/>
      <c r="KO954" s="33"/>
      <c r="KP954" s="33"/>
      <c r="KQ954" s="33"/>
      <c r="KR954" s="33"/>
      <c r="KS954" s="33"/>
      <c r="KT954" s="33"/>
      <c r="KU954" s="33"/>
      <c r="KV954" s="33"/>
      <c r="KW954" s="33"/>
      <c r="KX954" s="33"/>
      <c r="KY954" s="33"/>
      <c r="KZ954" s="33"/>
      <c r="LA954" s="33"/>
      <c r="LB954" s="33"/>
      <c r="LC954" s="33"/>
    </row>
    <row r="955" spans="1:31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3"/>
      <c r="CB955" s="33"/>
      <c r="CC955" s="33"/>
      <c r="CD955" s="33"/>
      <c r="CE955" s="33"/>
      <c r="CF955" s="33"/>
      <c r="CG955" s="33"/>
      <c r="CH955" s="33"/>
      <c r="CI955" s="33"/>
      <c r="CJ955" s="33"/>
      <c r="CK955" s="33"/>
      <c r="CL955" s="33"/>
      <c r="CM955" s="33"/>
      <c r="CN955" s="33"/>
      <c r="CO955" s="33"/>
      <c r="CP955" s="33"/>
      <c r="CQ955" s="33"/>
      <c r="CR955" s="33"/>
      <c r="CS955" s="33"/>
      <c r="CT955" s="33"/>
      <c r="CU955" s="33"/>
      <c r="CV955" s="33"/>
      <c r="CW955" s="33"/>
      <c r="CX955" s="33"/>
      <c r="CY955" s="33"/>
      <c r="CZ955" s="33"/>
      <c r="DA955" s="33"/>
      <c r="DB955" s="33"/>
      <c r="DC955" s="33"/>
      <c r="DD955" s="33"/>
      <c r="DE955" s="33"/>
      <c r="DF955" s="33"/>
      <c r="DG955" s="33"/>
      <c r="DH955" s="33"/>
      <c r="DI955" s="33"/>
      <c r="DJ955" s="33"/>
      <c r="DK955" s="33"/>
      <c r="DL955" s="33"/>
      <c r="DM955" s="33"/>
      <c r="DN955" s="33"/>
      <c r="DO955" s="33"/>
      <c r="DP955" s="33"/>
      <c r="DQ955" s="33"/>
      <c r="DR955" s="33"/>
      <c r="DS955" s="33"/>
      <c r="DT955" s="33"/>
      <c r="DU955" s="33"/>
      <c r="DV955" s="33"/>
      <c r="DW955" s="33"/>
      <c r="DX955" s="33"/>
      <c r="DY955" s="33"/>
      <c r="DZ955" s="33"/>
      <c r="EA955" s="33"/>
      <c r="EB955" s="33"/>
      <c r="EC955" s="33"/>
      <c r="ED955" s="33"/>
      <c r="EE955" s="33"/>
      <c r="EF955" s="33"/>
      <c r="EG955" s="33"/>
      <c r="EH955" s="33"/>
      <c r="EI955" s="33"/>
      <c r="EJ955" s="33"/>
      <c r="EK955" s="33"/>
      <c r="EL955" s="33"/>
      <c r="EM955" s="33"/>
      <c r="EN955" s="33"/>
      <c r="EO955" s="33"/>
      <c r="EP955" s="33"/>
      <c r="EQ955" s="33"/>
      <c r="ER955" s="33"/>
      <c r="ES955" s="33"/>
      <c r="ET955" s="33"/>
      <c r="EU955" s="33"/>
      <c r="EV955" s="33"/>
      <c r="EW955" s="33"/>
      <c r="EX955" s="33"/>
      <c r="EY955" s="33"/>
      <c r="EZ955" s="33"/>
      <c r="FA955" s="33"/>
      <c r="FB955" s="33"/>
      <c r="FC955" s="33"/>
      <c r="FD955" s="33"/>
      <c r="FE955" s="33"/>
      <c r="FF955" s="33"/>
      <c r="FG955" s="33"/>
      <c r="FH955" s="33"/>
      <c r="FI955" s="33"/>
      <c r="FJ955" s="33"/>
      <c r="FK955" s="33"/>
      <c r="FL955" s="33"/>
      <c r="FM955" s="33"/>
      <c r="FN955" s="33"/>
      <c r="FO955" s="33"/>
      <c r="FP955" s="33"/>
      <c r="FQ955" s="33"/>
      <c r="FR955" s="33"/>
      <c r="FS955" s="33"/>
      <c r="FT955" s="33"/>
      <c r="FU955" s="33"/>
      <c r="FV955" s="33"/>
      <c r="FW955" s="33"/>
      <c r="FX955" s="33"/>
      <c r="FY955" s="33"/>
      <c r="FZ955" s="33"/>
      <c r="GA955" s="33"/>
      <c r="GB955" s="33"/>
      <c r="GC955" s="33"/>
      <c r="GD955" s="33"/>
      <c r="GE955" s="33"/>
      <c r="GF955" s="33"/>
      <c r="GG955" s="33"/>
      <c r="GH955" s="33"/>
      <c r="GI955" s="33"/>
      <c r="GJ955" s="33"/>
      <c r="GK955" s="33"/>
      <c r="GL955" s="33"/>
      <c r="GM955" s="33"/>
      <c r="GN955" s="33"/>
      <c r="GO955" s="33"/>
      <c r="GP955" s="33"/>
      <c r="GQ955" s="33"/>
      <c r="GR955" s="33"/>
      <c r="GS955" s="33"/>
      <c r="GT955" s="33"/>
      <c r="GU955" s="33"/>
      <c r="GV955" s="33"/>
      <c r="GW955" s="33"/>
      <c r="GX955" s="33"/>
      <c r="GY955" s="33"/>
      <c r="GZ955" s="33"/>
      <c r="HA955" s="33"/>
      <c r="HB955" s="33"/>
      <c r="HC955" s="33"/>
      <c r="HD955" s="33"/>
      <c r="HE955" s="33"/>
      <c r="HF955" s="33"/>
      <c r="HG955" s="33"/>
      <c r="HH955" s="33"/>
      <c r="HI955" s="33"/>
      <c r="HJ955" s="33"/>
      <c r="HK955" s="33"/>
      <c r="HL955" s="33"/>
      <c r="HM955" s="33"/>
      <c r="HN955" s="33"/>
      <c r="HO955" s="33"/>
      <c r="HP955" s="33"/>
      <c r="HQ955" s="33"/>
      <c r="HR955" s="33"/>
      <c r="HS955" s="33"/>
      <c r="HT955" s="33"/>
      <c r="HU955" s="33"/>
      <c r="HV955" s="33"/>
      <c r="HW955" s="33"/>
      <c r="HX955" s="33"/>
      <c r="HY955" s="33"/>
      <c r="HZ955" s="33"/>
      <c r="IA955" s="33"/>
      <c r="IB955" s="33"/>
      <c r="IC955" s="33"/>
      <c r="ID955" s="33"/>
      <c r="IE955" s="33"/>
      <c r="IF955" s="33"/>
      <c r="IG955" s="33"/>
      <c r="IH955" s="33"/>
      <c r="II955" s="33"/>
      <c r="IJ955" s="33"/>
      <c r="IK955" s="33"/>
      <c r="IL955" s="33"/>
      <c r="IM955" s="33"/>
      <c r="IN955" s="33"/>
      <c r="IO955" s="33"/>
      <c r="IP955" s="33"/>
      <c r="IQ955" s="33"/>
      <c r="IR955" s="33"/>
      <c r="IS955" s="33"/>
      <c r="IT955" s="33"/>
      <c r="IU955" s="33"/>
      <c r="IV955" s="33"/>
      <c r="IW955" s="33"/>
      <c r="IX955" s="33"/>
      <c r="IY955" s="33"/>
      <c r="IZ955" s="33"/>
      <c r="JA955" s="33"/>
      <c r="JB955" s="33"/>
      <c r="JC955" s="33"/>
      <c r="JD955" s="33"/>
      <c r="JE955" s="33"/>
      <c r="JF955" s="33"/>
      <c r="JG955" s="33"/>
      <c r="JH955" s="33"/>
      <c r="JI955" s="33"/>
      <c r="JJ955" s="33"/>
      <c r="JK955" s="33"/>
      <c r="JL955" s="33"/>
      <c r="JM955" s="33"/>
      <c r="JN955" s="33"/>
      <c r="JO955" s="33"/>
      <c r="JP955" s="33"/>
      <c r="JQ955" s="33"/>
      <c r="JR955" s="33"/>
      <c r="JS955" s="33"/>
      <c r="JT955" s="33"/>
      <c r="JU955" s="33"/>
      <c r="JV955" s="33"/>
      <c r="JW955" s="33"/>
      <c r="JX955" s="33"/>
      <c r="JY955" s="33"/>
      <c r="JZ955" s="33"/>
      <c r="KA955" s="33"/>
      <c r="KB955" s="33"/>
      <c r="KC955" s="33"/>
      <c r="KD955" s="33"/>
      <c r="KE955" s="33"/>
      <c r="KF955" s="33"/>
      <c r="KG955" s="33"/>
      <c r="KH955" s="33"/>
      <c r="KI955" s="33"/>
      <c r="KJ955" s="33"/>
      <c r="KK955" s="33"/>
      <c r="KL955" s="33"/>
      <c r="KM955" s="33"/>
      <c r="KN955" s="33"/>
      <c r="KO955" s="33"/>
      <c r="KP955" s="33"/>
      <c r="KQ955" s="33"/>
      <c r="KR955" s="33"/>
      <c r="KS955" s="33"/>
      <c r="KT955" s="33"/>
      <c r="KU955" s="33"/>
      <c r="KV955" s="33"/>
      <c r="KW955" s="33"/>
      <c r="KX955" s="33"/>
      <c r="KY955" s="33"/>
      <c r="KZ955" s="33"/>
      <c r="LA955" s="33"/>
      <c r="LB955" s="33"/>
      <c r="LC955" s="33"/>
    </row>
    <row r="956" spans="1:31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  <c r="CY956" s="33"/>
      <c r="CZ956" s="33"/>
      <c r="DA956" s="33"/>
      <c r="DB956" s="33"/>
      <c r="DC956" s="33"/>
      <c r="DD956" s="33"/>
      <c r="DE956" s="33"/>
      <c r="DF956" s="33"/>
      <c r="DG956" s="33"/>
      <c r="DH956" s="33"/>
      <c r="DI956" s="33"/>
      <c r="DJ956" s="33"/>
      <c r="DK956" s="33"/>
      <c r="DL956" s="33"/>
      <c r="DM956" s="33"/>
      <c r="DN956" s="33"/>
      <c r="DO956" s="33"/>
      <c r="DP956" s="33"/>
      <c r="DQ956" s="33"/>
      <c r="DR956" s="33"/>
      <c r="DS956" s="33"/>
      <c r="DT956" s="33"/>
      <c r="DU956" s="33"/>
      <c r="DV956" s="33"/>
      <c r="DW956" s="33"/>
      <c r="DX956" s="33"/>
      <c r="DY956" s="33"/>
      <c r="DZ956" s="33"/>
      <c r="EA956" s="33"/>
      <c r="EB956" s="33"/>
      <c r="EC956" s="33"/>
      <c r="ED956" s="33"/>
      <c r="EE956" s="33"/>
      <c r="EF956" s="33"/>
      <c r="EG956" s="33"/>
      <c r="EH956" s="33"/>
      <c r="EI956" s="33"/>
      <c r="EJ956" s="33"/>
      <c r="EK956" s="33"/>
      <c r="EL956" s="33"/>
      <c r="EM956" s="33"/>
      <c r="EN956" s="33"/>
      <c r="EO956" s="33"/>
      <c r="EP956" s="33"/>
      <c r="EQ956" s="33"/>
      <c r="ER956" s="33"/>
      <c r="ES956" s="33"/>
      <c r="ET956" s="33"/>
      <c r="EU956" s="33"/>
      <c r="EV956" s="33"/>
      <c r="EW956" s="33"/>
      <c r="EX956" s="33"/>
      <c r="EY956" s="33"/>
      <c r="EZ956" s="33"/>
      <c r="FA956" s="33"/>
      <c r="FB956" s="33"/>
      <c r="FC956" s="33"/>
      <c r="FD956" s="33"/>
      <c r="FE956" s="33"/>
      <c r="FF956" s="33"/>
      <c r="FG956" s="33"/>
      <c r="FH956" s="33"/>
      <c r="FI956" s="33"/>
      <c r="FJ956" s="33"/>
      <c r="FK956" s="33"/>
      <c r="FL956" s="33"/>
      <c r="FM956" s="33"/>
      <c r="FN956" s="33"/>
      <c r="FO956" s="33"/>
      <c r="FP956" s="33"/>
      <c r="FQ956" s="33"/>
      <c r="FR956" s="33"/>
      <c r="FS956" s="33"/>
      <c r="FT956" s="33"/>
      <c r="FU956" s="33"/>
      <c r="FV956" s="33"/>
      <c r="FW956" s="33"/>
      <c r="FX956" s="33"/>
      <c r="FY956" s="33"/>
      <c r="FZ956" s="33"/>
      <c r="GA956" s="33"/>
      <c r="GB956" s="33"/>
      <c r="GC956" s="33"/>
      <c r="GD956" s="33"/>
      <c r="GE956" s="33"/>
      <c r="GF956" s="33"/>
      <c r="GG956" s="33"/>
      <c r="GH956" s="33"/>
      <c r="GI956" s="33"/>
      <c r="GJ956" s="33"/>
      <c r="GK956" s="33"/>
      <c r="GL956" s="33"/>
      <c r="GM956" s="33"/>
      <c r="GN956" s="33"/>
      <c r="GO956" s="33"/>
      <c r="GP956" s="33"/>
      <c r="GQ956" s="33"/>
      <c r="GR956" s="33"/>
      <c r="GS956" s="33"/>
      <c r="GT956" s="33"/>
      <c r="GU956" s="33"/>
      <c r="GV956" s="33"/>
      <c r="GW956" s="33"/>
      <c r="GX956" s="33"/>
      <c r="GY956" s="33"/>
      <c r="GZ956" s="33"/>
      <c r="HA956" s="33"/>
      <c r="HB956" s="33"/>
      <c r="HC956" s="33"/>
      <c r="HD956" s="33"/>
      <c r="HE956" s="33"/>
      <c r="HF956" s="33"/>
      <c r="HG956" s="33"/>
      <c r="HH956" s="33"/>
      <c r="HI956" s="33"/>
      <c r="HJ956" s="33"/>
      <c r="HK956" s="33"/>
      <c r="HL956" s="33"/>
      <c r="HM956" s="33"/>
      <c r="HN956" s="33"/>
      <c r="HO956" s="33"/>
      <c r="HP956" s="33"/>
      <c r="HQ956" s="33"/>
      <c r="HR956" s="33"/>
      <c r="HS956" s="33"/>
      <c r="HT956" s="33"/>
      <c r="HU956" s="33"/>
      <c r="HV956" s="33"/>
      <c r="HW956" s="33"/>
      <c r="HX956" s="33"/>
      <c r="HY956" s="33"/>
      <c r="HZ956" s="33"/>
      <c r="IA956" s="33"/>
      <c r="IB956" s="33"/>
      <c r="IC956" s="33"/>
      <c r="ID956" s="33"/>
      <c r="IE956" s="33"/>
      <c r="IF956" s="33"/>
      <c r="IG956" s="33"/>
      <c r="IH956" s="33"/>
      <c r="II956" s="33"/>
      <c r="IJ956" s="33"/>
      <c r="IK956" s="33"/>
      <c r="IL956" s="33"/>
      <c r="IM956" s="33"/>
      <c r="IN956" s="33"/>
      <c r="IO956" s="33"/>
      <c r="IP956" s="33"/>
      <c r="IQ956" s="33"/>
      <c r="IR956" s="33"/>
      <c r="IS956" s="33"/>
      <c r="IT956" s="33"/>
      <c r="IU956" s="33"/>
      <c r="IV956" s="33"/>
      <c r="IW956" s="33"/>
      <c r="IX956" s="33"/>
      <c r="IY956" s="33"/>
      <c r="IZ956" s="33"/>
      <c r="JA956" s="33"/>
      <c r="JB956" s="33"/>
      <c r="JC956" s="33"/>
      <c r="JD956" s="33"/>
      <c r="JE956" s="33"/>
      <c r="JF956" s="33"/>
      <c r="JG956" s="33"/>
      <c r="JH956" s="33"/>
      <c r="JI956" s="33"/>
      <c r="JJ956" s="33"/>
      <c r="JK956" s="33"/>
      <c r="JL956" s="33"/>
      <c r="JM956" s="33"/>
      <c r="JN956" s="33"/>
      <c r="JO956" s="33"/>
      <c r="JP956" s="33"/>
      <c r="JQ956" s="33"/>
      <c r="JR956" s="33"/>
      <c r="JS956" s="33"/>
      <c r="JT956" s="33"/>
      <c r="JU956" s="33"/>
      <c r="JV956" s="33"/>
      <c r="JW956" s="33"/>
      <c r="JX956" s="33"/>
      <c r="JY956" s="33"/>
      <c r="JZ956" s="33"/>
      <c r="KA956" s="33"/>
      <c r="KB956" s="33"/>
      <c r="KC956" s="33"/>
      <c r="KD956" s="33"/>
      <c r="KE956" s="33"/>
      <c r="KF956" s="33"/>
      <c r="KG956" s="33"/>
      <c r="KH956" s="33"/>
      <c r="KI956" s="33"/>
      <c r="KJ956" s="33"/>
      <c r="KK956" s="33"/>
      <c r="KL956" s="33"/>
      <c r="KM956" s="33"/>
      <c r="KN956" s="33"/>
      <c r="KO956" s="33"/>
      <c r="KP956" s="33"/>
      <c r="KQ956" s="33"/>
      <c r="KR956" s="33"/>
      <c r="KS956" s="33"/>
      <c r="KT956" s="33"/>
      <c r="KU956" s="33"/>
      <c r="KV956" s="33"/>
      <c r="KW956" s="33"/>
      <c r="KX956" s="33"/>
      <c r="KY956" s="33"/>
      <c r="KZ956" s="33"/>
      <c r="LA956" s="33"/>
      <c r="LB956" s="33"/>
      <c r="LC956" s="33"/>
    </row>
    <row r="957" spans="1:31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3"/>
      <c r="CB957" s="33"/>
      <c r="CC957" s="33"/>
      <c r="CD957" s="33"/>
      <c r="CE957" s="33"/>
      <c r="CF957" s="33"/>
      <c r="CG957" s="33"/>
      <c r="CH957" s="33"/>
      <c r="CI957" s="33"/>
      <c r="CJ957" s="33"/>
      <c r="CK957" s="33"/>
      <c r="CL957" s="33"/>
      <c r="CM957" s="33"/>
      <c r="CN957" s="33"/>
      <c r="CO957" s="33"/>
      <c r="CP957" s="33"/>
      <c r="CQ957" s="33"/>
      <c r="CR957" s="33"/>
      <c r="CS957" s="33"/>
      <c r="CT957" s="33"/>
      <c r="CU957" s="33"/>
      <c r="CV957" s="33"/>
      <c r="CW957" s="33"/>
      <c r="CX957" s="33"/>
      <c r="CY957" s="33"/>
      <c r="CZ957" s="33"/>
      <c r="DA957" s="33"/>
      <c r="DB957" s="33"/>
      <c r="DC957" s="33"/>
      <c r="DD957" s="33"/>
      <c r="DE957" s="33"/>
      <c r="DF957" s="33"/>
      <c r="DG957" s="33"/>
      <c r="DH957" s="33"/>
      <c r="DI957" s="33"/>
      <c r="DJ957" s="33"/>
      <c r="DK957" s="33"/>
      <c r="DL957" s="33"/>
      <c r="DM957" s="33"/>
      <c r="DN957" s="33"/>
      <c r="DO957" s="33"/>
      <c r="DP957" s="33"/>
      <c r="DQ957" s="33"/>
      <c r="DR957" s="33"/>
      <c r="DS957" s="33"/>
      <c r="DT957" s="33"/>
      <c r="DU957" s="33"/>
      <c r="DV957" s="33"/>
      <c r="DW957" s="33"/>
      <c r="DX957" s="33"/>
      <c r="DY957" s="33"/>
      <c r="DZ957" s="33"/>
      <c r="EA957" s="33"/>
      <c r="EB957" s="33"/>
      <c r="EC957" s="33"/>
      <c r="ED957" s="33"/>
      <c r="EE957" s="33"/>
      <c r="EF957" s="33"/>
      <c r="EG957" s="33"/>
      <c r="EH957" s="33"/>
      <c r="EI957" s="33"/>
      <c r="EJ957" s="33"/>
      <c r="EK957" s="33"/>
      <c r="EL957" s="33"/>
      <c r="EM957" s="33"/>
      <c r="EN957" s="33"/>
      <c r="EO957" s="33"/>
      <c r="EP957" s="33"/>
      <c r="EQ957" s="33"/>
      <c r="ER957" s="33"/>
      <c r="ES957" s="33"/>
      <c r="ET957" s="33"/>
      <c r="EU957" s="33"/>
      <c r="EV957" s="33"/>
      <c r="EW957" s="33"/>
      <c r="EX957" s="33"/>
      <c r="EY957" s="33"/>
      <c r="EZ957" s="33"/>
      <c r="FA957" s="33"/>
      <c r="FB957" s="33"/>
      <c r="FC957" s="33"/>
      <c r="FD957" s="33"/>
      <c r="FE957" s="33"/>
      <c r="FF957" s="33"/>
      <c r="FG957" s="33"/>
      <c r="FH957" s="33"/>
      <c r="FI957" s="33"/>
      <c r="FJ957" s="33"/>
      <c r="FK957" s="33"/>
      <c r="FL957" s="33"/>
      <c r="FM957" s="33"/>
      <c r="FN957" s="33"/>
      <c r="FO957" s="33"/>
      <c r="FP957" s="33"/>
      <c r="FQ957" s="33"/>
      <c r="FR957" s="33"/>
      <c r="FS957" s="33"/>
      <c r="FT957" s="33"/>
      <c r="FU957" s="33"/>
      <c r="FV957" s="33"/>
      <c r="FW957" s="33"/>
      <c r="FX957" s="33"/>
      <c r="FY957" s="33"/>
      <c r="FZ957" s="33"/>
      <c r="GA957" s="33"/>
      <c r="GB957" s="33"/>
      <c r="GC957" s="33"/>
      <c r="GD957" s="33"/>
      <c r="GE957" s="33"/>
      <c r="GF957" s="33"/>
      <c r="GG957" s="33"/>
      <c r="GH957" s="33"/>
      <c r="GI957" s="33"/>
      <c r="GJ957" s="33"/>
      <c r="GK957" s="33"/>
      <c r="GL957" s="33"/>
      <c r="GM957" s="33"/>
      <c r="GN957" s="33"/>
      <c r="GO957" s="33"/>
      <c r="GP957" s="33"/>
      <c r="GQ957" s="33"/>
      <c r="GR957" s="33"/>
      <c r="GS957" s="33"/>
      <c r="GT957" s="33"/>
      <c r="GU957" s="33"/>
      <c r="GV957" s="33"/>
      <c r="GW957" s="33"/>
      <c r="GX957" s="33"/>
      <c r="GY957" s="33"/>
      <c r="GZ957" s="33"/>
      <c r="HA957" s="33"/>
      <c r="HB957" s="33"/>
      <c r="HC957" s="33"/>
      <c r="HD957" s="33"/>
      <c r="HE957" s="33"/>
      <c r="HF957" s="33"/>
      <c r="HG957" s="33"/>
      <c r="HH957" s="33"/>
      <c r="HI957" s="33"/>
      <c r="HJ957" s="33"/>
      <c r="HK957" s="33"/>
      <c r="HL957" s="33"/>
      <c r="HM957" s="33"/>
      <c r="HN957" s="33"/>
      <c r="HO957" s="33"/>
      <c r="HP957" s="33"/>
      <c r="HQ957" s="33"/>
      <c r="HR957" s="33"/>
      <c r="HS957" s="33"/>
      <c r="HT957" s="33"/>
      <c r="HU957" s="33"/>
      <c r="HV957" s="33"/>
      <c r="HW957" s="33"/>
      <c r="HX957" s="33"/>
      <c r="HY957" s="33"/>
      <c r="HZ957" s="33"/>
      <c r="IA957" s="33"/>
      <c r="IB957" s="33"/>
      <c r="IC957" s="33"/>
      <c r="ID957" s="33"/>
      <c r="IE957" s="33"/>
      <c r="IF957" s="33"/>
      <c r="IG957" s="33"/>
      <c r="IH957" s="33"/>
      <c r="II957" s="33"/>
      <c r="IJ957" s="33"/>
      <c r="IK957" s="33"/>
      <c r="IL957" s="33"/>
      <c r="IM957" s="33"/>
      <c r="IN957" s="33"/>
      <c r="IO957" s="33"/>
      <c r="IP957" s="33"/>
      <c r="IQ957" s="33"/>
      <c r="IR957" s="33"/>
      <c r="IS957" s="33"/>
      <c r="IT957" s="33"/>
      <c r="IU957" s="33"/>
      <c r="IV957" s="33"/>
      <c r="IW957" s="33"/>
      <c r="IX957" s="33"/>
      <c r="IY957" s="33"/>
      <c r="IZ957" s="33"/>
      <c r="JA957" s="33"/>
      <c r="JB957" s="33"/>
      <c r="JC957" s="33"/>
      <c r="JD957" s="33"/>
      <c r="JE957" s="33"/>
      <c r="JF957" s="33"/>
      <c r="JG957" s="33"/>
      <c r="JH957" s="33"/>
      <c r="JI957" s="33"/>
      <c r="JJ957" s="33"/>
      <c r="JK957" s="33"/>
      <c r="JL957" s="33"/>
      <c r="JM957" s="33"/>
      <c r="JN957" s="33"/>
      <c r="JO957" s="33"/>
      <c r="JP957" s="33"/>
      <c r="JQ957" s="33"/>
      <c r="JR957" s="33"/>
      <c r="JS957" s="33"/>
      <c r="JT957" s="33"/>
      <c r="JU957" s="33"/>
      <c r="JV957" s="33"/>
      <c r="JW957" s="33"/>
      <c r="JX957" s="33"/>
      <c r="JY957" s="33"/>
      <c r="JZ957" s="33"/>
      <c r="KA957" s="33"/>
      <c r="KB957" s="33"/>
      <c r="KC957" s="33"/>
      <c r="KD957" s="33"/>
      <c r="KE957" s="33"/>
      <c r="KF957" s="33"/>
      <c r="KG957" s="33"/>
      <c r="KH957" s="33"/>
      <c r="KI957" s="33"/>
      <c r="KJ957" s="33"/>
      <c r="KK957" s="33"/>
      <c r="KL957" s="33"/>
      <c r="KM957" s="33"/>
      <c r="KN957" s="33"/>
      <c r="KO957" s="33"/>
      <c r="KP957" s="33"/>
      <c r="KQ957" s="33"/>
      <c r="KR957" s="33"/>
      <c r="KS957" s="33"/>
      <c r="KT957" s="33"/>
      <c r="KU957" s="33"/>
      <c r="KV957" s="33"/>
      <c r="KW957" s="33"/>
      <c r="KX957" s="33"/>
      <c r="KY957" s="33"/>
      <c r="KZ957" s="33"/>
      <c r="LA957" s="33"/>
      <c r="LB957" s="33"/>
      <c r="LC957" s="33"/>
    </row>
    <row r="958" spans="1:31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3"/>
      <c r="CB958" s="33"/>
      <c r="CC958" s="33"/>
      <c r="CD958" s="33"/>
      <c r="CE958" s="33"/>
      <c r="CF958" s="33"/>
      <c r="CG958" s="33"/>
      <c r="CH958" s="33"/>
      <c r="CI958" s="33"/>
      <c r="CJ958" s="33"/>
      <c r="CK958" s="33"/>
      <c r="CL958" s="33"/>
      <c r="CM958" s="33"/>
      <c r="CN958" s="33"/>
      <c r="CO958" s="33"/>
      <c r="CP958" s="33"/>
      <c r="CQ958" s="33"/>
      <c r="CR958" s="33"/>
      <c r="CS958" s="33"/>
      <c r="CT958" s="33"/>
      <c r="CU958" s="33"/>
      <c r="CV958" s="33"/>
      <c r="CW958" s="33"/>
      <c r="CX958" s="33"/>
      <c r="CY958" s="33"/>
      <c r="CZ958" s="33"/>
      <c r="DA958" s="33"/>
      <c r="DB958" s="33"/>
      <c r="DC958" s="33"/>
      <c r="DD958" s="33"/>
      <c r="DE958" s="33"/>
      <c r="DF958" s="33"/>
      <c r="DG958" s="33"/>
      <c r="DH958" s="33"/>
      <c r="DI958" s="33"/>
      <c r="DJ958" s="33"/>
      <c r="DK958" s="33"/>
      <c r="DL958" s="33"/>
      <c r="DM958" s="33"/>
      <c r="DN958" s="33"/>
      <c r="DO958" s="33"/>
      <c r="DP958" s="33"/>
      <c r="DQ958" s="33"/>
      <c r="DR958" s="33"/>
      <c r="DS958" s="33"/>
      <c r="DT958" s="33"/>
      <c r="DU958" s="33"/>
      <c r="DV958" s="33"/>
      <c r="DW958" s="33"/>
      <c r="DX958" s="33"/>
      <c r="DY958" s="33"/>
      <c r="DZ958" s="33"/>
      <c r="EA958" s="33"/>
      <c r="EB958" s="33"/>
      <c r="EC958" s="33"/>
      <c r="ED958" s="33"/>
      <c r="EE958" s="33"/>
      <c r="EF958" s="33"/>
      <c r="EG958" s="33"/>
      <c r="EH958" s="33"/>
      <c r="EI958" s="33"/>
      <c r="EJ958" s="33"/>
      <c r="EK958" s="33"/>
      <c r="EL958" s="33"/>
      <c r="EM958" s="33"/>
      <c r="EN958" s="33"/>
      <c r="EO958" s="33"/>
      <c r="EP958" s="33"/>
      <c r="EQ958" s="33"/>
      <c r="ER958" s="33"/>
      <c r="ES958" s="33"/>
      <c r="ET958" s="33"/>
      <c r="EU958" s="33"/>
      <c r="EV958" s="33"/>
      <c r="EW958" s="33"/>
      <c r="EX958" s="33"/>
      <c r="EY958" s="33"/>
      <c r="EZ958" s="33"/>
      <c r="FA958" s="33"/>
      <c r="FB958" s="33"/>
      <c r="FC958" s="33"/>
      <c r="FD958" s="33"/>
      <c r="FE958" s="33"/>
      <c r="FF958" s="33"/>
      <c r="FG958" s="33"/>
      <c r="FH958" s="33"/>
      <c r="FI958" s="33"/>
      <c r="FJ958" s="33"/>
      <c r="FK958" s="33"/>
      <c r="FL958" s="33"/>
      <c r="FM958" s="33"/>
      <c r="FN958" s="33"/>
      <c r="FO958" s="33"/>
      <c r="FP958" s="33"/>
      <c r="FQ958" s="33"/>
      <c r="FR958" s="33"/>
      <c r="FS958" s="33"/>
      <c r="FT958" s="33"/>
      <c r="FU958" s="33"/>
      <c r="FV958" s="33"/>
      <c r="FW958" s="33"/>
      <c r="FX958" s="33"/>
      <c r="FY958" s="33"/>
      <c r="FZ958" s="33"/>
      <c r="GA958" s="33"/>
      <c r="GB958" s="33"/>
      <c r="GC958" s="33"/>
      <c r="GD958" s="33"/>
      <c r="GE958" s="33"/>
      <c r="GF958" s="33"/>
      <c r="GG958" s="33"/>
      <c r="GH958" s="33"/>
      <c r="GI958" s="33"/>
      <c r="GJ958" s="33"/>
      <c r="GK958" s="33"/>
      <c r="GL958" s="33"/>
      <c r="GM958" s="33"/>
      <c r="GN958" s="33"/>
      <c r="GO958" s="33"/>
      <c r="GP958" s="33"/>
      <c r="GQ958" s="33"/>
      <c r="GR958" s="33"/>
      <c r="GS958" s="33"/>
      <c r="GT958" s="33"/>
      <c r="GU958" s="33"/>
      <c r="GV958" s="33"/>
      <c r="GW958" s="33"/>
      <c r="GX958" s="33"/>
      <c r="GY958" s="33"/>
      <c r="GZ958" s="33"/>
      <c r="HA958" s="33"/>
      <c r="HB958" s="33"/>
      <c r="HC958" s="33"/>
      <c r="HD958" s="33"/>
      <c r="HE958" s="33"/>
      <c r="HF958" s="33"/>
      <c r="HG958" s="33"/>
      <c r="HH958" s="33"/>
      <c r="HI958" s="33"/>
      <c r="HJ958" s="33"/>
      <c r="HK958" s="33"/>
      <c r="HL958" s="33"/>
      <c r="HM958" s="33"/>
      <c r="HN958" s="33"/>
      <c r="HO958" s="33"/>
      <c r="HP958" s="33"/>
      <c r="HQ958" s="33"/>
      <c r="HR958" s="33"/>
      <c r="HS958" s="33"/>
      <c r="HT958" s="33"/>
      <c r="HU958" s="33"/>
      <c r="HV958" s="33"/>
      <c r="HW958" s="33"/>
      <c r="HX958" s="33"/>
      <c r="HY958" s="33"/>
      <c r="HZ958" s="33"/>
      <c r="IA958" s="33"/>
      <c r="IB958" s="33"/>
      <c r="IC958" s="33"/>
      <c r="ID958" s="33"/>
      <c r="IE958" s="33"/>
      <c r="IF958" s="33"/>
      <c r="IG958" s="33"/>
      <c r="IH958" s="33"/>
      <c r="II958" s="33"/>
      <c r="IJ958" s="33"/>
      <c r="IK958" s="33"/>
      <c r="IL958" s="33"/>
      <c r="IM958" s="33"/>
      <c r="IN958" s="33"/>
      <c r="IO958" s="33"/>
      <c r="IP958" s="33"/>
      <c r="IQ958" s="33"/>
      <c r="IR958" s="33"/>
      <c r="IS958" s="33"/>
      <c r="IT958" s="33"/>
      <c r="IU958" s="33"/>
      <c r="IV958" s="33"/>
      <c r="IW958" s="33"/>
      <c r="IX958" s="33"/>
      <c r="IY958" s="33"/>
      <c r="IZ958" s="33"/>
      <c r="JA958" s="33"/>
      <c r="JB958" s="33"/>
      <c r="JC958" s="33"/>
      <c r="JD958" s="33"/>
      <c r="JE958" s="33"/>
      <c r="JF958" s="33"/>
      <c r="JG958" s="33"/>
      <c r="JH958" s="33"/>
      <c r="JI958" s="33"/>
      <c r="JJ958" s="33"/>
      <c r="JK958" s="33"/>
      <c r="JL958" s="33"/>
      <c r="JM958" s="33"/>
      <c r="JN958" s="33"/>
      <c r="JO958" s="33"/>
      <c r="JP958" s="33"/>
      <c r="JQ958" s="33"/>
      <c r="JR958" s="33"/>
      <c r="JS958" s="33"/>
      <c r="JT958" s="33"/>
      <c r="JU958" s="33"/>
      <c r="JV958" s="33"/>
      <c r="JW958" s="33"/>
      <c r="JX958" s="33"/>
      <c r="JY958" s="33"/>
      <c r="JZ958" s="33"/>
      <c r="KA958" s="33"/>
      <c r="KB958" s="33"/>
      <c r="KC958" s="33"/>
      <c r="KD958" s="33"/>
      <c r="KE958" s="33"/>
      <c r="KF958" s="33"/>
      <c r="KG958" s="33"/>
      <c r="KH958" s="33"/>
      <c r="KI958" s="33"/>
      <c r="KJ958" s="33"/>
      <c r="KK958" s="33"/>
      <c r="KL958" s="33"/>
      <c r="KM958" s="33"/>
      <c r="KN958" s="33"/>
      <c r="KO958" s="33"/>
      <c r="KP958" s="33"/>
      <c r="KQ958" s="33"/>
      <c r="KR958" s="33"/>
      <c r="KS958" s="33"/>
      <c r="KT958" s="33"/>
      <c r="KU958" s="33"/>
      <c r="KV958" s="33"/>
      <c r="KW958" s="33"/>
      <c r="KX958" s="33"/>
      <c r="KY958" s="33"/>
      <c r="KZ958" s="33"/>
      <c r="LA958" s="33"/>
      <c r="LB958" s="33"/>
      <c r="LC958" s="33"/>
    </row>
    <row r="959" spans="1:31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3"/>
      <c r="CB959" s="33"/>
      <c r="CC959" s="33"/>
      <c r="CD959" s="33"/>
      <c r="CE959" s="33"/>
      <c r="CF959" s="33"/>
      <c r="CG959" s="33"/>
      <c r="CH959" s="33"/>
      <c r="CI959" s="33"/>
      <c r="CJ959" s="33"/>
      <c r="CK959" s="33"/>
      <c r="CL959" s="33"/>
      <c r="CM959" s="33"/>
      <c r="CN959" s="33"/>
      <c r="CO959" s="33"/>
      <c r="CP959" s="33"/>
      <c r="CQ959" s="33"/>
      <c r="CR959" s="33"/>
      <c r="CS959" s="33"/>
      <c r="CT959" s="33"/>
      <c r="CU959" s="33"/>
      <c r="CV959" s="33"/>
      <c r="CW959" s="33"/>
      <c r="CX959" s="33"/>
      <c r="CY959" s="33"/>
      <c r="CZ959" s="33"/>
      <c r="DA959" s="33"/>
      <c r="DB959" s="33"/>
      <c r="DC959" s="33"/>
      <c r="DD959" s="33"/>
      <c r="DE959" s="33"/>
      <c r="DF959" s="33"/>
      <c r="DG959" s="33"/>
      <c r="DH959" s="33"/>
      <c r="DI959" s="33"/>
      <c r="DJ959" s="33"/>
      <c r="DK959" s="33"/>
      <c r="DL959" s="33"/>
      <c r="DM959" s="33"/>
      <c r="DN959" s="33"/>
      <c r="DO959" s="33"/>
      <c r="DP959" s="33"/>
      <c r="DQ959" s="33"/>
      <c r="DR959" s="33"/>
      <c r="DS959" s="33"/>
      <c r="DT959" s="33"/>
      <c r="DU959" s="33"/>
      <c r="DV959" s="33"/>
      <c r="DW959" s="33"/>
      <c r="DX959" s="33"/>
      <c r="DY959" s="33"/>
      <c r="DZ959" s="33"/>
      <c r="EA959" s="33"/>
      <c r="EB959" s="33"/>
      <c r="EC959" s="33"/>
      <c r="ED959" s="33"/>
      <c r="EE959" s="33"/>
      <c r="EF959" s="33"/>
      <c r="EG959" s="33"/>
      <c r="EH959" s="33"/>
      <c r="EI959" s="33"/>
      <c r="EJ959" s="33"/>
      <c r="EK959" s="33"/>
      <c r="EL959" s="33"/>
      <c r="EM959" s="33"/>
      <c r="EN959" s="33"/>
      <c r="EO959" s="33"/>
      <c r="EP959" s="33"/>
      <c r="EQ959" s="33"/>
      <c r="ER959" s="33"/>
      <c r="ES959" s="33"/>
      <c r="ET959" s="33"/>
      <c r="EU959" s="33"/>
      <c r="EV959" s="33"/>
      <c r="EW959" s="33"/>
      <c r="EX959" s="33"/>
      <c r="EY959" s="33"/>
      <c r="EZ959" s="33"/>
      <c r="FA959" s="33"/>
      <c r="FB959" s="33"/>
      <c r="FC959" s="33"/>
      <c r="FD959" s="33"/>
      <c r="FE959" s="33"/>
      <c r="FF959" s="33"/>
      <c r="FG959" s="33"/>
      <c r="FH959" s="33"/>
      <c r="FI959" s="33"/>
      <c r="FJ959" s="33"/>
      <c r="FK959" s="33"/>
      <c r="FL959" s="33"/>
      <c r="FM959" s="33"/>
      <c r="FN959" s="33"/>
      <c r="FO959" s="33"/>
      <c r="FP959" s="33"/>
      <c r="FQ959" s="33"/>
      <c r="FR959" s="33"/>
      <c r="FS959" s="33"/>
      <c r="FT959" s="33"/>
      <c r="FU959" s="33"/>
      <c r="FV959" s="33"/>
      <c r="FW959" s="33"/>
      <c r="FX959" s="33"/>
      <c r="FY959" s="33"/>
      <c r="FZ959" s="33"/>
      <c r="GA959" s="33"/>
      <c r="GB959" s="33"/>
      <c r="GC959" s="33"/>
      <c r="GD959" s="33"/>
      <c r="GE959" s="33"/>
      <c r="GF959" s="33"/>
      <c r="GG959" s="33"/>
      <c r="GH959" s="33"/>
      <c r="GI959" s="33"/>
      <c r="GJ959" s="33"/>
      <c r="GK959" s="33"/>
      <c r="GL959" s="33"/>
      <c r="GM959" s="33"/>
      <c r="GN959" s="33"/>
      <c r="GO959" s="33"/>
      <c r="GP959" s="33"/>
      <c r="GQ959" s="33"/>
      <c r="GR959" s="33"/>
      <c r="GS959" s="33"/>
      <c r="GT959" s="33"/>
      <c r="GU959" s="33"/>
      <c r="GV959" s="33"/>
      <c r="GW959" s="33"/>
      <c r="GX959" s="33"/>
      <c r="GY959" s="33"/>
      <c r="GZ959" s="33"/>
      <c r="HA959" s="33"/>
      <c r="HB959" s="33"/>
      <c r="HC959" s="33"/>
      <c r="HD959" s="33"/>
      <c r="HE959" s="33"/>
      <c r="HF959" s="33"/>
      <c r="HG959" s="33"/>
      <c r="HH959" s="33"/>
      <c r="HI959" s="33"/>
      <c r="HJ959" s="33"/>
      <c r="HK959" s="33"/>
      <c r="HL959" s="33"/>
      <c r="HM959" s="33"/>
      <c r="HN959" s="33"/>
      <c r="HO959" s="33"/>
      <c r="HP959" s="33"/>
      <c r="HQ959" s="33"/>
      <c r="HR959" s="33"/>
      <c r="HS959" s="33"/>
      <c r="HT959" s="33"/>
      <c r="HU959" s="33"/>
      <c r="HV959" s="33"/>
      <c r="HW959" s="33"/>
      <c r="HX959" s="33"/>
      <c r="HY959" s="33"/>
      <c r="HZ959" s="33"/>
      <c r="IA959" s="33"/>
      <c r="IB959" s="33"/>
      <c r="IC959" s="33"/>
      <c r="ID959" s="33"/>
      <c r="IE959" s="33"/>
      <c r="IF959" s="33"/>
      <c r="IG959" s="33"/>
      <c r="IH959" s="33"/>
      <c r="II959" s="33"/>
      <c r="IJ959" s="33"/>
      <c r="IK959" s="33"/>
      <c r="IL959" s="33"/>
      <c r="IM959" s="33"/>
      <c r="IN959" s="33"/>
      <c r="IO959" s="33"/>
      <c r="IP959" s="33"/>
      <c r="IQ959" s="33"/>
      <c r="IR959" s="33"/>
      <c r="IS959" s="33"/>
      <c r="IT959" s="33"/>
      <c r="IU959" s="33"/>
      <c r="IV959" s="33"/>
      <c r="IW959" s="33"/>
      <c r="IX959" s="33"/>
      <c r="IY959" s="33"/>
      <c r="IZ959" s="33"/>
      <c r="JA959" s="33"/>
      <c r="JB959" s="33"/>
      <c r="JC959" s="33"/>
      <c r="JD959" s="33"/>
      <c r="JE959" s="33"/>
      <c r="JF959" s="33"/>
      <c r="JG959" s="33"/>
      <c r="JH959" s="33"/>
      <c r="JI959" s="33"/>
      <c r="JJ959" s="33"/>
      <c r="JK959" s="33"/>
      <c r="JL959" s="33"/>
      <c r="JM959" s="33"/>
      <c r="JN959" s="33"/>
      <c r="JO959" s="33"/>
      <c r="JP959" s="33"/>
      <c r="JQ959" s="33"/>
      <c r="JR959" s="33"/>
      <c r="JS959" s="33"/>
      <c r="JT959" s="33"/>
      <c r="JU959" s="33"/>
      <c r="JV959" s="33"/>
      <c r="JW959" s="33"/>
      <c r="JX959" s="33"/>
      <c r="JY959" s="33"/>
      <c r="JZ959" s="33"/>
      <c r="KA959" s="33"/>
      <c r="KB959" s="33"/>
      <c r="KC959" s="33"/>
      <c r="KD959" s="33"/>
      <c r="KE959" s="33"/>
      <c r="KF959" s="33"/>
      <c r="KG959" s="33"/>
      <c r="KH959" s="33"/>
      <c r="KI959" s="33"/>
      <c r="KJ959" s="33"/>
      <c r="KK959" s="33"/>
      <c r="KL959" s="33"/>
      <c r="KM959" s="33"/>
      <c r="KN959" s="33"/>
      <c r="KO959" s="33"/>
      <c r="KP959" s="33"/>
      <c r="KQ959" s="33"/>
      <c r="KR959" s="33"/>
      <c r="KS959" s="33"/>
      <c r="KT959" s="33"/>
      <c r="KU959" s="33"/>
      <c r="KV959" s="33"/>
      <c r="KW959" s="33"/>
      <c r="KX959" s="33"/>
      <c r="KY959" s="33"/>
      <c r="KZ959" s="33"/>
      <c r="LA959" s="33"/>
      <c r="LB959" s="33"/>
      <c r="LC959" s="33"/>
    </row>
    <row r="960" spans="1:31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3"/>
      <c r="CB960" s="33"/>
      <c r="CC960" s="33"/>
      <c r="CD960" s="33"/>
      <c r="CE960" s="33"/>
      <c r="CF960" s="33"/>
      <c r="CG960" s="33"/>
      <c r="CH960" s="33"/>
      <c r="CI960" s="33"/>
      <c r="CJ960" s="33"/>
      <c r="CK960" s="33"/>
      <c r="CL960" s="33"/>
      <c r="CM960" s="33"/>
      <c r="CN960" s="33"/>
      <c r="CO960" s="33"/>
      <c r="CP960" s="33"/>
      <c r="CQ960" s="33"/>
      <c r="CR960" s="33"/>
      <c r="CS960" s="33"/>
      <c r="CT960" s="33"/>
      <c r="CU960" s="33"/>
      <c r="CV960" s="33"/>
      <c r="CW960" s="33"/>
      <c r="CX960" s="33"/>
      <c r="CY960" s="33"/>
      <c r="CZ960" s="33"/>
      <c r="DA960" s="33"/>
      <c r="DB960" s="33"/>
      <c r="DC960" s="33"/>
      <c r="DD960" s="33"/>
      <c r="DE960" s="33"/>
      <c r="DF960" s="33"/>
      <c r="DG960" s="33"/>
      <c r="DH960" s="33"/>
      <c r="DI960" s="33"/>
      <c r="DJ960" s="33"/>
      <c r="DK960" s="33"/>
      <c r="DL960" s="33"/>
      <c r="DM960" s="33"/>
      <c r="DN960" s="33"/>
      <c r="DO960" s="33"/>
      <c r="DP960" s="33"/>
      <c r="DQ960" s="33"/>
      <c r="DR960" s="33"/>
      <c r="DS960" s="33"/>
      <c r="DT960" s="33"/>
      <c r="DU960" s="33"/>
      <c r="DV960" s="33"/>
      <c r="DW960" s="33"/>
      <c r="DX960" s="33"/>
      <c r="DY960" s="33"/>
      <c r="DZ960" s="33"/>
      <c r="EA960" s="33"/>
      <c r="EB960" s="33"/>
      <c r="EC960" s="33"/>
      <c r="ED960" s="33"/>
      <c r="EE960" s="33"/>
      <c r="EF960" s="33"/>
      <c r="EG960" s="33"/>
      <c r="EH960" s="33"/>
      <c r="EI960" s="33"/>
      <c r="EJ960" s="33"/>
      <c r="EK960" s="33"/>
      <c r="EL960" s="33"/>
      <c r="EM960" s="33"/>
      <c r="EN960" s="33"/>
      <c r="EO960" s="33"/>
      <c r="EP960" s="33"/>
      <c r="EQ960" s="33"/>
      <c r="ER960" s="33"/>
      <c r="ES960" s="33"/>
      <c r="ET960" s="33"/>
      <c r="EU960" s="33"/>
      <c r="EV960" s="33"/>
      <c r="EW960" s="33"/>
      <c r="EX960" s="33"/>
      <c r="EY960" s="33"/>
      <c r="EZ960" s="33"/>
      <c r="FA960" s="33"/>
      <c r="FB960" s="33"/>
      <c r="FC960" s="33"/>
      <c r="FD960" s="33"/>
      <c r="FE960" s="33"/>
      <c r="FF960" s="33"/>
      <c r="FG960" s="33"/>
      <c r="FH960" s="33"/>
      <c r="FI960" s="33"/>
      <c r="FJ960" s="33"/>
      <c r="FK960" s="33"/>
      <c r="FL960" s="33"/>
      <c r="FM960" s="33"/>
      <c r="FN960" s="33"/>
      <c r="FO960" s="33"/>
      <c r="FP960" s="33"/>
      <c r="FQ960" s="33"/>
      <c r="FR960" s="33"/>
      <c r="FS960" s="33"/>
      <c r="FT960" s="33"/>
      <c r="FU960" s="33"/>
      <c r="FV960" s="33"/>
      <c r="FW960" s="33"/>
      <c r="FX960" s="33"/>
      <c r="FY960" s="33"/>
      <c r="FZ960" s="33"/>
      <c r="GA960" s="33"/>
      <c r="GB960" s="33"/>
      <c r="GC960" s="33"/>
      <c r="GD960" s="33"/>
      <c r="GE960" s="33"/>
      <c r="GF960" s="33"/>
      <c r="GG960" s="33"/>
      <c r="GH960" s="33"/>
      <c r="GI960" s="33"/>
      <c r="GJ960" s="33"/>
      <c r="GK960" s="33"/>
      <c r="GL960" s="33"/>
      <c r="GM960" s="33"/>
      <c r="GN960" s="33"/>
      <c r="GO960" s="33"/>
      <c r="GP960" s="33"/>
      <c r="GQ960" s="33"/>
      <c r="GR960" s="33"/>
      <c r="GS960" s="33"/>
      <c r="GT960" s="33"/>
      <c r="GU960" s="33"/>
      <c r="GV960" s="33"/>
      <c r="GW960" s="33"/>
      <c r="GX960" s="33"/>
      <c r="GY960" s="33"/>
      <c r="GZ960" s="33"/>
      <c r="HA960" s="33"/>
      <c r="HB960" s="33"/>
      <c r="HC960" s="33"/>
      <c r="HD960" s="33"/>
      <c r="HE960" s="33"/>
      <c r="HF960" s="33"/>
      <c r="HG960" s="33"/>
      <c r="HH960" s="33"/>
      <c r="HI960" s="33"/>
      <c r="HJ960" s="33"/>
      <c r="HK960" s="33"/>
      <c r="HL960" s="33"/>
      <c r="HM960" s="33"/>
      <c r="HN960" s="33"/>
      <c r="HO960" s="33"/>
      <c r="HP960" s="33"/>
      <c r="HQ960" s="33"/>
      <c r="HR960" s="33"/>
      <c r="HS960" s="33"/>
      <c r="HT960" s="33"/>
      <c r="HU960" s="33"/>
      <c r="HV960" s="33"/>
      <c r="HW960" s="33"/>
      <c r="HX960" s="33"/>
      <c r="HY960" s="33"/>
      <c r="HZ960" s="33"/>
      <c r="IA960" s="33"/>
      <c r="IB960" s="33"/>
      <c r="IC960" s="33"/>
      <c r="ID960" s="33"/>
      <c r="IE960" s="33"/>
      <c r="IF960" s="33"/>
      <c r="IG960" s="33"/>
      <c r="IH960" s="33"/>
      <c r="II960" s="33"/>
      <c r="IJ960" s="33"/>
      <c r="IK960" s="33"/>
      <c r="IL960" s="33"/>
      <c r="IM960" s="33"/>
      <c r="IN960" s="33"/>
      <c r="IO960" s="33"/>
      <c r="IP960" s="33"/>
      <c r="IQ960" s="33"/>
      <c r="IR960" s="33"/>
      <c r="IS960" s="33"/>
      <c r="IT960" s="33"/>
      <c r="IU960" s="33"/>
      <c r="IV960" s="33"/>
      <c r="IW960" s="33"/>
      <c r="IX960" s="33"/>
      <c r="IY960" s="33"/>
      <c r="IZ960" s="33"/>
      <c r="JA960" s="33"/>
      <c r="JB960" s="33"/>
      <c r="JC960" s="33"/>
      <c r="JD960" s="33"/>
      <c r="JE960" s="33"/>
      <c r="JF960" s="33"/>
      <c r="JG960" s="33"/>
      <c r="JH960" s="33"/>
      <c r="JI960" s="33"/>
      <c r="JJ960" s="33"/>
      <c r="JK960" s="33"/>
      <c r="JL960" s="33"/>
      <c r="JM960" s="33"/>
      <c r="JN960" s="33"/>
      <c r="JO960" s="33"/>
      <c r="JP960" s="33"/>
      <c r="JQ960" s="33"/>
      <c r="JR960" s="33"/>
      <c r="JS960" s="33"/>
      <c r="JT960" s="33"/>
      <c r="JU960" s="33"/>
      <c r="JV960" s="33"/>
      <c r="JW960" s="33"/>
      <c r="JX960" s="33"/>
      <c r="JY960" s="33"/>
      <c r="JZ960" s="33"/>
      <c r="KA960" s="33"/>
      <c r="KB960" s="33"/>
      <c r="KC960" s="33"/>
      <c r="KD960" s="33"/>
      <c r="KE960" s="33"/>
      <c r="KF960" s="33"/>
      <c r="KG960" s="33"/>
      <c r="KH960" s="33"/>
      <c r="KI960" s="33"/>
      <c r="KJ960" s="33"/>
      <c r="KK960" s="33"/>
      <c r="KL960" s="33"/>
      <c r="KM960" s="33"/>
      <c r="KN960" s="33"/>
      <c r="KO960" s="33"/>
      <c r="KP960" s="33"/>
      <c r="KQ960" s="33"/>
      <c r="KR960" s="33"/>
      <c r="KS960" s="33"/>
      <c r="KT960" s="33"/>
      <c r="KU960" s="33"/>
      <c r="KV960" s="33"/>
      <c r="KW960" s="33"/>
      <c r="KX960" s="33"/>
      <c r="KY960" s="33"/>
      <c r="KZ960" s="33"/>
      <c r="LA960" s="33"/>
      <c r="LB960" s="33"/>
      <c r="LC960" s="33"/>
    </row>
    <row r="961" spans="1:31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3"/>
      <c r="CB961" s="33"/>
      <c r="CC961" s="33"/>
      <c r="CD961" s="33"/>
      <c r="CE961" s="33"/>
      <c r="CF961" s="33"/>
      <c r="CG961" s="33"/>
      <c r="CH961" s="33"/>
      <c r="CI961" s="33"/>
      <c r="CJ961" s="33"/>
      <c r="CK961" s="33"/>
      <c r="CL961" s="33"/>
      <c r="CM961" s="33"/>
      <c r="CN961" s="33"/>
      <c r="CO961" s="33"/>
      <c r="CP961" s="33"/>
      <c r="CQ961" s="33"/>
      <c r="CR961" s="33"/>
      <c r="CS961" s="33"/>
      <c r="CT961" s="33"/>
      <c r="CU961" s="33"/>
      <c r="CV961" s="33"/>
      <c r="CW961" s="33"/>
      <c r="CX961" s="33"/>
      <c r="CY961" s="33"/>
      <c r="CZ961" s="33"/>
      <c r="DA961" s="33"/>
      <c r="DB961" s="33"/>
      <c r="DC961" s="33"/>
      <c r="DD961" s="33"/>
      <c r="DE961" s="33"/>
      <c r="DF961" s="33"/>
      <c r="DG961" s="33"/>
      <c r="DH961" s="33"/>
      <c r="DI961" s="33"/>
      <c r="DJ961" s="33"/>
      <c r="DK961" s="33"/>
      <c r="DL961" s="33"/>
      <c r="DM961" s="33"/>
      <c r="DN961" s="33"/>
      <c r="DO961" s="33"/>
      <c r="DP961" s="33"/>
      <c r="DQ961" s="33"/>
      <c r="DR961" s="33"/>
      <c r="DS961" s="33"/>
      <c r="DT961" s="33"/>
      <c r="DU961" s="33"/>
      <c r="DV961" s="33"/>
      <c r="DW961" s="33"/>
      <c r="DX961" s="33"/>
      <c r="DY961" s="33"/>
      <c r="DZ961" s="33"/>
      <c r="EA961" s="33"/>
      <c r="EB961" s="33"/>
      <c r="EC961" s="33"/>
      <c r="ED961" s="33"/>
      <c r="EE961" s="33"/>
      <c r="EF961" s="33"/>
      <c r="EG961" s="33"/>
      <c r="EH961" s="33"/>
      <c r="EI961" s="33"/>
      <c r="EJ961" s="33"/>
      <c r="EK961" s="33"/>
      <c r="EL961" s="33"/>
      <c r="EM961" s="33"/>
      <c r="EN961" s="33"/>
      <c r="EO961" s="33"/>
      <c r="EP961" s="33"/>
      <c r="EQ961" s="33"/>
      <c r="ER961" s="33"/>
      <c r="ES961" s="33"/>
      <c r="ET961" s="33"/>
      <c r="EU961" s="33"/>
      <c r="EV961" s="33"/>
      <c r="EW961" s="33"/>
      <c r="EX961" s="33"/>
      <c r="EY961" s="33"/>
      <c r="EZ961" s="33"/>
      <c r="FA961" s="33"/>
      <c r="FB961" s="33"/>
      <c r="FC961" s="33"/>
      <c r="FD961" s="33"/>
      <c r="FE961" s="33"/>
      <c r="FF961" s="33"/>
      <c r="FG961" s="33"/>
      <c r="FH961" s="33"/>
      <c r="FI961" s="33"/>
      <c r="FJ961" s="33"/>
      <c r="FK961" s="33"/>
      <c r="FL961" s="33"/>
      <c r="FM961" s="33"/>
      <c r="FN961" s="33"/>
      <c r="FO961" s="33"/>
      <c r="FP961" s="33"/>
      <c r="FQ961" s="33"/>
      <c r="FR961" s="33"/>
      <c r="FS961" s="33"/>
      <c r="FT961" s="33"/>
      <c r="FU961" s="33"/>
      <c r="FV961" s="33"/>
      <c r="FW961" s="33"/>
      <c r="FX961" s="33"/>
      <c r="FY961" s="33"/>
      <c r="FZ961" s="33"/>
      <c r="GA961" s="33"/>
      <c r="GB961" s="33"/>
      <c r="GC961" s="33"/>
      <c r="GD961" s="33"/>
      <c r="GE961" s="33"/>
      <c r="GF961" s="33"/>
      <c r="GG961" s="33"/>
      <c r="GH961" s="33"/>
      <c r="GI961" s="33"/>
      <c r="GJ961" s="33"/>
      <c r="GK961" s="33"/>
      <c r="GL961" s="33"/>
      <c r="GM961" s="33"/>
      <c r="GN961" s="33"/>
      <c r="GO961" s="33"/>
      <c r="GP961" s="33"/>
      <c r="GQ961" s="33"/>
      <c r="GR961" s="33"/>
      <c r="GS961" s="33"/>
      <c r="GT961" s="33"/>
      <c r="GU961" s="33"/>
      <c r="GV961" s="33"/>
      <c r="GW961" s="33"/>
      <c r="GX961" s="33"/>
      <c r="GY961" s="33"/>
      <c r="GZ961" s="33"/>
      <c r="HA961" s="33"/>
      <c r="HB961" s="33"/>
      <c r="HC961" s="33"/>
      <c r="HD961" s="33"/>
      <c r="HE961" s="33"/>
      <c r="HF961" s="33"/>
      <c r="HG961" s="33"/>
      <c r="HH961" s="33"/>
      <c r="HI961" s="33"/>
      <c r="HJ961" s="33"/>
      <c r="HK961" s="33"/>
      <c r="HL961" s="33"/>
      <c r="HM961" s="33"/>
      <c r="HN961" s="33"/>
      <c r="HO961" s="33"/>
      <c r="HP961" s="33"/>
      <c r="HQ961" s="33"/>
      <c r="HR961" s="33"/>
      <c r="HS961" s="33"/>
      <c r="HT961" s="33"/>
      <c r="HU961" s="33"/>
      <c r="HV961" s="33"/>
      <c r="HW961" s="33"/>
      <c r="HX961" s="33"/>
      <c r="HY961" s="33"/>
      <c r="HZ961" s="33"/>
      <c r="IA961" s="33"/>
      <c r="IB961" s="33"/>
      <c r="IC961" s="33"/>
      <c r="ID961" s="33"/>
      <c r="IE961" s="33"/>
      <c r="IF961" s="33"/>
      <c r="IG961" s="33"/>
      <c r="IH961" s="33"/>
      <c r="II961" s="33"/>
      <c r="IJ961" s="33"/>
      <c r="IK961" s="33"/>
      <c r="IL961" s="33"/>
      <c r="IM961" s="33"/>
      <c r="IN961" s="33"/>
      <c r="IO961" s="33"/>
      <c r="IP961" s="33"/>
      <c r="IQ961" s="33"/>
      <c r="IR961" s="33"/>
      <c r="IS961" s="33"/>
      <c r="IT961" s="33"/>
      <c r="IU961" s="33"/>
      <c r="IV961" s="33"/>
      <c r="IW961" s="33"/>
      <c r="IX961" s="33"/>
      <c r="IY961" s="33"/>
      <c r="IZ961" s="33"/>
      <c r="JA961" s="33"/>
      <c r="JB961" s="33"/>
      <c r="JC961" s="33"/>
      <c r="JD961" s="33"/>
      <c r="JE961" s="33"/>
      <c r="JF961" s="33"/>
      <c r="JG961" s="33"/>
      <c r="JH961" s="33"/>
      <c r="JI961" s="33"/>
      <c r="JJ961" s="33"/>
      <c r="JK961" s="33"/>
      <c r="JL961" s="33"/>
      <c r="JM961" s="33"/>
      <c r="JN961" s="33"/>
      <c r="JO961" s="33"/>
      <c r="JP961" s="33"/>
      <c r="JQ961" s="33"/>
      <c r="JR961" s="33"/>
      <c r="JS961" s="33"/>
      <c r="JT961" s="33"/>
      <c r="JU961" s="33"/>
      <c r="JV961" s="33"/>
      <c r="JW961" s="33"/>
      <c r="JX961" s="33"/>
      <c r="JY961" s="33"/>
      <c r="JZ961" s="33"/>
      <c r="KA961" s="33"/>
      <c r="KB961" s="33"/>
      <c r="KC961" s="33"/>
      <c r="KD961" s="33"/>
      <c r="KE961" s="33"/>
      <c r="KF961" s="33"/>
      <c r="KG961" s="33"/>
      <c r="KH961" s="33"/>
      <c r="KI961" s="33"/>
      <c r="KJ961" s="33"/>
      <c r="KK961" s="33"/>
      <c r="KL961" s="33"/>
      <c r="KM961" s="33"/>
      <c r="KN961" s="33"/>
      <c r="KO961" s="33"/>
      <c r="KP961" s="33"/>
      <c r="KQ961" s="33"/>
      <c r="KR961" s="33"/>
      <c r="KS961" s="33"/>
      <c r="KT961" s="33"/>
      <c r="KU961" s="33"/>
      <c r="KV961" s="33"/>
      <c r="KW961" s="33"/>
      <c r="KX961" s="33"/>
      <c r="KY961" s="33"/>
      <c r="KZ961" s="33"/>
      <c r="LA961" s="33"/>
      <c r="LB961" s="33"/>
      <c r="LC961" s="33"/>
    </row>
    <row r="962" spans="1:31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3"/>
      <c r="CB962" s="33"/>
      <c r="CC962" s="33"/>
      <c r="CD962" s="33"/>
      <c r="CE962" s="33"/>
      <c r="CF962" s="33"/>
      <c r="CG962" s="33"/>
      <c r="CH962" s="33"/>
      <c r="CI962" s="33"/>
      <c r="CJ962" s="33"/>
      <c r="CK962" s="33"/>
      <c r="CL962" s="33"/>
      <c r="CM962" s="33"/>
      <c r="CN962" s="33"/>
      <c r="CO962" s="33"/>
      <c r="CP962" s="33"/>
      <c r="CQ962" s="33"/>
      <c r="CR962" s="33"/>
      <c r="CS962" s="33"/>
      <c r="CT962" s="33"/>
      <c r="CU962" s="33"/>
      <c r="CV962" s="33"/>
      <c r="CW962" s="33"/>
      <c r="CX962" s="33"/>
      <c r="CY962" s="33"/>
      <c r="CZ962" s="33"/>
      <c r="DA962" s="33"/>
      <c r="DB962" s="33"/>
      <c r="DC962" s="33"/>
      <c r="DD962" s="33"/>
      <c r="DE962" s="33"/>
      <c r="DF962" s="33"/>
      <c r="DG962" s="33"/>
      <c r="DH962" s="33"/>
      <c r="DI962" s="33"/>
      <c r="DJ962" s="33"/>
      <c r="DK962" s="33"/>
      <c r="DL962" s="33"/>
      <c r="DM962" s="33"/>
      <c r="DN962" s="33"/>
      <c r="DO962" s="33"/>
      <c r="DP962" s="33"/>
      <c r="DQ962" s="33"/>
      <c r="DR962" s="33"/>
      <c r="DS962" s="33"/>
      <c r="DT962" s="33"/>
      <c r="DU962" s="33"/>
      <c r="DV962" s="33"/>
      <c r="DW962" s="33"/>
      <c r="DX962" s="33"/>
      <c r="DY962" s="33"/>
      <c r="DZ962" s="33"/>
      <c r="EA962" s="33"/>
      <c r="EB962" s="33"/>
      <c r="EC962" s="33"/>
      <c r="ED962" s="33"/>
      <c r="EE962" s="33"/>
      <c r="EF962" s="33"/>
      <c r="EG962" s="33"/>
      <c r="EH962" s="33"/>
      <c r="EI962" s="33"/>
      <c r="EJ962" s="33"/>
      <c r="EK962" s="33"/>
      <c r="EL962" s="33"/>
      <c r="EM962" s="33"/>
      <c r="EN962" s="33"/>
      <c r="EO962" s="33"/>
      <c r="EP962" s="33"/>
      <c r="EQ962" s="33"/>
      <c r="ER962" s="33"/>
      <c r="ES962" s="33"/>
      <c r="ET962" s="33"/>
      <c r="EU962" s="33"/>
      <c r="EV962" s="33"/>
      <c r="EW962" s="33"/>
      <c r="EX962" s="33"/>
      <c r="EY962" s="33"/>
      <c r="EZ962" s="33"/>
      <c r="FA962" s="33"/>
      <c r="FB962" s="33"/>
      <c r="FC962" s="33"/>
      <c r="FD962" s="33"/>
      <c r="FE962" s="33"/>
      <c r="FF962" s="33"/>
      <c r="FG962" s="33"/>
      <c r="FH962" s="33"/>
      <c r="FI962" s="33"/>
      <c r="FJ962" s="33"/>
      <c r="FK962" s="33"/>
      <c r="FL962" s="33"/>
      <c r="FM962" s="33"/>
      <c r="FN962" s="33"/>
      <c r="FO962" s="33"/>
      <c r="FP962" s="33"/>
      <c r="FQ962" s="33"/>
      <c r="FR962" s="33"/>
      <c r="FS962" s="33"/>
      <c r="FT962" s="33"/>
      <c r="FU962" s="33"/>
      <c r="FV962" s="33"/>
      <c r="FW962" s="33"/>
      <c r="FX962" s="33"/>
      <c r="FY962" s="33"/>
      <c r="FZ962" s="33"/>
      <c r="GA962" s="33"/>
      <c r="GB962" s="33"/>
      <c r="GC962" s="33"/>
      <c r="GD962" s="33"/>
      <c r="GE962" s="33"/>
      <c r="GF962" s="33"/>
      <c r="GG962" s="33"/>
      <c r="GH962" s="33"/>
      <c r="GI962" s="33"/>
      <c r="GJ962" s="33"/>
      <c r="GK962" s="33"/>
      <c r="GL962" s="33"/>
      <c r="GM962" s="33"/>
      <c r="GN962" s="33"/>
      <c r="GO962" s="33"/>
      <c r="GP962" s="33"/>
      <c r="GQ962" s="33"/>
      <c r="GR962" s="33"/>
      <c r="GS962" s="33"/>
      <c r="GT962" s="33"/>
      <c r="GU962" s="33"/>
      <c r="GV962" s="33"/>
      <c r="GW962" s="33"/>
      <c r="GX962" s="33"/>
      <c r="GY962" s="33"/>
      <c r="GZ962" s="33"/>
      <c r="HA962" s="33"/>
      <c r="HB962" s="33"/>
      <c r="HC962" s="33"/>
      <c r="HD962" s="33"/>
      <c r="HE962" s="33"/>
      <c r="HF962" s="33"/>
      <c r="HG962" s="33"/>
      <c r="HH962" s="33"/>
      <c r="HI962" s="33"/>
      <c r="HJ962" s="33"/>
      <c r="HK962" s="33"/>
      <c r="HL962" s="33"/>
      <c r="HM962" s="33"/>
      <c r="HN962" s="33"/>
      <c r="HO962" s="33"/>
      <c r="HP962" s="33"/>
      <c r="HQ962" s="33"/>
      <c r="HR962" s="33"/>
      <c r="HS962" s="33"/>
      <c r="HT962" s="33"/>
      <c r="HU962" s="33"/>
      <c r="HV962" s="33"/>
      <c r="HW962" s="33"/>
      <c r="HX962" s="33"/>
      <c r="HY962" s="33"/>
      <c r="HZ962" s="33"/>
      <c r="IA962" s="33"/>
      <c r="IB962" s="33"/>
      <c r="IC962" s="33"/>
      <c r="ID962" s="33"/>
      <c r="IE962" s="33"/>
      <c r="IF962" s="33"/>
      <c r="IG962" s="33"/>
      <c r="IH962" s="33"/>
      <c r="II962" s="33"/>
      <c r="IJ962" s="33"/>
      <c r="IK962" s="33"/>
      <c r="IL962" s="33"/>
      <c r="IM962" s="33"/>
      <c r="IN962" s="33"/>
      <c r="IO962" s="33"/>
      <c r="IP962" s="33"/>
      <c r="IQ962" s="33"/>
      <c r="IR962" s="33"/>
      <c r="IS962" s="33"/>
      <c r="IT962" s="33"/>
      <c r="IU962" s="33"/>
      <c r="IV962" s="33"/>
      <c r="IW962" s="33"/>
      <c r="IX962" s="33"/>
      <c r="IY962" s="33"/>
      <c r="IZ962" s="33"/>
      <c r="JA962" s="33"/>
      <c r="JB962" s="33"/>
      <c r="JC962" s="33"/>
      <c r="JD962" s="33"/>
      <c r="JE962" s="33"/>
      <c r="JF962" s="33"/>
      <c r="JG962" s="33"/>
      <c r="JH962" s="33"/>
      <c r="JI962" s="33"/>
      <c r="JJ962" s="33"/>
      <c r="JK962" s="33"/>
      <c r="JL962" s="33"/>
      <c r="JM962" s="33"/>
      <c r="JN962" s="33"/>
      <c r="JO962" s="33"/>
      <c r="JP962" s="33"/>
      <c r="JQ962" s="33"/>
      <c r="JR962" s="33"/>
      <c r="JS962" s="33"/>
      <c r="JT962" s="33"/>
      <c r="JU962" s="33"/>
      <c r="JV962" s="33"/>
      <c r="JW962" s="33"/>
      <c r="JX962" s="33"/>
      <c r="JY962" s="33"/>
      <c r="JZ962" s="33"/>
      <c r="KA962" s="33"/>
      <c r="KB962" s="33"/>
      <c r="KC962" s="33"/>
      <c r="KD962" s="33"/>
      <c r="KE962" s="33"/>
      <c r="KF962" s="33"/>
      <c r="KG962" s="33"/>
      <c r="KH962" s="33"/>
      <c r="KI962" s="33"/>
      <c r="KJ962" s="33"/>
      <c r="KK962" s="33"/>
      <c r="KL962" s="33"/>
      <c r="KM962" s="33"/>
      <c r="KN962" s="33"/>
      <c r="KO962" s="33"/>
      <c r="KP962" s="33"/>
      <c r="KQ962" s="33"/>
      <c r="KR962" s="33"/>
      <c r="KS962" s="33"/>
      <c r="KT962" s="33"/>
      <c r="KU962" s="33"/>
      <c r="KV962" s="33"/>
      <c r="KW962" s="33"/>
      <c r="KX962" s="33"/>
      <c r="KY962" s="33"/>
      <c r="KZ962" s="33"/>
      <c r="LA962" s="33"/>
      <c r="LB962" s="33"/>
      <c r="LC962" s="33"/>
    </row>
    <row r="963" spans="1:31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  <c r="CY963" s="33"/>
      <c r="CZ963" s="33"/>
      <c r="DA963" s="33"/>
      <c r="DB963" s="33"/>
      <c r="DC963" s="33"/>
      <c r="DD963" s="33"/>
      <c r="DE963" s="33"/>
      <c r="DF963" s="33"/>
      <c r="DG963" s="33"/>
      <c r="DH963" s="33"/>
      <c r="DI963" s="33"/>
      <c r="DJ963" s="33"/>
      <c r="DK963" s="33"/>
      <c r="DL963" s="33"/>
      <c r="DM963" s="33"/>
      <c r="DN963" s="33"/>
      <c r="DO963" s="33"/>
      <c r="DP963" s="33"/>
      <c r="DQ963" s="33"/>
      <c r="DR963" s="33"/>
      <c r="DS963" s="33"/>
      <c r="DT963" s="33"/>
      <c r="DU963" s="33"/>
      <c r="DV963" s="33"/>
      <c r="DW963" s="33"/>
      <c r="DX963" s="33"/>
      <c r="DY963" s="33"/>
      <c r="DZ963" s="33"/>
      <c r="EA963" s="33"/>
      <c r="EB963" s="33"/>
      <c r="EC963" s="33"/>
      <c r="ED963" s="33"/>
      <c r="EE963" s="33"/>
      <c r="EF963" s="33"/>
      <c r="EG963" s="33"/>
      <c r="EH963" s="33"/>
      <c r="EI963" s="33"/>
      <c r="EJ963" s="33"/>
      <c r="EK963" s="33"/>
      <c r="EL963" s="33"/>
      <c r="EM963" s="33"/>
      <c r="EN963" s="33"/>
      <c r="EO963" s="33"/>
      <c r="EP963" s="33"/>
      <c r="EQ963" s="33"/>
      <c r="ER963" s="33"/>
      <c r="ES963" s="33"/>
      <c r="ET963" s="33"/>
      <c r="EU963" s="33"/>
      <c r="EV963" s="33"/>
      <c r="EW963" s="33"/>
      <c r="EX963" s="33"/>
      <c r="EY963" s="33"/>
      <c r="EZ963" s="33"/>
      <c r="FA963" s="33"/>
      <c r="FB963" s="33"/>
      <c r="FC963" s="33"/>
      <c r="FD963" s="33"/>
      <c r="FE963" s="33"/>
      <c r="FF963" s="33"/>
      <c r="FG963" s="33"/>
      <c r="FH963" s="33"/>
      <c r="FI963" s="33"/>
      <c r="FJ963" s="33"/>
      <c r="FK963" s="33"/>
      <c r="FL963" s="33"/>
      <c r="FM963" s="33"/>
      <c r="FN963" s="33"/>
      <c r="FO963" s="33"/>
      <c r="FP963" s="33"/>
      <c r="FQ963" s="33"/>
      <c r="FR963" s="33"/>
      <c r="FS963" s="33"/>
      <c r="FT963" s="33"/>
      <c r="FU963" s="33"/>
      <c r="FV963" s="33"/>
      <c r="FW963" s="33"/>
      <c r="FX963" s="33"/>
      <c r="FY963" s="33"/>
      <c r="FZ963" s="33"/>
      <c r="GA963" s="33"/>
      <c r="GB963" s="33"/>
      <c r="GC963" s="33"/>
      <c r="GD963" s="33"/>
      <c r="GE963" s="33"/>
      <c r="GF963" s="33"/>
      <c r="GG963" s="33"/>
      <c r="GH963" s="33"/>
      <c r="GI963" s="33"/>
      <c r="GJ963" s="33"/>
      <c r="GK963" s="33"/>
      <c r="GL963" s="33"/>
      <c r="GM963" s="33"/>
      <c r="GN963" s="33"/>
      <c r="GO963" s="33"/>
      <c r="GP963" s="33"/>
      <c r="GQ963" s="33"/>
      <c r="GR963" s="33"/>
      <c r="GS963" s="33"/>
      <c r="GT963" s="33"/>
      <c r="GU963" s="33"/>
      <c r="GV963" s="33"/>
      <c r="GW963" s="33"/>
      <c r="GX963" s="33"/>
      <c r="GY963" s="33"/>
      <c r="GZ963" s="33"/>
      <c r="HA963" s="33"/>
      <c r="HB963" s="33"/>
      <c r="HC963" s="33"/>
      <c r="HD963" s="33"/>
      <c r="HE963" s="33"/>
      <c r="HF963" s="33"/>
      <c r="HG963" s="33"/>
      <c r="HH963" s="33"/>
      <c r="HI963" s="33"/>
      <c r="HJ963" s="33"/>
      <c r="HK963" s="33"/>
      <c r="HL963" s="33"/>
      <c r="HM963" s="33"/>
      <c r="HN963" s="33"/>
      <c r="HO963" s="33"/>
      <c r="HP963" s="33"/>
      <c r="HQ963" s="33"/>
      <c r="HR963" s="33"/>
      <c r="HS963" s="33"/>
      <c r="HT963" s="33"/>
      <c r="HU963" s="33"/>
      <c r="HV963" s="33"/>
      <c r="HW963" s="33"/>
      <c r="HX963" s="33"/>
      <c r="HY963" s="33"/>
      <c r="HZ963" s="33"/>
      <c r="IA963" s="33"/>
      <c r="IB963" s="33"/>
      <c r="IC963" s="33"/>
      <c r="ID963" s="33"/>
      <c r="IE963" s="33"/>
      <c r="IF963" s="33"/>
      <c r="IG963" s="33"/>
      <c r="IH963" s="33"/>
      <c r="II963" s="33"/>
      <c r="IJ963" s="33"/>
      <c r="IK963" s="33"/>
      <c r="IL963" s="33"/>
      <c r="IM963" s="33"/>
      <c r="IN963" s="33"/>
      <c r="IO963" s="33"/>
      <c r="IP963" s="33"/>
      <c r="IQ963" s="33"/>
      <c r="IR963" s="33"/>
      <c r="IS963" s="33"/>
      <c r="IT963" s="33"/>
      <c r="IU963" s="33"/>
      <c r="IV963" s="33"/>
      <c r="IW963" s="33"/>
      <c r="IX963" s="33"/>
      <c r="IY963" s="33"/>
      <c r="IZ963" s="33"/>
      <c r="JA963" s="33"/>
      <c r="JB963" s="33"/>
      <c r="JC963" s="33"/>
      <c r="JD963" s="33"/>
      <c r="JE963" s="33"/>
      <c r="JF963" s="33"/>
      <c r="JG963" s="33"/>
      <c r="JH963" s="33"/>
      <c r="JI963" s="33"/>
      <c r="JJ963" s="33"/>
      <c r="JK963" s="33"/>
      <c r="JL963" s="33"/>
      <c r="JM963" s="33"/>
      <c r="JN963" s="33"/>
      <c r="JO963" s="33"/>
      <c r="JP963" s="33"/>
      <c r="JQ963" s="33"/>
      <c r="JR963" s="33"/>
      <c r="JS963" s="33"/>
      <c r="JT963" s="33"/>
      <c r="JU963" s="33"/>
      <c r="JV963" s="33"/>
      <c r="JW963" s="33"/>
      <c r="JX963" s="33"/>
      <c r="JY963" s="33"/>
      <c r="JZ963" s="33"/>
      <c r="KA963" s="33"/>
      <c r="KB963" s="33"/>
      <c r="KC963" s="33"/>
      <c r="KD963" s="33"/>
      <c r="KE963" s="33"/>
      <c r="KF963" s="33"/>
      <c r="KG963" s="33"/>
      <c r="KH963" s="33"/>
      <c r="KI963" s="33"/>
      <c r="KJ963" s="33"/>
      <c r="KK963" s="33"/>
      <c r="KL963" s="33"/>
      <c r="KM963" s="33"/>
      <c r="KN963" s="33"/>
      <c r="KO963" s="33"/>
      <c r="KP963" s="33"/>
      <c r="KQ963" s="33"/>
      <c r="KR963" s="33"/>
      <c r="KS963" s="33"/>
      <c r="KT963" s="33"/>
      <c r="KU963" s="33"/>
      <c r="KV963" s="33"/>
      <c r="KW963" s="33"/>
      <c r="KX963" s="33"/>
      <c r="KY963" s="33"/>
      <c r="KZ963" s="33"/>
      <c r="LA963" s="33"/>
      <c r="LB963" s="33"/>
      <c r="LC963" s="33"/>
    </row>
    <row r="964" spans="1:31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  <c r="CU964" s="33"/>
      <c r="CV964" s="33"/>
      <c r="CW964" s="33"/>
      <c r="CX964" s="33"/>
      <c r="CY964" s="33"/>
      <c r="CZ964" s="33"/>
      <c r="DA964" s="33"/>
      <c r="DB964" s="33"/>
      <c r="DC964" s="33"/>
      <c r="DD964" s="33"/>
      <c r="DE964" s="33"/>
      <c r="DF964" s="33"/>
      <c r="DG964" s="33"/>
      <c r="DH964" s="33"/>
      <c r="DI964" s="33"/>
      <c r="DJ964" s="33"/>
      <c r="DK964" s="33"/>
      <c r="DL964" s="33"/>
      <c r="DM964" s="33"/>
      <c r="DN964" s="33"/>
      <c r="DO964" s="33"/>
      <c r="DP964" s="33"/>
      <c r="DQ964" s="33"/>
      <c r="DR964" s="33"/>
      <c r="DS964" s="33"/>
      <c r="DT964" s="33"/>
      <c r="DU964" s="33"/>
      <c r="DV964" s="33"/>
      <c r="DW964" s="33"/>
      <c r="DX964" s="33"/>
      <c r="DY964" s="33"/>
      <c r="DZ964" s="33"/>
      <c r="EA964" s="33"/>
      <c r="EB964" s="33"/>
      <c r="EC964" s="33"/>
      <c r="ED964" s="33"/>
      <c r="EE964" s="33"/>
      <c r="EF964" s="33"/>
      <c r="EG964" s="33"/>
      <c r="EH964" s="33"/>
      <c r="EI964" s="33"/>
      <c r="EJ964" s="33"/>
      <c r="EK964" s="33"/>
      <c r="EL964" s="33"/>
      <c r="EM964" s="33"/>
      <c r="EN964" s="33"/>
      <c r="EO964" s="33"/>
      <c r="EP964" s="33"/>
      <c r="EQ964" s="33"/>
      <c r="ER964" s="33"/>
      <c r="ES964" s="33"/>
      <c r="ET964" s="33"/>
      <c r="EU964" s="33"/>
      <c r="EV964" s="33"/>
      <c r="EW964" s="33"/>
      <c r="EX964" s="33"/>
      <c r="EY964" s="33"/>
      <c r="EZ964" s="33"/>
      <c r="FA964" s="33"/>
      <c r="FB964" s="33"/>
      <c r="FC964" s="33"/>
      <c r="FD964" s="33"/>
      <c r="FE964" s="33"/>
      <c r="FF964" s="33"/>
      <c r="FG964" s="33"/>
      <c r="FH964" s="33"/>
      <c r="FI964" s="33"/>
      <c r="FJ964" s="33"/>
      <c r="FK964" s="33"/>
      <c r="FL964" s="33"/>
      <c r="FM964" s="33"/>
      <c r="FN964" s="33"/>
      <c r="FO964" s="33"/>
      <c r="FP964" s="33"/>
      <c r="FQ964" s="33"/>
      <c r="FR964" s="33"/>
      <c r="FS964" s="33"/>
      <c r="FT964" s="33"/>
      <c r="FU964" s="33"/>
      <c r="FV964" s="33"/>
      <c r="FW964" s="33"/>
      <c r="FX964" s="33"/>
      <c r="FY964" s="33"/>
      <c r="FZ964" s="33"/>
      <c r="GA964" s="33"/>
      <c r="GB964" s="33"/>
      <c r="GC964" s="33"/>
      <c r="GD964" s="33"/>
      <c r="GE964" s="33"/>
      <c r="GF964" s="33"/>
      <c r="GG964" s="33"/>
      <c r="GH964" s="33"/>
      <c r="GI964" s="33"/>
      <c r="GJ964" s="33"/>
      <c r="GK964" s="33"/>
      <c r="GL964" s="33"/>
      <c r="GM964" s="33"/>
      <c r="GN964" s="33"/>
      <c r="GO964" s="33"/>
      <c r="GP964" s="33"/>
      <c r="GQ964" s="33"/>
      <c r="GR964" s="33"/>
      <c r="GS964" s="33"/>
      <c r="GT964" s="33"/>
      <c r="GU964" s="33"/>
      <c r="GV964" s="33"/>
      <c r="GW964" s="33"/>
      <c r="GX964" s="33"/>
      <c r="GY964" s="33"/>
      <c r="GZ964" s="33"/>
      <c r="HA964" s="33"/>
      <c r="HB964" s="33"/>
      <c r="HC964" s="33"/>
      <c r="HD964" s="33"/>
      <c r="HE964" s="33"/>
      <c r="HF964" s="33"/>
      <c r="HG964" s="33"/>
      <c r="HH964" s="33"/>
      <c r="HI964" s="33"/>
      <c r="HJ964" s="33"/>
      <c r="HK964" s="33"/>
      <c r="HL964" s="33"/>
      <c r="HM964" s="33"/>
      <c r="HN964" s="33"/>
      <c r="HO964" s="33"/>
      <c r="HP964" s="33"/>
      <c r="HQ964" s="33"/>
      <c r="HR964" s="33"/>
      <c r="HS964" s="33"/>
      <c r="HT964" s="33"/>
      <c r="HU964" s="33"/>
      <c r="HV964" s="33"/>
      <c r="HW964" s="33"/>
      <c r="HX964" s="33"/>
      <c r="HY964" s="33"/>
      <c r="HZ964" s="33"/>
      <c r="IA964" s="33"/>
      <c r="IB964" s="33"/>
      <c r="IC964" s="33"/>
      <c r="ID964" s="33"/>
      <c r="IE964" s="33"/>
      <c r="IF964" s="33"/>
      <c r="IG964" s="33"/>
      <c r="IH964" s="33"/>
      <c r="II964" s="33"/>
      <c r="IJ964" s="33"/>
      <c r="IK964" s="33"/>
      <c r="IL964" s="33"/>
      <c r="IM964" s="33"/>
      <c r="IN964" s="33"/>
      <c r="IO964" s="33"/>
      <c r="IP964" s="33"/>
      <c r="IQ964" s="33"/>
      <c r="IR964" s="33"/>
      <c r="IS964" s="33"/>
      <c r="IT964" s="33"/>
      <c r="IU964" s="33"/>
      <c r="IV964" s="33"/>
      <c r="IW964" s="33"/>
      <c r="IX964" s="33"/>
      <c r="IY964" s="33"/>
      <c r="IZ964" s="33"/>
      <c r="JA964" s="33"/>
      <c r="JB964" s="33"/>
      <c r="JC964" s="33"/>
      <c r="JD964" s="33"/>
      <c r="JE964" s="33"/>
      <c r="JF964" s="33"/>
      <c r="JG964" s="33"/>
      <c r="JH964" s="33"/>
      <c r="JI964" s="33"/>
      <c r="JJ964" s="33"/>
      <c r="JK964" s="33"/>
      <c r="JL964" s="33"/>
      <c r="JM964" s="33"/>
      <c r="JN964" s="33"/>
      <c r="JO964" s="33"/>
      <c r="JP964" s="33"/>
      <c r="JQ964" s="33"/>
      <c r="JR964" s="33"/>
      <c r="JS964" s="33"/>
      <c r="JT964" s="33"/>
      <c r="JU964" s="33"/>
      <c r="JV964" s="33"/>
      <c r="JW964" s="33"/>
      <c r="JX964" s="33"/>
      <c r="JY964" s="33"/>
      <c r="JZ964" s="33"/>
      <c r="KA964" s="33"/>
      <c r="KB964" s="33"/>
      <c r="KC964" s="33"/>
      <c r="KD964" s="33"/>
      <c r="KE964" s="33"/>
      <c r="KF964" s="33"/>
      <c r="KG964" s="33"/>
      <c r="KH964" s="33"/>
      <c r="KI964" s="33"/>
      <c r="KJ964" s="33"/>
      <c r="KK964" s="33"/>
      <c r="KL964" s="33"/>
      <c r="KM964" s="33"/>
      <c r="KN964" s="33"/>
      <c r="KO964" s="33"/>
      <c r="KP964" s="33"/>
      <c r="KQ964" s="33"/>
      <c r="KR964" s="33"/>
      <c r="KS964" s="33"/>
      <c r="KT964" s="33"/>
      <c r="KU964" s="33"/>
      <c r="KV964" s="33"/>
      <c r="KW964" s="33"/>
      <c r="KX964" s="33"/>
      <c r="KY964" s="33"/>
      <c r="KZ964" s="33"/>
      <c r="LA964" s="33"/>
      <c r="LB964" s="33"/>
      <c r="LC964" s="33"/>
    </row>
    <row r="965" spans="1:31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3"/>
      <c r="CB965" s="33"/>
      <c r="CC965" s="33"/>
      <c r="CD965" s="33"/>
      <c r="CE965" s="33"/>
      <c r="CF965" s="33"/>
      <c r="CG965" s="33"/>
      <c r="CH965" s="33"/>
      <c r="CI965" s="33"/>
      <c r="CJ965" s="33"/>
      <c r="CK965" s="33"/>
      <c r="CL965" s="33"/>
      <c r="CM965" s="33"/>
      <c r="CN965" s="33"/>
      <c r="CO965" s="33"/>
      <c r="CP965" s="33"/>
      <c r="CQ965" s="33"/>
      <c r="CR965" s="33"/>
      <c r="CS965" s="33"/>
      <c r="CT965" s="33"/>
      <c r="CU965" s="33"/>
      <c r="CV965" s="33"/>
      <c r="CW965" s="33"/>
      <c r="CX965" s="33"/>
      <c r="CY965" s="33"/>
      <c r="CZ965" s="33"/>
      <c r="DA965" s="33"/>
      <c r="DB965" s="33"/>
      <c r="DC965" s="33"/>
      <c r="DD965" s="33"/>
      <c r="DE965" s="33"/>
      <c r="DF965" s="33"/>
      <c r="DG965" s="33"/>
      <c r="DH965" s="33"/>
      <c r="DI965" s="33"/>
      <c r="DJ965" s="33"/>
      <c r="DK965" s="33"/>
      <c r="DL965" s="33"/>
      <c r="DM965" s="33"/>
      <c r="DN965" s="33"/>
      <c r="DO965" s="33"/>
      <c r="DP965" s="33"/>
      <c r="DQ965" s="33"/>
      <c r="DR965" s="33"/>
      <c r="DS965" s="33"/>
      <c r="DT965" s="33"/>
      <c r="DU965" s="33"/>
      <c r="DV965" s="33"/>
      <c r="DW965" s="33"/>
      <c r="DX965" s="33"/>
      <c r="DY965" s="33"/>
      <c r="DZ965" s="33"/>
      <c r="EA965" s="33"/>
      <c r="EB965" s="33"/>
      <c r="EC965" s="33"/>
      <c r="ED965" s="33"/>
      <c r="EE965" s="33"/>
      <c r="EF965" s="33"/>
      <c r="EG965" s="33"/>
      <c r="EH965" s="33"/>
      <c r="EI965" s="33"/>
      <c r="EJ965" s="33"/>
      <c r="EK965" s="33"/>
      <c r="EL965" s="33"/>
      <c r="EM965" s="33"/>
      <c r="EN965" s="33"/>
      <c r="EO965" s="33"/>
      <c r="EP965" s="33"/>
      <c r="EQ965" s="33"/>
      <c r="ER965" s="33"/>
      <c r="ES965" s="33"/>
      <c r="ET965" s="33"/>
      <c r="EU965" s="33"/>
      <c r="EV965" s="33"/>
      <c r="EW965" s="33"/>
      <c r="EX965" s="33"/>
      <c r="EY965" s="33"/>
      <c r="EZ965" s="33"/>
      <c r="FA965" s="33"/>
      <c r="FB965" s="33"/>
      <c r="FC965" s="33"/>
      <c r="FD965" s="33"/>
      <c r="FE965" s="33"/>
      <c r="FF965" s="33"/>
      <c r="FG965" s="33"/>
      <c r="FH965" s="33"/>
      <c r="FI965" s="33"/>
      <c r="FJ965" s="33"/>
      <c r="FK965" s="33"/>
      <c r="FL965" s="33"/>
      <c r="FM965" s="33"/>
      <c r="FN965" s="33"/>
      <c r="FO965" s="33"/>
      <c r="FP965" s="33"/>
      <c r="FQ965" s="33"/>
      <c r="FR965" s="33"/>
      <c r="FS965" s="33"/>
      <c r="FT965" s="33"/>
      <c r="FU965" s="33"/>
      <c r="FV965" s="33"/>
      <c r="FW965" s="33"/>
      <c r="FX965" s="33"/>
      <c r="FY965" s="33"/>
      <c r="FZ965" s="33"/>
      <c r="GA965" s="33"/>
      <c r="GB965" s="33"/>
      <c r="GC965" s="33"/>
      <c r="GD965" s="33"/>
      <c r="GE965" s="33"/>
      <c r="GF965" s="33"/>
      <c r="GG965" s="33"/>
      <c r="GH965" s="33"/>
      <c r="GI965" s="33"/>
      <c r="GJ965" s="33"/>
      <c r="GK965" s="33"/>
      <c r="GL965" s="33"/>
      <c r="GM965" s="33"/>
      <c r="GN965" s="33"/>
      <c r="GO965" s="33"/>
      <c r="GP965" s="33"/>
      <c r="GQ965" s="33"/>
      <c r="GR965" s="33"/>
      <c r="GS965" s="33"/>
      <c r="GT965" s="33"/>
      <c r="GU965" s="33"/>
      <c r="GV965" s="33"/>
      <c r="GW965" s="33"/>
      <c r="GX965" s="33"/>
      <c r="GY965" s="33"/>
      <c r="GZ965" s="33"/>
      <c r="HA965" s="33"/>
      <c r="HB965" s="33"/>
      <c r="HC965" s="33"/>
      <c r="HD965" s="33"/>
      <c r="HE965" s="33"/>
      <c r="HF965" s="33"/>
      <c r="HG965" s="33"/>
      <c r="HH965" s="33"/>
      <c r="HI965" s="33"/>
      <c r="HJ965" s="33"/>
      <c r="HK965" s="33"/>
      <c r="HL965" s="33"/>
      <c r="HM965" s="33"/>
      <c r="HN965" s="33"/>
      <c r="HO965" s="33"/>
      <c r="HP965" s="33"/>
      <c r="HQ965" s="33"/>
      <c r="HR965" s="33"/>
      <c r="HS965" s="33"/>
      <c r="HT965" s="33"/>
      <c r="HU965" s="33"/>
      <c r="HV965" s="33"/>
      <c r="HW965" s="33"/>
      <c r="HX965" s="33"/>
      <c r="HY965" s="33"/>
      <c r="HZ965" s="33"/>
      <c r="IA965" s="33"/>
      <c r="IB965" s="33"/>
      <c r="IC965" s="33"/>
      <c r="ID965" s="33"/>
      <c r="IE965" s="33"/>
      <c r="IF965" s="33"/>
      <c r="IG965" s="33"/>
      <c r="IH965" s="33"/>
      <c r="II965" s="33"/>
      <c r="IJ965" s="33"/>
      <c r="IK965" s="33"/>
      <c r="IL965" s="33"/>
      <c r="IM965" s="33"/>
      <c r="IN965" s="33"/>
      <c r="IO965" s="33"/>
      <c r="IP965" s="33"/>
      <c r="IQ965" s="33"/>
      <c r="IR965" s="33"/>
      <c r="IS965" s="33"/>
      <c r="IT965" s="33"/>
      <c r="IU965" s="33"/>
      <c r="IV965" s="33"/>
      <c r="IW965" s="33"/>
      <c r="IX965" s="33"/>
      <c r="IY965" s="33"/>
      <c r="IZ965" s="33"/>
      <c r="JA965" s="33"/>
      <c r="JB965" s="33"/>
      <c r="JC965" s="33"/>
      <c r="JD965" s="33"/>
      <c r="JE965" s="33"/>
      <c r="JF965" s="33"/>
      <c r="JG965" s="33"/>
      <c r="JH965" s="33"/>
      <c r="JI965" s="33"/>
      <c r="JJ965" s="33"/>
      <c r="JK965" s="33"/>
      <c r="JL965" s="33"/>
      <c r="JM965" s="33"/>
      <c r="JN965" s="33"/>
      <c r="JO965" s="33"/>
      <c r="JP965" s="33"/>
      <c r="JQ965" s="33"/>
      <c r="JR965" s="33"/>
      <c r="JS965" s="33"/>
      <c r="JT965" s="33"/>
      <c r="JU965" s="33"/>
      <c r="JV965" s="33"/>
      <c r="JW965" s="33"/>
      <c r="JX965" s="33"/>
      <c r="JY965" s="33"/>
      <c r="JZ965" s="33"/>
      <c r="KA965" s="33"/>
      <c r="KB965" s="33"/>
      <c r="KC965" s="33"/>
      <c r="KD965" s="33"/>
      <c r="KE965" s="33"/>
      <c r="KF965" s="33"/>
      <c r="KG965" s="33"/>
      <c r="KH965" s="33"/>
      <c r="KI965" s="33"/>
      <c r="KJ965" s="33"/>
      <c r="KK965" s="33"/>
      <c r="KL965" s="33"/>
      <c r="KM965" s="33"/>
      <c r="KN965" s="33"/>
      <c r="KO965" s="33"/>
      <c r="KP965" s="33"/>
      <c r="KQ965" s="33"/>
      <c r="KR965" s="33"/>
      <c r="KS965" s="33"/>
      <c r="KT965" s="33"/>
      <c r="KU965" s="33"/>
      <c r="KV965" s="33"/>
      <c r="KW965" s="33"/>
      <c r="KX965" s="33"/>
      <c r="KY965" s="33"/>
      <c r="KZ965" s="33"/>
      <c r="LA965" s="33"/>
      <c r="LB965" s="33"/>
      <c r="LC965" s="33"/>
    </row>
    <row r="966" spans="1:31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3"/>
      <c r="CB966" s="33"/>
      <c r="CC966" s="33"/>
      <c r="CD966" s="33"/>
      <c r="CE966" s="33"/>
      <c r="CF966" s="33"/>
      <c r="CG966" s="33"/>
      <c r="CH966" s="33"/>
      <c r="CI966" s="33"/>
      <c r="CJ966" s="33"/>
      <c r="CK966" s="33"/>
      <c r="CL966" s="33"/>
      <c r="CM966" s="33"/>
      <c r="CN966" s="33"/>
      <c r="CO966" s="33"/>
      <c r="CP966" s="33"/>
      <c r="CQ966" s="33"/>
      <c r="CR966" s="33"/>
      <c r="CS966" s="33"/>
      <c r="CT966" s="33"/>
      <c r="CU966" s="33"/>
      <c r="CV966" s="33"/>
      <c r="CW966" s="33"/>
      <c r="CX966" s="33"/>
      <c r="CY966" s="33"/>
      <c r="CZ966" s="33"/>
      <c r="DA966" s="33"/>
      <c r="DB966" s="33"/>
      <c r="DC966" s="33"/>
      <c r="DD966" s="33"/>
      <c r="DE966" s="33"/>
      <c r="DF966" s="33"/>
      <c r="DG966" s="33"/>
      <c r="DH966" s="33"/>
      <c r="DI966" s="33"/>
      <c r="DJ966" s="33"/>
      <c r="DK966" s="33"/>
      <c r="DL966" s="33"/>
      <c r="DM966" s="33"/>
      <c r="DN966" s="33"/>
      <c r="DO966" s="33"/>
      <c r="DP966" s="33"/>
      <c r="DQ966" s="33"/>
      <c r="DR966" s="33"/>
      <c r="DS966" s="33"/>
      <c r="DT966" s="33"/>
      <c r="DU966" s="33"/>
      <c r="DV966" s="33"/>
      <c r="DW966" s="33"/>
      <c r="DX966" s="33"/>
      <c r="DY966" s="33"/>
      <c r="DZ966" s="33"/>
      <c r="EA966" s="33"/>
      <c r="EB966" s="33"/>
      <c r="EC966" s="33"/>
      <c r="ED966" s="33"/>
      <c r="EE966" s="33"/>
      <c r="EF966" s="33"/>
      <c r="EG966" s="33"/>
      <c r="EH966" s="33"/>
      <c r="EI966" s="33"/>
      <c r="EJ966" s="33"/>
      <c r="EK966" s="33"/>
      <c r="EL966" s="33"/>
      <c r="EM966" s="33"/>
      <c r="EN966" s="33"/>
      <c r="EO966" s="33"/>
      <c r="EP966" s="33"/>
      <c r="EQ966" s="33"/>
      <c r="ER966" s="33"/>
      <c r="ES966" s="33"/>
      <c r="ET966" s="33"/>
      <c r="EU966" s="33"/>
      <c r="EV966" s="33"/>
      <c r="EW966" s="33"/>
      <c r="EX966" s="33"/>
      <c r="EY966" s="33"/>
      <c r="EZ966" s="33"/>
      <c r="FA966" s="33"/>
      <c r="FB966" s="33"/>
      <c r="FC966" s="33"/>
      <c r="FD966" s="33"/>
      <c r="FE966" s="33"/>
      <c r="FF966" s="33"/>
      <c r="FG966" s="33"/>
      <c r="FH966" s="33"/>
      <c r="FI966" s="33"/>
      <c r="FJ966" s="33"/>
      <c r="FK966" s="33"/>
      <c r="FL966" s="33"/>
      <c r="FM966" s="33"/>
      <c r="FN966" s="33"/>
      <c r="FO966" s="33"/>
      <c r="FP966" s="33"/>
      <c r="FQ966" s="33"/>
      <c r="FR966" s="33"/>
      <c r="FS966" s="33"/>
      <c r="FT966" s="33"/>
      <c r="FU966" s="33"/>
      <c r="FV966" s="33"/>
      <c r="FW966" s="33"/>
      <c r="FX966" s="33"/>
      <c r="FY966" s="33"/>
      <c r="FZ966" s="33"/>
      <c r="GA966" s="33"/>
      <c r="GB966" s="33"/>
      <c r="GC966" s="33"/>
      <c r="GD966" s="33"/>
      <c r="GE966" s="33"/>
      <c r="GF966" s="33"/>
      <c r="GG966" s="33"/>
      <c r="GH966" s="33"/>
      <c r="GI966" s="33"/>
      <c r="GJ966" s="33"/>
      <c r="GK966" s="33"/>
      <c r="GL966" s="33"/>
      <c r="GM966" s="33"/>
      <c r="GN966" s="33"/>
      <c r="GO966" s="33"/>
      <c r="GP966" s="33"/>
      <c r="GQ966" s="33"/>
      <c r="GR966" s="33"/>
      <c r="GS966" s="33"/>
      <c r="GT966" s="33"/>
      <c r="GU966" s="33"/>
      <c r="GV966" s="33"/>
      <c r="GW966" s="33"/>
      <c r="GX966" s="33"/>
      <c r="GY966" s="33"/>
      <c r="GZ966" s="33"/>
      <c r="HA966" s="33"/>
      <c r="HB966" s="33"/>
      <c r="HC966" s="33"/>
      <c r="HD966" s="33"/>
      <c r="HE966" s="33"/>
      <c r="HF966" s="33"/>
      <c r="HG966" s="33"/>
      <c r="HH966" s="33"/>
      <c r="HI966" s="33"/>
      <c r="HJ966" s="33"/>
      <c r="HK966" s="33"/>
      <c r="HL966" s="33"/>
      <c r="HM966" s="33"/>
      <c r="HN966" s="33"/>
      <c r="HO966" s="33"/>
      <c r="HP966" s="33"/>
      <c r="HQ966" s="33"/>
      <c r="HR966" s="33"/>
      <c r="HS966" s="33"/>
      <c r="HT966" s="33"/>
      <c r="HU966" s="33"/>
      <c r="HV966" s="33"/>
      <c r="HW966" s="33"/>
      <c r="HX966" s="33"/>
      <c r="HY966" s="33"/>
      <c r="HZ966" s="33"/>
      <c r="IA966" s="33"/>
      <c r="IB966" s="33"/>
      <c r="IC966" s="33"/>
      <c r="ID966" s="33"/>
      <c r="IE966" s="33"/>
      <c r="IF966" s="33"/>
      <c r="IG966" s="33"/>
      <c r="IH966" s="33"/>
      <c r="II966" s="33"/>
      <c r="IJ966" s="33"/>
      <c r="IK966" s="33"/>
      <c r="IL966" s="33"/>
      <c r="IM966" s="33"/>
      <c r="IN966" s="33"/>
      <c r="IO966" s="33"/>
      <c r="IP966" s="33"/>
      <c r="IQ966" s="33"/>
      <c r="IR966" s="33"/>
      <c r="IS966" s="33"/>
      <c r="IT966" s="33"/>
      <c r="IU966" s="33"/>
      <c r="IV966" s="33"/>
      <c r="IW966" s="33"/>
      <c r="IX966" s="33"/>
      <c r="IY966" s="33"/>
      <c r="IZ966" s="33"/>
      <c r="JA966" s="33"/>
      <c r="JB966" s="33"/>
      <c r="JC966" s="33"/>
      <c r="JD966" s="33"/>
      <c r="JE966" s="33"/>
      <c r="JF966" s="33"/>
      <c r="JG966" s="33"/>
      <c r="JH966" s="33"/>
      <c r="JI966" s="33"/>
      <c r="JJ966" s="33"/>
      <c r="JK966" s="33"/>
      <c r="JL966" s="33"/>
      <c r="JM966" s="33"/>
      <c r="JN966" s="33"/>
      <c r="JO966" s="33"/>
      <c r="JP966" s="33"/>
      <c r="JQ966" s="33"/>
      <c r="JR966" s="33"/>
      <c r="JS966" s="33"/>
      <c r="JT966" s="33"/>
      <c r="JU966" s="33"/>
      <c r="JV966" s="33"/>
      <c r="JW966" s="33"/>
      <c r="JX966" s="33"/>
      <c r="JY966" s="33"/>
      <c r="JZ966" s="33"/>
      <c r="KA966" s="33"/>
      <c r="KB966" s="33"/>
      <c r="KC966" s="33"/>
      <c r="KD966" s="33"/>
      <c r="KE966" s="33"/>
      <c r="KF966" s="33"/>
      <c r="KG966" s="33"/>
      <c r="KH966" s="33"/>
      <c r="KI966" s="33"/>
      <c r="KJ966" s="33"/>
      <c r="KK966" s="33"/>
      <c r="KL966" s="33"/>
      <c r="KM966" s="33"/>
      <c r="KN966" s="33"/>
      <c r="KO966" s="33"/>
      <c r="KP966" s="33"/>
      <c r="KQ966" s="33"/>
      <c r="KR966" s="33"/>
      <c r="KS966" s="33"/>
      <c r="KT966" s="33"/>
      <c r="KU966" s="33"/>
      <c r="KV966" s="33"/>
      <c r="KW966" s="33"/>
      <c r="KX966" s="33"/>
      <c r="KY966" s="33"/>
      <c r="KZ966" s="33"/>
      <c r="LA966" s="33"/>
      <c r="LB966" s="33"/>
      <c r="LC966" s="33"/>
    </row>
    <row r="967" spans="1:31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3"/>
      <c r="CB967" s="33"/>
      <c r="CC967" s="33"/>
      <c r="CD967" s="33"/>
      <c r="CE967" s="33"/>
      <c r="CF967" s="33"/>
      <c r="CG967" s="33"/>
      <c r="CH967" s="33"/>
      <c r="CI967" s="33"/>
      <c r="CJ967" s="33"/>
      <c r="CK967" s="33"/>
      <c r="CL967" s="33"/>
      <c r="CM967" s="33"/>
      <c r="CN967" s="33"/>
      <c r="CO967" s="33"/>
      <c r="CP967" s="33"/>
      <c r="CQ967" s="33"/>
      <c r="CR967" s="33"/>
      <c r="CS967" s="33"/>
      <c r="CT967" s="33"/>
      <c r="CU967" s="33"/>
      <c r="CV967" s="33"/>
      <c r="CW967" s="33"/>
      <c r="CX967" s="33"/>
      <c r="CY967" s="33"/>
      <c r="CZ967" s="33"/>
      <c r="DA967" s="33"/>
      <c r="DB967" s="33"/>
      <c r="DC967" s="33"/>
      <c r="DD967" s="33"/>
      <c r="DE967" s="33"/>
      <c r="DF967" s="33"/>
      <c r="DG967" s="33"/>
      <c r="DH967" s="33"/>
      <c r="DI967" s="33"/>
      <c r="DJ967" s="33"/>
      <c r="DK967" s="33"/>
      <c r="DL967" s="33"/>
      <c r="DM967" s="33"/>
      <c r="DN967" s="33"/>
      <c r="DO967" s="33"/>
      <c r="DP967" s="33"/>
      <c r="DQ967" s="33"/>
      <c r="DR967" s="33"/>
      <c r="DS967" s="33"/>
      <c r="DT967" s="33"/>
      <c r="DU967" s="33"/>
      <c r="DV967" s="33"/>
      <c r="DW967" s="33"/>
      <c r="DX967" s="33"/>
      <c r="DY967" s="33"/>
      <c r="DZ967" s="33"/>
      <c r="EA967" s="33"/>
      <c r="EB967" s="33"/>
      <c r="EC967" s="33"/>
      <c r="ED967" s="33"/>
      <c r="EE967" s="33"/>
      <c r="EF967" s="33"/>
      <c r="EG967" s="33"/>
      <c r="EH967" s="33"/>
      <c r="EI967" s="33"/>
      <c r="EJ967" s="33"/>
      <c r="EK967" s="33"/>
      <c r="EL967" s="33"/>
      <c r="EM967" s="33"/>
      <c r="EN967" s="33"/>
      <c r="EO967" s="33"/>
      <c r="EP967" s="33"/>
      <c r="EQ967" s="33"/>
      <c r="ER967" s="33"/>
      <c r="ES967" s="33"/>
      <c r="ET967" s="33"/>
      <c r="EU967" s="33"/>
      <c r="EV967" s="33"/>
      <c r="EW967" s="33"/>
      <c r="EX967" s="33"/>
      <c r="EY967" s="33"/>
      <c r="EZ967" s="33"/>
      <c r="FA967" s="33"/>
      <c r="FB967" s="33"/>
      <c r="FC967" s="33"/>
      <c r="FD967" s="33"/>
      <c r="FE967" s="33"/>
      <c r="FF967" s="33"/>
      <c r="FG967" s="33"/>
      <c r="FH967" s="33"/>
      <c r="FI967" s="33"/>
      <c r="FJ967" s="33"/>
      <c r="FK967" s="33"/>
      <c r="FL967" s="33"/>
      <c r="FM967" s="33"/>
      <c r="FN967" s="33"/>
      <c r="FO967" s="33"/>
      <c r="FP967" s="33"/>
      <c r="FQ967" s="33"/>
      <c r="FR967" s="33"/>
      <c r="FS967" s="33"/>
      <c r="FT967" s="33"/>
      <c r="FU967" s="33"/>
      <c r="FV967" s="33"/>
      <c r="FW967" s="33"/>
      <c r="FX967" s="33"/>
      <c r="FY967" s="33"/>
      <c r="FZ967" s="33"/>
      <c r="GA967" s="33"/>
      <c r="GB967" s="33"/>
      <c r="GC967" s="33"/>
      <c r="GD967" s="33"/>
      <c r="GE967" s="33"/>
      <c r="GF967" s="33"/>
      <c r="GG967" s="33"/>
      <c r="GH967" s="33"/>
      <c r="GI967" s="33"/>
      <c r="GJ967" s="33"/>
      <c r="GK967" s="33"/>
      <c r="GL967" s="33"/>
      <c r="GM967" s="33"/>
      <c r="GN967" s="33"/>
      <c r="GO967" s="33"/>
      <c r="GP967" s="33"/>
      <c r="GQ967" s="33"/>
      <c r="GR967" s="33"/>
      <c r="GS967" s="33"/>
      <c r="GT967" s="33"/>
      <c r="GU967" s="33"/>
      <c r="GV967" s="33"/>
      <c r="GW967" s="33"/>
      <c r="GX967" s="33"/>
      <c r="GY967" s="33"/>
      <c r="GZ967" s="33"/>
      <c r="HA967" s="33"/>
      <c r="HB967" s="33"/>
      <c r="HC967" s="33"/>
      <c r="HD967" s="33"/>
      <c r="HE967" s="33"/>
      <c r="HF967" s="33"/>
      <c r="HG967" s="33"/>
      <c r="HH967" s="33"/>
      <c r="HI967" s="33"/>
      <c r="HJ967" s="33"/>
      <c r="HK967" s="33"/>
      <c r="HL967" s="33"/>
      <c r="HM967" s="33"/>
      <c r="HN967" s="33"/>
      <c r="HO967" s="33"/>
      <c r="HP967" s="33"/>
      <c r="HQ967" s="33"/>
      <c r="HR967" s="33"/>
      <c r="HS967" s="33"/>
      <c r="HT967" s="33"/>
      <c r="HU967" s="33"/>
      <c r="HV967" s="33"/>
      <c r="HW967" s="33"/>
      <c r="HX967" s="33"/>
      <c r="HY967" s="33"/>
      <c r="HZ967" s="33"/>
      <c r="IA967" s="33"/>
      <c r="IB967" s="33"/>
      <c r="IC967" s="33"/>
      <c r="ID967" s="33"/>
      <c r="IE967" s="33"/>
      <c r="IF967" s="33"/>
      <c r="IG967" s="33"/>
      <c r="IH967" s="33"/>
      <c r="II967" s="33"/>
      <c r="IJ967" s="33"/>
      <c r="IK967" s="33"/>
      <c r="IL967" s="33"/>
      <c r="IM967" s="33"/>
      <c r="IN967" s="33"/>
      <c r="IO967" s="33"/>
      <c r="IP967" s="33"/>
      <c r="IQ967" s="33"/>
      <c r="IR967" s="33"/>
      <c r="IS967" s="33"/>
      <c r="IT967" s="33"/>
      <c r="IU967" s="33"/>
      <c r="IV967" s="33"/>
      <c r="IW967" s="33"/>
      <c r="IX967" s="33"/>
      <c r="IY967" s="33"/>
      <c r="IZ967" s="33"/>
      <c r="JA967" s="33"/>
      <c r="JB967" s="33"/>
      <c r="JC967" s="33"/>
      <c r="JD967" s="33"/>
      <c r="JE967" s="33"/>
      <c r="JF967" s="33"/>
      <c r="JG967" s="33"/>
      <c r="JH967" s="33"/>
      <c r="JI967" s="33"/>
      <c r="JJ967" s="33"/>
      <c r="JK967" s="33"/>
      <c r="JL967" s="33"/>
      <c r="JM967" s="33"/>
      <c r="JN967" s="33"/>
      <c r="JO967" s="33"/>
      <c r="JP967" s="33"/>
      <c r="JQ967" s="33"/>
      <c r="JR967" s="33"/>
      <c r="JS967" s="33"/>
      <c r="JT967" s="33"/>
      <c r="JU967" s="33"/>
      <c r="JV967" s="33"/>
      <c r="JW967" s="33"/>
      <c r="JX967" s="33"/>
      <c r="JY967" s="33"/>
      <c r="JZ967" s="33"/>
      <c r="KA967" s="33"/>
      <c r="KB967" s="33"/>
      <c r="KC967" s="33"/>
      <c r="KD967" s="33"/>
      <c r="KE967" s="33"/>
      <c r="KF967" s="33"/>
      <c r="KG967" s="33"/>
      <c r="KH967" s="33"/>
      <c r="KI967" s="33"/>
      <c r="KJ967" s="33"/>
      <c r="KK967" s="33"/>
      <c r="KL967" s="33"/>
      <c r="KM967" s="33"/>
      <c r="KN967" s="33"/>
      <c r="KO967" s="33"/>
      <c r="KP967" s="33"/>
      <c r="KQ967" s="33"/>
      <c r="KR967" s="33"/>
      <c r="KS967" s="33"/>
      <c r="KT967" s="33"/>
      <c r="KU967" s="33"/>
      <c r="KV967" s="33"/>
      <c r="KW967" s="33"/>
      <c r="KX967" s="33"/>
      <c r="KY967" s="33"/>
      <c r="KZ967" s="33"/>
      <c r="LA967" s="33"/>
      <c r="LB967" s="33"/>
      <c r="LC967" s="33"/>
    </row>
    <row r="968" spans="1:31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3"/>
      <c r="CB968" s="33"/>
      <c r="CC968" s="33"/>
      <c r="CD968" s="33"/>
      <c r="CE968" s="33"/>
      <c r="CF968" s="33"/>
      <c r="CG968" s="33"/>
      <c r="CH968" s="33"/>
      <c r="CI968" s="33"/>
      <c r="CJ968" s="33"/>
      <c r="CK968" s="33"/>
      <c r="CL968" s="33"/>
      <c r="CM968" s="33"/>
      <c r="CN968" s="33"/>
      <c r="CO968" s="33"/>
      <c r="CP968" s="33"/>
      <c r="CQ968" s="33"/>
      <c r="CR968" s="33"/>
      <c r="CS968" s="33"/>
      <c r="CT968" s="33"/>
      <c r="CU968" s="33"/>
      <c r="CV968" s="33"/>
      <c r="CW968" s="33"/>
      <c r="CX968" s="33"/>
      <c r="CY968" s="33"/>
      <c r="CZ968" s="33"/>
      <c r="DA968" s="33"/>
      <c r="DB968" s="33"/>
      <c r="DC968" s="33"/>
      <c r="DD968" s="33"/>
      <c r="DE968" s="33"/>
      <c r="DF968" s="33"/>
      <c r="DG968" s="33"/>
      <c r="DH968" s="33"/>
      <c r="DI968" s="33"/>
      <c r="DJ968" s="33"/>
      <c r="DK968" s="33"/>
      <c r="DL968" s="33"/>
      <c r="DM968" s="33"/>
      <c r="DN968" s="33"/>
      <c r="DO968" s="33"/>
      <c r="DP968" s="33"/>
      <c r="DQ968" s="33"/>
      <c r="DR968" s="33"/>
      <c r="DS968" s="33"/>
      <c r="DT968" s="33"/>
      <c r="DU968" s="33"/>
      <c r="DV968" s="33"/>
      <c r="DW968" s="33"/>
      <c r="DX968" s="33"/>
      <c r="DY968" s="33"/>
      <c r="DZ968" s="33"/>
      <c r="EA968" s="33"/>
      <c r="EB968" s="33"/>
      <c r="EC968" s="33"/>
      <c r="ED968" s="33"/>
      <c r="EE968" s="33"/>
      <c r="EF968" s="33"/>
      <c r="EG968" s="33"/>
      <c r="EH968" s="33"/>
      <c r="EI968" s="33"/>
      <c r="EJ968" s="33"/>
      <c r="EK968" s="33"/>
      <c r="EL968" s="33"/>
      <c r="EM968" s="33"/>
      <c r="EN968" s="33"/>
      <c r="EO968" s="33"/>
      <c r="EP968" s="33"/>
      <c r="EQ968" s="33"/>
      <c r="ER968" s="33"/>
      <c r="ES968" s="33"/>
      <c r="ET968" s="33"/>
      <c r="EU968" s="33"/>
      <c r="EV968" s="33"/>
      <c r="EW968" s="33"/>
      <c r="EX968" s="33"/>
      <c r="EY968" s="33"/>
      <c r="EZ968" s="33"/>
      <c r="FA968" s="33"/>
      <c r="FB968" s="33"/>
      <c r="FC968" s="33"/>
      <c r="FD968" s="33"/>
      <c r="FE968" s="33"/>
      <c r="FF968" s="33"/>
      <c r="FG968" s="33"/>
      <c r="FH968" s="33"/>
      <c r="FI968" s="33"/>
      <c r="FJ968" s="33"/>
      <c r="FK968" s="33"/>
      <c r="FL968" s="33"/>
      <c r="FM968" s="33"/>
      <c r="FN968" s="33"/>
      <c r="FO968" s="33"/>
      <c r="FP968" s="33"/>
      <c r="FQ968" s="33"/>
      <c r="FR968" s="33"/>
      <c r="FS968" s="33"/>
      <c r="FT968" s="33"/>
      <c r="FU968" s="33"/>
      <c r="FV968" s="33"/>
      <c r="FW968" s="33"/>
      <c r="FX968" s="33"/>
      <c r="FY968" s="33"/>
      <c r="FZ968" s="33"/>
      <c r="GA968" s="33"/>
      <c r="GB968" s="33"/>
      <c r="GC968" s="33"/>
      <c r="GD968" s="33"/>
      <c r="GE968" s="33"/>
      <c r="GF968" s="33"/>
      <c r="GG968" s="33"/>
      <c r="GH968" s="33"/>
      <c r="GI968" s="33"/>
      <c r="GJ968" s="33"/>
      <c r="GK968" s="33"/>
      <c r="GL968" s="33"/>
      <c r="GM968" s="33"/>
      <c r="GN968" s="33"/>
      <c r="GO968" s="33"/>
      <c r="GP968" s="33"/>
      <c r="GQ968" s="33"/>
      <c r="GR968" s="33"/>
      <c r="GS968" s="33"/>
      <c r="GT968" s="33"/>
      <c r="GU968" s="33"/>
      <c r="GV968" s="33"/>
      <c r="GW968" s="33"/>
      <c r="GX968" s="33"/>
      <c r="GY968" s="33"/>
      <c r="GZ968" s="33"/>
      <c r="HA968" s="33"/>
      <c r="HB968" s="33"/>
      <c r="HC968" s="33"/>
      <c r="HD968" s="33"/>
      <c r="HE968" s="33"/>
      <c r="HF968" s="33"/>
      <c r="HG968" s="33"/>
      <c r="HH968" s="33"/>
      <c r="HI968" s="33"/>
      <c r="HJ968" s="33"/>
      <c r="HK968" s="33"/>
      <c r="HL968" s="33"/>
      <c r="HM968" s="33"/>
      <c r="HN968" s="33"/>
      <c r="HO968" s="33"/>
      <c r="HP968" s="33"/>
      <c r="HQ968" s="33"/>
      <c r="HR968" s="33"/>
      <c r="HS968" s="33"/>
      <c r="HT968" s="33"/>
      <c r="HU968" s="33"/>
      <c r="HV968" s="33"/>
      <c r="HW968" s="33"/>
      <c r="HX968" s="33"/>
      <c r="HY968" s="33"/>
      <c r="HZ968" s="33"/>
      <c r="IA968" s="33"/>
      <c r="IB968" s="33"/>
      <c r="IC968" s="33"/>
      <c r="ID968" s="33"/>
      <c r="IE968" s="33"/>
      <c r="IF968" s="33"/>
      <c r="IG968" s="33"/>
      <c r="IH968" s="33"/>
      <c r="II968" s="33"/>
      <c r="IJ968" s="33"/>
      <c r="IK968" s="33"/>
      <c r="IL968" s="33"/>
      <c r="IM968" s="33"/>
      <c r="IN968" s="33"/>
      <c r="IO968" s="33"/>
      <c r="IP968" s="33"/>
      <c r="IQ968" s="33"/>
      <c r="IR968" s="33"/>
      <c r="IS968" s="33"/>
      <c r="IT968" s="33"/>
      <c r="IU968" s="33"/>
      <c r="IV968" s="33"/>
      <c r="IW968" s="33"/>
      <c r="IX968" s="33"/>
      <c r="IY968" s="33"/>
      <c r="IZ968" s="33"/>
      <c r="JA968" s="33"/>
      <c r="JB968" s="33"/>
      <c r="JC968" s="33"/>
      <c r="JD968" s="33"/>
      <c r="JE968" s="33"/>
      <c r="JF968" s="33"/>
      <c r="JG968" s="33"/>
      <c r="JH968" s="33"/>
      <c r="JI968" s="33"/>
      <c r="JJ968" s="33"/>
      <c r="JK968" s="33"/>
      <c r="JL968" s="33"/>
      <c r="JM968" s="33"/>
      <c r="JN968" s="33"/>
      <c r="JO968" s="33"/>
      <c r="JP968" s="33"/>
      <c r="JQ968" s="33"/>
      <c r="JR968" s="33"/>
      <c r="JS968" s="33"/>
      <c r="JT968" s="33"/>
      <c r="JU968" s="33"/>
      <c r="JV968" s="33"/>
      <c r="JW968" s="33"/>
      <c r="JX968" s="33"/>
      <c r="JY968" s="33"/>
      <c r="JZ968" s="33"/>
      <c r="KA968" s="33"/>
      <c r="KB968" s="33"/>
      <c r="KC968" s="33"/>
      <c r="KD968" s="33"/>
      <c r="KE968" s="33"/>
      <c r="KF968" s="33"/>
      <c r="KG968" s="33"/>
      <c r="KH968" s="33"/>
      <c r="KI968" s="33"/>
      <c r="KJ968" s="33"/>
      <c r="KK968" s="33"/>
      <c r="KL968" s="33"/>
      <c r="KM968" s="33"/>
      <c r="KN968" s="33"/>
      <c r="KO968" s="33"/>
      <c r="KP968" s="33"/>
      <c r="KQ968" s="33"/>
      <c r="KR968" s="33"/>
      <c r="KS968" s="33"/>
      <c r="KT968" s="33"/>
      <c r="KU968" s="33"/>
      <c r="KV968" s="33"/>
      <c r="KW968" s="33"/>
      <c r="KX968" s="33"/>
      <c r="KY968" s="33"/>
      <c r="KZ968" s="33"/>
      <c r="LA968" s="33"/>
      <c r="LB968" s="33"/>
      <c r="LC968" s="33"/>
    </row>
    <row r="969" spans="1:31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3"/>
      <c r="CB969" s="33"/>
      <c r="CC969" s="33"/>
      <c r="CD969" s="33"/>
      <c r="CE969" s="33"/>
      <c r="CF969" s="33"/>
      <c r="CG969" s="33"/>
      <c r="CH969" s="33"/>
      <c r="CI969" s="33"/>
      <c r="CJ969" s="33"/>
      <c r="CK969" s="33"/>
      <c r="CL969" s="33"/>
      <c r="CM969" s="33"/>
      <c r="CN969" s="33"/>
      <c r="CO969" s="33"/>
      <c r="CP969" s="33"/>
      <c r="CQ969" s="33"/>
      <c r="CR969" s="33"/>
      <c r="CS969" s="33"/>
      <c r="CT969" s="33"/>
      <c r="CU969" s="33"/>
      <c r="CV969" s="33"/>
      <c r="CW969" s="33"/>
      <c r="CX969" s="33"/>
      <c r="CY969" s="33"/>
      <c r="CZ969" s="33"/>
      <c r="DA969" s="33"/>
      <c r="DB969" s="33"/>
      <c r="DC969" s="33"/>
      <c r="DD969" s="33"/>
      <c r="DE969" s="33"/>
      <c r="DF969" s="33"/>
      <c r="DG969" s="33"/>
      <c r="DH969" s="33"/>
      <c r="DI969" s="33"/>
      <c r="DJ969" s="33"/>
      <c r="DK969" s="33"/>
      <c r="DL969" s="33"/>
      <c r="DM969" s="33"/>
      <c r="DN969" s="33"/>
      <c r="DO969" s="33"/>
      <c r="DP969" s="33"/>
      <c r="DQ969" s="33"/>
      <c r="DR969" s="33"/>
      <c r="DS969" s="33"/>
      <c r="DT969" s="33"/>
      <c r="DU969" s="33"/>
      <c r="DV969" s="33"/>
      <c r="DW969" s="33"/>
      <c r="DX969" s="33"/>
      <c r="DY969" s="33"/>
      <c r="DZ969" s="33"/>
      <c r="EA969" s="33"/>
      <c r="EB969" s="33"/>
      <c r="EC969" s="33"/>
      <c r="ED969" s="33"/>
      <c r="EE969" s="33"/>
      <c r="EF969" s="33"/>
      <c r="EG969" s="33"/>
      <c r="EH969" s="33"/>
      <c r="EI969" s="33"/>
      <c r="EJ969" s="33"/>
      <c r="EK969" s="33"/>
      <c r="EL969" s="33"/>
      <c r="EM969" s="33"/>
      <c r="EN969" s="33"/>
      <c r="EO969" s="33"/>
      <c r="EP969" s="33"/>
      <c r="EQ969" s="33"/>
      <c r="ER969" s="33"/>
      <c r="ES969" s="33"/>
      <c r="ET969" s="33"/>
      <c r="EU969" s="33"/>
      <c r="EV969" s="33"/>
      <c r="EW969" s="33"/>
      <c r="EX969" s="33"/>
      <c r="EY969" s="33"/>
      <c r="EZ969" s="33"/>
      <c r="FA969" s="33"/>
      <c r="FB969" s="33"/>
      <c r="FC969" s="33"/>
      <c r="FD969" s="33"/>
      <c r="FE969" s="33"/>
      <c r="FF969" s="33"/>
      <c r="FG969" s="33"/>
      <c r="FH969" s="33"/>
      <c r="FI969" s="33"/>
      <c r="FJ969" s="33"/>
      <c r="FK969" s="33"/>
      <c r="FL969" s="33"/>
      <c r="FM969" s="33"/>
      <c r="FN969" s="33"/>
      <c r="FO969" s="33"/>
      <c r="FP969" s="33"/>
      <c r="FQ969" s="33"/>
      <c r="FR969" s="33"/>
      <c r="FS969" s="33"/>
      <c r="FT969" s="33"/>
      <c r="FU969" s="33"/>
      <c r="FV969" s="33"/>
      <c r="FW969" s="33"/>
      <c r="FX969" s="33"/>
      <c r="FY969" s="33"/>
      <c r="FZ969" s="33"/>
      <c r="GA969" s="33"/>
      <c r="GB969" s="33"/>
      <c r="GC969" s="33"/>
      <c r="GD969" s="33"/>
      <c r="GE969" s="33"/>
      <c r="GF969" s="33"/>
      <c r="GG969" s="33"/>
      <c r="GH969" s="33"/>
      <c r="GI969" s="33"/>
      <c r="GJ969" s="33"/>
      <c r="GK969" s="33"/>
      <c r="GL969" s="33"/>
      <c r="GM969" s="33"/>
      <c r="GN969" s="33"/>
      <c r="GO969" s="33"/>
      <c r="GP969" s="33"/>
      <c r="GQ969" s="33"/>
      <c r="GR969" s="33"/>
      <c r="GS969" s="33"/>
      <c r="GT969" s="33"/>
      <c r="GU969" s="33"/>
      <c r="GV969" s="33"/>
      <c r="GW969" s="33"/>
      <c r="GX969" s="33"/>
      <c r="GY969" s="33"/>
      <c r="GZ969" s="33"/>
      <c r="HA969" s="33"/>
      <c r="HB969" s="33"/>
      <c r="HC969" s="33"/>
      <c r="HD969" s="33"/>
      <c r="HE969" s="33"/>
      <c r="HF969" s="33"/>
      <c r="HG969" s="33"/>
      <c r="HH969" s="33"/>
      <c r="HI969" s="33"/>
      <c r="HJ969" s="33"/>
      <c r="HK969" s="33"/>
      <c r="HL969" s="33"/>
      <c r="HM969" s="33"/>
      <c r="HN969" s="33"/>
      <c r="HO969" s="33"/>
      <c r="HP969" s="33"/>
      <c r="HQ969" s="33"/>
      <c r="HR969" s="33"/>
      <c r="HS969" s="33"/>
      <c r="HT969" s="33"/>
      <c r="HU969" s="33"/>
      <c r="HV969" s="33"/>
      <c r="HW969" s="33"/>
      <c r="HX969" s="33"/>
      <c r="HY969" s="33"/>
      <c r="HZ969" s="33"/>
      <c r="IA969" s="33"/>
      <c r="IB969" s="33"/>
      <c r="IC969" s="33"/>
      <c r="ID969" s="33"/>
      <c r="IE969" s="33"/>
      <c r="IF969" s="33"/>
      <c r="IG969" s="33"/>
      <c r="IH969" s="33"/>
      <c r="II969" s="33"/>
      <c r="IJ969" s="33"/>
      <c r="IK969" s="33"/>
      <c r="IL969" s="33"/>
      <c r="IM969" s="33"/>
      <c r="IN969" s="33"/>
      <c r="IO969" s="33"/>
      <c r="IP969" s="33"/>
      <c r="IQ969" s="33"/>
      <c r="IR969" s="33"/>
      <c r="IS969" s="33"/>
      <c r="IT969" s="33"/>
      <c r="IU969" s="33"/>
      <c r="IV969" s="33"/>
      <c r="IW969" s="33"/>
      <c r="IX969" s="33"/>
      <c r="IY969" s="33"/>
      <c r="IZ969" s="33"/>
      <c r="JA969" s="33"/>
      <c r="JB969" s="33"/>
      <c r="JC969" s="33"/>
      <c r="JD969" s="33"/>
      <c r="JE969" s="33"/>
      <c r="JF969" s="33"/>
      <c r="JG969" s="33"/>
      <c r="JH969" s="33"/>
      <c r="JI969" s="33"/>
      <c r="JJ969" s="33"/>
      <c r="JK969" s="33"/>
      <c r="JL969" s="33"/>
      <c r="JM969" s="33"/>
      <c r="JN969" s="33"/>
      <c r="JO969" s="33"/>
      <c r="JP969" s="33"/>
      <c r="JQ969" s="33"/>
      <c r="JR969" s="33"/>
      <c r="JS969" s="33"/>
      <c r="JT969" s="33"/>
      <c r="JU969" s="33"/>
      <c r="JV969" s="33"/>
      <c r="JW969" s="33"/>
      <c r="JX969" s="33"/>
      <c r="JY969" s="33"/>
      <c r="JZ969" s="33"/>
      <c r="KA969" s="33"/>
      <c r="KB969" s="33"/>
      <c r="KC969" s="33"/>
      <c r="KD969" s="33"/>
      <c r="KE969" s="33"/>
      <c r="KF969" s="33"/>
      <c r="KG969" s="33"/>
      <c r="KH969" s="33"/>
      <c r="KI969" s="33"/>
      <c r="KJ969" s="33"/>
      <c r="KK969" s="33"/>
      <c r="KL969" s="33"/>
      <c r="KM969" s="33"/>
      <c r="KN969" s="33"/>
      <c r="KO969" s="33"/>
      <c r="KP969" s="33"/>
      <c r="KQ969" s="33"/>
      <c r="KR969" s="33"/>
      <c r="KS969" s="33"/>
      <c r="KT969" s="33"/>
      <c r="KU969" s="33"/>
      <c r="KV969" s="33"/>
      <c r="KW969" s="33"/>
      <c r="KX969" s="33"/>
      <c r="KY969" s="33"/>
      <c r="KZ969" s="33"/>
      <c r="LA969" s="33"/>
      <c r="LB969" s="33"/>
      <c r="LC969" s="33"/>
    </row>
    <row r="970" spans="1:31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33"/>
      <c r="CQ970" s="33"/>
      <c r="CR970" s="33"/>
      <c r="CS970" s="33"/>
      <c r="CT970" s="33"/>
      <c r="CU970" s="33"/>
      <c r="CV970" s="33"/>
      <c r="CW970" s="33"/>
      <c r="CX970" s="33"/>
      <c r="CY970" s="33"/>
      <c r="CZ970" s="33"/>
      <c r="DA970" s="33"/>
      <c r="DB970" s="33"/>
      <c r="DC970" s="33"/>
      <c r="DD970" s="33"/>
      <c r="DE970" s="33"/>
      <c r="DF970" s="33"/>
      <c r="DG970" s="33"/>
      <c r="DH970" s="33"/>
      <c r="DI970" s="33"/>
      <c r="DJ970" s="33"/>
      <c r="DK970" s="33"/>
      <c r="DL970" s="33"/>
      <c r="DM970" s="33"/>
      <c r="DN970" s="33"/>
      <c r="DO970" s="33"/>
      <c r="DP970" s="33"/>
      <c r="DQ970" s="33"/>
      <c r="DR970" s="33"/>
      <c r="DS970" s="33"/>
      <c r="DT970" s="33"/>
      <c r="DU970" s="33"/>
      <c r="DV970" s="33"/>
      <c r="DW970" s="33"/>
      <c r="DX970" s="33"/>
      <c r="DY970" s="33"/>
      <c r="DZ970" s="33"/>
      <c r="EA970" s="33"/>
      <c r="EB970" s="33"/>
      <c r="EC970" s="33"/>
      <c r="ED970" s="33"/>
      <c r="EE970" s="33"/>
      <c r="EF970" s="33"/>
      <c r="EG970" s="33"/>
      <c r="EH970" s="33"/>
      <c r="EI970" s="33"/>
      <c r="EJ970" s="33"/>
      <c r="EK970" s="33"/>
      <c r="EL970" s="33"/>
      <c r="EM970" s="33"/>
      <c r="EN970" s="33"/>
      <c r="EO970" s="33"/>
      <c r="EP970" s="33"/>
      <c r="EQ970" s="33"/>
      <c r="ER970" s="33"/>
      <c r="ES970" s="33"/>
      <c r="ET970" s="33"/>
      <c r="EU970" s="33"/>
      <c r="EV970" s="33"/>
      <c r="EW970" s="33"/>
      <c r="EX970" s="33"/>
      <c r="EY970" s="33"/>
      <c r="EZ970" s="33"/>
      <c r="FA970" s="33"/>
      <c r="FB970" s="33"/>
      <c r="FC970" s="33"/>
      <c r="FD970" s="33"/>
      <c r="FE970" s="33"/>
      <c r="FF970" s="33"/>
      <c r="FG970" s="33"/>
      <c r="FH970" s="33"/>
      <c r="FI970" s="33"/>
      <c r="FJ970" s="33"/>
      <c r="FK970" s="33"/>
      <c r="FL970" s="33"/>
      <c r="FM970" s="33"/>
      <c r="FN970" s="33"/>
      <c r="FO970" s="33"/>
      <c r="FP970" s="33"/>
      <c r="FQ970" s="33"/>
      <c r="FR970" s="33"/>
      <c r="FS970" s="33"/>
      <c r="FT970" s="33"/>
      <c r="FU970" s="33"/>
      <c r="FV970" s="33"/>
      <c r="FW970" s="33"/>
      <c r="FX970" s="33"/>
      <c r="FY970" s="33"/>
      <c r="FZ970" s="33"/>
      <c r="GA970" s="33"/>
      <c r="GB970" s="33"/>
      <c r="GC970" s="33"/>
      <c r="GD970" s="33"/>
      <c r="GE970" s="33"/>
      <c r="GF970" s="33"/>
      <c r="GG970" s="33"/>
      <c r="GH970" s="33"/>
      <c r="GI970" s="33"/>
      <c r="GJ970" s="33"/>
      <c r="GK970" s="33"/>
      <c r="GL970" s="33"/>
      <c r="GM970" s="33"/>
      <c r="GN970" s="33"/>
      <c r="GO970" s="33"/>
      <c r="GP970" s="33"/>
      <c r="GQ970" s="33"/>
      <c r="GR970" s="33"/>
      <c r="GS970" s="33"/>
      <c r="GT970" s="33"/>
      <c r="GU970" s="33"/>
      <c r="GV970" s="33"/>
      <c r="GW970" s="33"/>
      <c r="GX970" s="33"/>
      <c r="GY970" s="33"/>
      <c r="GZ970" s="33"/>
      <c r="HA970" s="33"/>
      <c r="HB970" s="33"/>
      <c r="HC970" s="33"/>
      <c r="HD970" s="33"/>
      <c r="HE970" s="33"/>
      <c r="HF970" s="33"/>
      <c r="HG970" s="33"/>
      <c r="HH970" s="33"/>
      <c r="HI970" s="33"/>
      <c r="HJ970" s="33"/>
      <c r="HK970" s="33"/>
      <c r="HL970" s="33"/>
      <c r="HM970" s="33"/>
      <c r="HN970" s="33"/>
      <c r="HO970" s="33"/>
      <c r="HP970" s="33"/>
      <c r="HQ970" s="33"/>
      <c r="HR970" s="33"/>
      <c r="HS970" s="33"/>
      <c r="HT970" s="33"/>
      <c r="HU970" s="33"/>
      <c r="HV970" s="33"/>
      <c r="HW970" s="33"/>
      <c r="HX970" s="33"/>
      <c r="HY970" s="33"/>
      <c r="HZ970" s="33"/>
      <c r="IA970" s="33"/>
      <c r="IB970" s="33"/>
      <c r="IC970" s="33"/>
      <c r="ID970" s="33"/>
      <c r="IE970" s="33"/>
      <c r="IF970" s="33"/>
      <c r="IG970" s="33"/>
      <c r="IH970" s="33"/>
      <c r="II970" s="33"/>
      <c r="IJ970" s="33"/>
      <c r="IK970" s="33"/>
      <c r="IL970" s="33"/>
      <c r="IM970" s="33"/>
      <c r="IN970" s="33"/>
      <c r="IO970" s="33"/>
      <c r="IP970" s="33"/>
      <c r="IQ970" s="33"/>
      <c r="IR970" s="33"/>
      <c r="IS970" s="33"/>
      <c r="IT970" s="33"/>
      <c r="IU970" s="33"/>
      <c r="IV970" s="33"/>
      <c r="IW970" s="33"/>
      <c r="IX970" s="33"/>
      <c r="IY970" s="33"/>
      <c r="IZ970" s="33"/>
      <c r="JA970" s="33"/>
      <c r="JB970" s="33"/>
      <c r="JC970" s="33"/>
      <c r="JD970" s="33"/>
      <c r="JE970" s="33"/>
      <c r="JF970" s="33"/>
      <c r="JG970" s="33"/>
      <c r="JH970" s="33"/>
      <c r="JI970" s="33"/>
      <c r="JJ970" s="33"/>
      <c r="JK970" s="33"/>
      <c r="JL970" s="33"/>
      <c r="JM970" s="33"/>
      <c r="JN970" s="33"/>
      <c r="JO970" s="33"/>
      <c r="JP970" s="33"/>
      <c r="JQ970" s="33"/>
      <c r="JR970" s="33"/>
      <c r="JS970" s="33"/>
      <c r="JT970" s="33"/>
      <c r="JU970" s="33"/>
      <c r="JV970" s="33"/>
      <c r="JW970" s="33"/>
      <c r="JX970" s="33"/>
      <c r="JY970" s="33"/>
      <c r="JZ970" s="33"/>
      <c r="KA970" s="33"/>
      <c r="KB970" s="33"/>
      <c r="KC970" s="33"/>
      <c r="KD970" s="33"/>
      <c r="KE970" s="33"/>
      <c r="KF970" s="33"/>
      <c r="KG970" s="33"/>
      <c r="KH970" s="33"/>
      <c r="KI970" s="33"/>
      <c r="KJ970" s="33"/>
      <c r="KK970" s="33"/>
      <c r="KL970" s="33"/>
      <c r="KM970" s="33"/>
      <c r="KN970" s="33"/>
      <c r="KO970" s="33"/>
      <c r="KP970" s="33"/>
      <c r="KQ970" s="33"/>
      <c r="KR970" s="33"/>
      <c r="KS970" s="33"/>
      <c r="KT970" s="33"/>
      <c r="KU970" s="33"/>
      <c r="KV970" s="33"/>
      <c r="KW970" s="33"/>
      <c r="KX970" s="33"/>
      <c r="KY970" s="33"/>
      <c r="KZ970" s="33"/>
      <c r="LA970" s="33"/>
      <c r="LB970" s="33"/>
      <c r="LC970" s="33"/>
    </row>
    <row r="971" spans="1:31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3"/>
      <c r="CB971" s="33"/>
      <c r="CC971" s="33"/>
      <c r="CD971" s="33"/>
      <c r="CE971" s="33"/>
      <c r="CF971" s="33"/>
      <c r="CG971" s="33"/>
      <c r="CH971" s="33"/>
      <c r="CI971" s="33"/>
      <c r="CJ971" s="33"/>
      <c r="CK971" s="33"/>
      <c r="CL971" s="33"/>
      <c r="CM971" s="33"/>
      <c r="CN971" s="33"/>
      <c r="CO971" s="33"/>
      <c r="CP971" s="33"/>
      <c r="CQ971" s="33"/>
      <c r="CR971" s="33"/>
      <c r="CS971" s="33"/>
      <c r="CT971" s="33"/>
      <c r="CU971" s="33"/>
      <c r="CV971" s="33"/>
      <c r="CW971" s="33"/>
      <c r="CX971" s="33"/>
      <c r="CY971" s="33"/>
      <c r="CZ971" s="33"/>
      <c r="DA971" s="33"/>
      <c r="DB971" s="33"/>
      <c r="DC971" s="33"/>
      <c r="DD971" s="33"/>
      <c r="DE971" s="33"/>
      <c r="DF971" s="33"/>
      <c r="DG971" s="33"/>
      <c r="DH971" s="33"/>
      <c r="DI971" s="33"/>
      <c r="DJ971" s="33"/>
      <c r="DK971" s="33"/>
      <c r="DL971" s="33"/>
      <c r="DM971" s="33"/>
      <c r="DN971" s="33"/>
      <c r="DO971" s="33"/>
      <c r="DP971" s="33"/>
      <c r="DQ971" s="33"/>
      <c r="DR971" s="33"/>
      <c r="DS971" s="33"/>
      <c r="DT971" s="33"/>
      <c r="DU971" s="33"/>
      <c r="DV971" s="33"/>
      <c r="DW971" s="33"/>
      <c r="DX971" s="33"/>
      <c r="DY971" s="33"/>
      <c r="DZ971" s="33"/>
      <c r="EA971" s="33"/>
      <c r="EB971" s="33"/>
      <c r="EC971" s="33"/>
      <c r="ED971" s="33"/>
      <c r="EE971" s="33"/>
      <c r="EF971" s="33"/>
      <c r="EG971" s="33"/>
      <c r="EH971" s="33"/>
      <c r="EI971" s="33"/>
      <c r="EJ971" s="33"/>
      <c r="EK971" s="33"/>
      <c r="EL971" s="33"/>
      <c r="EM971" s="33"/>
      <c r="EN971" s="33"/>
      <c r="EO971" s="33"/>
      <c r="EP971" s="33"/>
      <c r="EQ971" s="33"/>
      <c r="ER971" s="33"/>
      <c r="ES971" s="33"/>
      <c r="ET971" s="33"/>
      <c r="EU971" s="33"/>
      <c r="EV971" s="33"/>
      <c r="EW971" s="33"/>
      <c r="EX971" s="33"/>
      <c r="EY971" s="33"/>
      <c r="EZ971" s="33"/>
      <c r="FA971" s="33"/>
      <c r="FB971" s="33"/>
      <c r="FC971" s="33"/>
      <c r="FD971" s="33"/>
      <c r="FE971" s="33"/>
      <c r="FF971" s="33"/>
      <c r="FG971" s="33"/>
      <c r="FH971" s="33"/>
      <c r="FI971" s="33"/>
      <c r="FJ971" s="33"/>
      <c r="FK971" s="33"/>
      <c r="FL971" s="33"/>
      <c r="FM971" s="33"/>
      <c r="FN971" s="33"/>
      <c r="FO971" s="33"/>
      <c r="FP971" s="33"/>
      <c r="FQ971" s="33"/>
      <c r="FR971" s="33"/>
      <c r="FS971" s="33"/>
      <c r="FT971" s="33"/>
      <c r="FU971" s="33"/>
      <c r="FV971" s="33"/>
      <c r="FW971" s="33"/>
      <c r="FX971" s="33"/>
      <c r="FY971" s="33"/>
      <c r="FZ971" s="33"/>
      <c r="GA971" s="33"/>
      <c r="GB971" s="33"/>
      <c r="GC971" s="33"/>
      <c r="GD971" s="33"/>
      <c r="GE971" s="33"/>
      <c r="GF971" s="33"/>
      <c r="GG971" s="33"/>
      <c r="GH971" s="33"/>
      <c r="GI971" s="33"/>
      <c r="GJ971" s="33"/>
      <c r="GK971" s="33"/>
      <c r="GL971" s="33"/>
      <c r="GM971" s="33"/>
      <c r="GN971" s="33"/>
      <c r="GO971" s="33"/>
      <c r="GP971" s="33"/>
      <c r="GQ971" s="33"/>
      <c r="GR971" s="33"/>
      <c r="GS971" s="33"/>
      <c r="GT971" s="33"/>
      <c r="GU971" s="33"/>
      <c r="GV971" s="33"/>
      <c r="GW971" s="33"/>
      <c r="GX971" s="33"/>
      <c r="GY971" s="33"/>
      <c r="GZ971" s="33"/>
      <c r="HA971" s="33"/>
      <c r="HB971" s="33"/>
      <c r="HC971" s="33"/>
      <c r="HD971" s="33"/>
      <c r="HE971" s="33"/>
      <c r="HF971" s="33"/>
      <c r="HG971" s="33"/>
      <c r="HH971" s="33"/>
      <c r="HI971" s="33"/>
      <c r="HJ971" s="33"/>
      <c r="HK971" s="33"/>
      <c r="HL971" s="33"/>
      <c r="HM971" s="33"/>
      <c r="HN971" s="33"/>
      <c r="HO971" s="33"/>
      <c r="HP971" s="33"/>
      <c r="HQ971" s="33"/>
      <c r="HR971" s="33"/>
      <c r="HS971" s="33"/>
      <c r="HT971" s="33"/>
      <c r="HU971" s="33"/>
      <c r="HV971" s="33"/>
      <c r="HW971" s="33"/>
      <c r="HX971" s="33"/>
      <c r="HY971" s="33"/>
      <c r="HZ971" s="33"/>
      <c r="IA971" s="33"/>
      <c r="IB971" s="33"/>
      <c r="IC971" s="33"/>
      <c r="ID971" s="33"/>
      <c r="IE971" s="33"/>
      <c r="IF971" s="33"/>
      <c r="IG971" s="33"/>
      <c r="IH971" s="33"/>
      <c r="II971" s="33"/>
      <c r="IJ971" s="33"/>
      <c r="IK971" s="33"/>
      <c r="IL971" s="33"/>
      <c r="IM971" s="33"/>
      <c r="IN971" s="33"/>
      <c r="IO971" s="33"/>
      <c r="IP971" s="33"/>
      <c r="IQ971" s="33"/>
      <c r="IR971" s="33"/>
      <c r="IS971" s="33"/>
      <c r="IT971" s="33"/>
      <c r="IU971" s="33"/>
      <c r="IV971" s="33"/>
      <c r="IW971" s="33"/>
      <c r="IX971" s="33"/>
      <c r="IY971" s="33"/>
      <c r="IZ971" s="33"/>
      <c r="JA971" s="33"/>
      <c r="JB971" s="33"/>
      <c r="JC971" s="33"/>
      <c r="JD971" s="33"/>
      <c r="JE971" s="33"/>
      <c r="JF971" s="33"/>
      <c r="JG971" s="33"/>
      <c r="JH971" s="33"/>
      <c r="JI971" s="33"/>
      <c r="JJ971" s="33"/>
      <c r="JK971" s="33"/>
      <c r="JL971" s="33"/>
      <c r="JM971" s="33"/>
      <c r="JN971" s="33"/>
      <c r="JO971" s="33"/>
      <c r="JP971" s="33"/>
      <c r="JQ971" s="33"/>
      <c r="JR971" s="33"/>
      <c r="JS971" s="33"/>
      <c r="JT971" s="33"/>
      <c r="JU971" s="33"/>
      <c r="JV971" s="33"/>
      <c r="JW971" s="33"/>
      <c r="JX971" s="33"/>
      <c r="JY971" s="33"/>
      <c r="JZ971" s="33"/>
      <c r="KA971" s="33"/>
      <c r="KB971" s="33"/>
      <c r="KC971" s="33"/>
      <c r="KD971" s="33"/>
      <c r="KE971" s="33"/>
      <c r="KF971" s="33"/>
      <c r="KG971" s="33"/>
      <c r="KH971" s="33"/>
      <c r="KI971" s="33"/>
      <c r="KJ971" s="33"/>
      <c r="KK971" s="33"/>
      <c r="KL971" s="33"/>
      <c r="KM971" s="33"/>
      <c r="KN971" s="33"/>
      <c r="KO971" s="33"/>
      <c r="KP971" s="33"/>
      <c r="KQ971" s="33"/>
      <c r="KR971" s="33"/>
      <c r="KS971" s="33"/>
      <c r="KT971" s="33"/>
      <c r="KU971" s="33"/>
      <c r="KV971" s="33"/>
      <c r="KW971" s="33"/>
      <c r="KX971" s="33"/>
      <c r="KY971" s="33"/>
      <c r="KZ971" s="33"/>
      <c r="LA971" s="33"/>
      <c r="LB971" s="33"/>
      <c r="LC971" s="33"/>
    </row>
    <row r="972" spans="1:31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3"/>
      <c r="CB972" s="33"/>
      <c r="CC972" s="33"/>
      <c r="CD972" s="33"/>
      <c r="CE972" s="33"/>
      <c r="CF972" s="33"/>
      <c r="CG972" s="33"/>
      <c r="CH972" s="33"/>
      <c r="CI972" s="33"/>
      <c r="CJ972" s="33"/>
      <c r="CK972" s="33"/>
      <c r="CL972" s="33"/>
      <c r="CM972" s="33"/>
      <c r="CN972" s="33"/>
      <c r="CO972" s="33"/>
      <c r="CP972" s="33"/>
      <c r="CQ972" s="33"/>
      <c r="CR972" s="33"/>
      <c r="CS972" s="33"/>
      <c r="CT972" s="33"/>
      <c r="CU972" s="33"/>
      <c r="CV972" s="33"/>
      <c r="CW972" s="33"/>
      <c r="CX972" s="33"/>
      <c r="CY972" s="33"/>
      <c r="CZ972" s="33"/>
      <c r="DA972" s="33"/>
      <c r="DB972" s="33"/>
      <c r="DC972" s="33"/>
      <c r="DD972" s="33"/>
      <c r="DE972" s="33"/>
      <c r="DF972" s="33"/>
      <c r="DG972" s="33"/>
      <c r="DH972" s="33"/>
      <c r="DI972" s="33"/>
      <c r="DJ972" s="33"/>
      <c r="DK972" s="33"/>
      <c r="DL972" s="33"/>
      <c r="DM972" s="33"/>
      <c r="DN972" s="33"/>
      <c r="DO972" s="33"/>
      <c r="DP972" s="33"/>
      <c r="DQ972" s="33"/>
      <c r="DR972" s="33"/>
      <c r="DS972" s="33"/>
      <c r="DT972" s="33"/>
      <c r="DU972" s="33"/>
      <c r="DV972" s="33"/>
      <c r="DW972" s="33"/>
      <c r="DX972" s="33"/>
      <c r="DY972" s="33"/>
      <c r="DZ972" s="33"/>
      <c r="EA972" s="33"/>
      <c r="EB972" s="33"/>
      <c r="EC972" s="33"/>
      <c r="ED972" s="33"/>
      <c r="EE972" s="33"/>
      <c r="EF972" s="33"/>
      <c r="EG972" s="33"/>
      <c r="EH972" s="33"/>
      <c r="EI972" s="33"/>
      <c r="EJ972" s="33"/>
      <c r="EK972" s="33"/>
      <c r="EL972" s="33"/>
      <c r="EM972" s="33"/>
      <c r="EN972" s="33"/>
      <c r="EO972" s="33"/>
      <c r="EP972" s="33"/>
      <c r="EQ972" s="33"/>
      <c r="ER972" s="33"/>
      <c r="ES972" s="33"/>
      <c r="ET972" s="33"/>
      <c r="EU972" s="33"/>
      <c r="EV972" s="33"/>
      <c r="EW972" s="33"/>
      <c r="EX972" s="33"/>
      <c r="EY972" s="33"/>
      <c r="EZ972" s="33"/>
      <c r="FA972" s="33"/>
      <c r="FB972" s="33"/>
      <c r="FC972" s="33"/>
      <c r="FD972" s="33"/>
      <c r="FE972" s="33"/>
      <c r="FF972" s="33"/>
      <c r="FG972" s="33"/>
      <c r="FH972" s="33"/>
      <c r="FI972" s="33"/>
      <c r="FJ972" s="33"/>
      <c r="FK972" s="33"/>
      <c r="FL972" s="33"/>
      <c r="FM972" s="33"/>
      <c r="FN972" s="33"/>
      <c r="FO972" s="33"/>
      <c r="FP972" s="33"/>
      <c r="FQ972" s="33"/>
      <c r="FR972" s="33"/>
      <c r="FS972" s="33"/>
      <c r="FT972" s="33"/>
      <c r="FU972" s="33"/>
      <c r="FV972" s="33"/>
      <c r="FW972" s="33"/>
      <c r="FX972" s="33"/>
      <c r="FY972" s="33"/>
      <c r="FZ972" s="33"/>
      <c r="GA972" s="33"/>
      <c r="GB972" s="33"/>
      <c r="GC972" s="33"/>
      <c r="GD972" s="33"/>
      <c r="GE972" s="33"/>
      <c r="GF972" s="33"/>
      <c r="GG972" s="33"/>
      <c r="GH972" s="33"/>
      <c r="GI972" s="33"/>
      <c r="GJ972" s="33"/>
      <c r="GK972" s="33"/>
      <c r="GL972" s="33"/>
      <c r="GM972" s="33"/>
      <c r="GN972" s="33"/>
      <c r="GO972" s="33"/>
      <c r="GP972" s="33"/>
      <c r="GQ972" s="33"/>
      <c r="GR972" s="33"/>
      <c r="GS972" s="33"/>
      <c r="GT972" s="33"/>
      <c r="GU972" s="33"/>
      <c r="GV972" s="33"/>
      <c r="GW972" s="33"/>
      <c r="GX972" s="33"/>
      <c r="GY972" s="33"/>
      <c r="GZ972" s="33"/>
      <c r="HA972" s="33"/>
      <c r="HB972" s="33"/>
      <c r="HC972" s="33"/>
      <c r="HD972" s="33"/>
      <c r="HE972" s="33"/>
      <c r="HF972" s="33"/>
      <c r="HG972" s="33"/>
      <c r="HH972" s="33"/>
      <c r="HI972" s="33"/>
      <c r="HJ972" s="33"/>
      <c r="HK972" s="33"/>
      <c r="HL972" s="33"/>
      <c r="HM972" s="33"/>
      <c r="HN972" s="33"/>
      <c r="HO972" s="33"/>
      <c r="HP972" s="33"/>
      <c r="HQ972" s="33"/>
      <c r="HR972" s="33"/>
      <c r="HS972" s="33"/>
      <c r="HT972" s="33"/>
      <c r="HU972" s="33"/>
      <c r="HV972" s="33"/>
      <c r="HW972" s="33"/>
      <c r="HX972" s="33"/>
      <c r="HY972" s="33"/>
      <c r="HZ972" s="33"/>
      <c r="IA972" s="33"/>
      <c r="IB972" s="33"/>
      <c r="IC972" s="33"/>
      <c r="ID972" s="33"/>
      <c r="IE972" s="33"/>
      <c r="IF972" s="33"/>
      <c r="IG972" s="33"/>
      <c r="IH972" s="33"/>
      <c r="II972" s="33"/>
      <c r="IJ972" s="33"/>
      <c r="IK972" s="33"/>
      <c r="IL972" s="33"/>
      <c r="IM972" s="33"/>
      <c r="IN972" s="33"/>
      <c r="IO972" s="33"/>
      <c r="IP972" s="33"/>
      <c r="IQ972" s="33"/>
      <c r="IR972" s="33"/>
      <c r="IS972" s="33"/>
      <c r="IT972" s="33"/>
      <c r="IU972" s="33"/>
      <c r="IV972" s="33"/>
      <c r="IW972" s="33"/>
      <c r="IX972" s="33"/>
      <c r="IY972" s="33"/>
      <c r="IZ972" s="33"/>
      <c r="JA972" s="33"/>
      <c r="JB972" s="33"/>
      <c r="JC972" s="33"/>
      <c r="JD972" s="33"/>
      <c r="JE972" s="33"/>
      <c r="JF972" s="33"/>
      <c r="JG972" s="33"/>
      <c r="JH972" s="33"/>
      <c r="JI972" s="33"/>
      <c r="JJ972" s="33"/>
      <c r="JK972" s="33"/>
      <c r="JL972" s="33"/>
      <c r="JM972" s="33"/>
      <c r="JN972" s="33"/>
      <c r="JO972" s="33"/>
      <c r="JP972" s="33"/>
      <c r="JQ972" s="33"/>
      <c r="JR972" s="33"/>
      <c r="JS972" s="33"/>
      <c r="JT972" s="33"/>
      <c r="JU972" s="33"/>
      <c r="JV972" s="33"/>
      <c r="JW972" s="33"/>
      <c r="JX972" s="33"/>
      <c r="JY972" s="33"/>
      <c r="JZ972" s="33"/>
      <c r="KA972" s="33"/>
      <c r="KB972" s="33"/>
      <c r="KC972" s="33"/>
      <c r="KD972" s="33"/>
      <c r="KE972" s="33"/>
      <c r="KF972" s="33"/>
      <c r="KG972" s="33"/>
      <c r="KH972" s="33"/>
      <c r="KI972" s="33"/>
      <c r="KJ972" s="33"/>
      <c r="KK972" s="33"/>
      <c r="KL972" s="33"/>
      <c r="KM972" s="33"/>
      <c r="KN972" s="33"/>
      <c r="KO972" s="33"/>
      <c r="KP972" s="33"/>
      <c r="KQ972" s="33"/>
      <c r="KR972" s="33"/>
      <c r="KS972" s="33"/>
      <c r="KT972" s="33"/>
      <c r="KU972" s="33"/>
      <c r="KV972" s="33"/>
      <c r="KW972" s="33"/>
      <c r="KX972" s="33"/>
      <c r="KY972" s="33"/>
      <c r="KZ972" s="33"/>
      <c r="LA972" s="33"/>
      <c r="LB972" s="33"/>
      <c r="LC972" s="33"/>
    </row>
    <row r="973" spans="1:31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3"/>
      <c r="CB973" s="33"/>
      <c r="CC973" s="33"/>
      <c r="CD973" s="33"/>
      <c r="CE973" s="33"/>
      <c r="CF973" s="33"/>
      <c r="CG973" s="33"/>
      <c r="CH973" s="33"/>
      <c r="CI973" s="33"/>
      <c r="CJ973" s="33"/>
      <c r="CK973" s="33"/>
      <c r="CL973" s="33"/>
      <c r="CM973" s="33"/>
      <c r="CN973" s="33"/>
      <c r="CO973" s="33"/>
      <c r="CP973" s="33"/>
      <c r="CQ973" s="33"/>
      <c r="CR973" s="33"/>
      <c r="CS973" s="33"/>
      <c r="CT973" s="33"/>
      <c r="CU973" s="33"/>
      <c r="CV973" s="33"/>
      <c r="CW973" s="33"/>
      <c r="CX973" s="33"/>
      <c r="CY973" s="33"/>
      <c r="CZ973" s="33"/>
      <c r="DA973" s="33"/>
      <c r="DB973" s="33"/>
      <c r="DC973" s="33"/>
      <c r="DD973" s="33"/>
      <c r="DE973" s="33"/>
      <c r="DF973" s="33"/>
      <c r="DG973" s="33"/>
      <c r="DH973" s="33"/>
      <c r="DI973" s="33"/>
      <c r="DJ973" s="33"/>
      <c r="DK973" s="33"/>
      <c r="DL973" s="33"/>
      <c r="DM973" s="33"/>
      <c r="DN973" s="33"/>
      <c r="DO973" s="33"/>
      <c r="DP973" s="33"/>
      <c r="DQ973" s="33"/>
      <c r="DR973" s="33"/>
      <c r="DS973" s="33"/>
      <c r="DT973" s="33"/>
      <c r="DU973" s="33"/>
      <c r="DV973" s="33"/>
      <c r="DW973" s="33"/>
      <c r="DX973" s="33"/>
      <c r="DY973" s="33"/>
      <c r="DZ973" s="33"/>
      <c r="EA973" s="33"/>
      <c r="EB973" s="33"/>
      <c r="EC973" s="33"/>
      <c r="ED973" s="33"/>
      <c r="EE973" s="33"/>
      <c r="EF973" s="33"/>
      <c r="EG973" s="33"/>
      <c r="EH973" s="33"/>
      <c r="EI973" s="33"/>
      <c r="EJ973" s="33"/>
      <c r="EK973" s="33"/>
      <c r="EL973" s="33"/>
      <c r="EM973" s="33"/>
      <c r="EN973" s="33"/>
      <c r="EO973" s="33"/>
      <c r="EP973" s="33"/>
      <c r="EQ973" s="33"/>
      <c r="ER973" s="33"/>
      <c r="ES973" s="33"/>
      <c r="ET973" s="33"/>
      <c r="EU973" s="33"/>
      <c r="EV973" s="33"/>
      <c r="EW973" s="33"/>
      <c r="EX973" s="33"/>
      <c r="EY973" s="33"/>
      <c r="EZ973" s="33"/>
      <c r="FA973" s="33"/>
      <c r="FB973" s="33"/>
      <c r="FC973" s="33"/>
      <c r="FD973" s="33"/>
      <c r="FE973" s="33"/>
      <c r="FF973" s="33"/>
      <c r="FG973" s="33"/>
      <c r="FH973" s="33"/>
      <c r="FI973" s="33"/>
      <c r="FJ973" s="33"/>
      <c r="FK973" s="33"/>
      <c r="FL973" s="33"/>
      <c r="FM973" s="33"/>
      <c r="FN973" s="33"/>
      <c r="FO973" s="33"/>
      <c r="FP973" s="33"/>
      <c r="FQ973" s="33"/>
      <c r="FR973" s="33"/>
      <c r="FS973" s="33"/>
      <c r="FT973" s="33"/>
      <c r="FU973" s="33"/>
      <c r="FV973" s="33"/>
      <c r="FW973" s="33"/>
      <c r="FX973" s="33"/>
      <c r="FY973" s="33"/>
      <c r="FZ973" s="33"/>
      <c r="GA973" s="33"/>
      <c r="GB973" s="33"/>
      <c r="GC973" s="33"/>
      <c r="GD973" s="33"/>
      <c r="GE973" s="33"/>
      <c r="GF973" s="33"/>
      <c r="GG973" s="33"/>
      <c r="GH973" s="33"/>
      <c r="GI973" s="33"/>
      <c r="GJ973" s="33"/>
      <c r="GK973" s="33"/>
      <c r="GL973" s="33"/>
      <c r="GM973" s="33"/>
      <c r="GN973" s="33"/>
      <c r="GO973" s="33"/>
      <c r="GP973" s="33"/>
      <c r="GQ973" s="33"/>
      <c r="GR973" s="33"/>
      <c r="GS973" s="33"/>
      <c r="GT973" s="33"/>
      <c r="GU973" s="33"/>
      <c r="GV973" s="33"/>
      <c r="GW973" s="33"/>
      <c r="GX973" s="33"/>
      <c r="GY973" s="33"/>
      <c r="GZ973" s="33"/>
      <c r="HA973" s="33"/>
      <c r="HB973" s="33"/>
      <c r="HC973" s="33"/>
      <c r="HD973" s="33"/>
      <c r="HE973" s="33"/>
      <c r="HF973" s="33"/>
      <c r="HG973" s="33"/>
      <c r="HH973" s="33"/>
      <c r="HI973" s="33"/>
      <c r="HJ973" s="33"/>
      <c r="HK973" s="33"/>
      <c r="HL973" s="33"/>
      <c r="HM973" s="33"/>
      <c r="HN973" s="33"/>
      <c r="HO973" s="33"/>
      <c r="HP973" s="33"/>
      <c r="HQ973" s="33"/>
      <c r="HR973" s="33"/>
      <c r="HS973" s="33"/>
      <c r="HT973" s="33"/>
      <c r="HU973" s="33"/>
      <c r="HV973" s="33"/>
      <c r="HW973" s="33"/>
      <c r="HX973" s="33"/>
      <c r="HY973" s="33"/>
      <c r="HZ973" s="33"/>
      <c r="IA973" s="33"/>
      <c r="IB973" s="33"/>
      <c r="IC973" s="33"/>
      <c r="ID973" s="33"/>
      <c r="IE973" s="33"/>
      <c r="IF973" s="33"/>
      <c r="IG973" s="33"/>
      <c r="IH973" s="33"/>
      <c r="II973" s="33"/>
      <c r="IJ973" s="33"/>
      <c r="IK973" s="33"/>
      <c r="IL973" s="33"/>
      <c r="IM973" s="33"/>
      <c r="IN973" s="33"/>
      <c r="IO973" s="33"/>
      <c r="IP973" s="33"/>
      <c r="IQ973" s="33"/>
      <c r="IR973" s="33"/>
      <c r="IS973" s="33"/>
      <c r="IT973" s="33"/>
      <c r="IU973" s="33"/>
      <c r="IV973" s="33"/>
      <c r="IW973" s="33"/>
      <c r="IX973" s="33"/>
      <c r="IY973" s="33"/>
      <c r="IZ973" s="33"/>
      <c r="JA973" s="33"/>
      <c r="JB973" s="33"/>
      <c r="JC973" s="33"/>
      <c r="JD973" s="33"/>
      <c r="JE973" s="33"/>
      <c r="JF973" s="33"/>
      <c r="JG973" s="33"/>
      <c r="JH973" s="33"/>
      <c r="JI973" s="33"/>
      <c r="JJ973" s="33"/>
      <c r="JK973" s="33"/>
      <c r="JL973" s="33"/>
      <c r="JM973" s="33"/>
      <c r="JN973" s="33"/>
      <c r="JO973" s="33"/>
      <c r="JP973" s="33"/>
      <c r="JQ973" s="33"/>
      <c r="JR973" s="33"/>
      <c r="JS973" s="33"/>
      <c r="JT973" s="33"/>
      <c r="JU973" s="33"/>
      <c r="JV973" s="33"/>
      <c r="JW973" s="33"/>
      <c r="JX973" s="33"/>
      <c r="JY973" s="33"/>
      <c r="JZ973" s="33"/>
      <c r="KA973" s="33"/>
      <c r="KB973" s="33"/>
      <c r="KC973" s="33"/>
      <c r="KD973" s="33"/>
      <c r="KE973" s="33"/>
      <c r="KF973" s="33"/>
      <c r="KG973" s="33"/>
      <c r="KH973" s="33"/>
      <c r="KI973" s="33"/>
      <c r="KJ973" s="33"/>
      <c r="KK973" s="33"/>
      <c r="KL973" s="33"/>
      <c r="KM973" s="33"/>
      <c r="KN973" s="33"/>
      <c r="KO973" s="33"/>
      <c r="KP973" s="33"/>
      <c r="KQ973" s="33"/>
      <c r="KR973" s="33"/>
      <c r="KS973" s="33"/>
      <c r="KT973" s="33"/>
      <c r="KU973" s="33"/>
      <c r="KV973" s="33"/>
      <c r="KW973" s="33"/>
      <c r="KX973" s="33"/>
      <c r="KY973" s="33"/>
      <c r="KZ973" s="33"/>
      <c r="LA973" s="33"/>
      <c r="LB973" s="33"/>
      <c r="LC973" s="33"/>
    </row>
    <row r="974" spans="1:31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3"/>
      <c r="CB974" s="33"/>
      <c r="CC974" s="33"/>
      <c r="CD974" s="33"/>
      <c r="CE974" s="33"/>
      <c r="CF974" s="33"/>
      <c r="CG974" s="33"/>
      <c r="CH974" s="33"/>
      <c r="CI974" s="33"/>
      <c r="CJ974" s="33"/>
      <c r="CK974" s="33"/>
      <c r="CL974" s="33"/>
      <c r="CM974" s="33"/>
      <c r="CN974" s="33"/>
      <c r="CO974" s="33"/>
      <c r="CP974" s="33"/>
      <c r="CQ974" s="33"/>
      <c r="CR974" s="33"/>
      <c r="CS974" s="33"/>
      <c r="CT974" s="33"/>
      <c r="CU974" s="33"/>
      <c r="CV974" s="33"/>
      <c r="CW974" s="33"/>
      <c r="CX974" s="33"/>
      <c r="CY974" s="33"/>
      <c r="CZ974" s="33"/>
      <c r="DA974" s="33"/>
      <c r="DB974" s="33"/>
      <c r="DC974" s="33"/>
      <c r="DD974" s="33"/>
      <c r="DE974" s="33"/>
      <c r="DF974" s="33"/>
      <c r="DG974" s="33"/>
      <c r="DH974" s="33"/>
      <c r="DI974" s="33"/>
      <c r="DJ974" s="33"/>
      <c r="DK974" s="33"/>
      <c r="DL974" s="33"/>
      <c r="DM974" s="33"/>
      <c r="DN974" s="33"/>
      <c r="DO974" s="33"/>
      <c r="DP974" s="33"/>
      <c r="DQ974" s="33"/>
      <c r="DR974" s="33"/>
      <c r="DS974" s="33"/>
      <c r="DT974" s="33"/>
      <c r="DU974" s="33"/>
      <c r="DV974" s="33"/>
      <c r="DW974" s="33"/>
      <c r="DX974" s="33"/>
      <c r="DY974" s="33"/>
      <c r="DZ974" s="33"/>
      <c r="EA974" s="33"/>
      <c r="EB974" s="33"/>
      <c r="EC974" s="33"/>
      <c r="ED974" s="33"/>
      <c r="EE974" s="33"/>
      <c r="EF974" s="33"/>
      <c r="EG974" s="33"/>
      <c r="EH974" s="33"/>
      <c r="EI974" s="33"/>
      <c r="EJ974" s="33"/>
      <c r="EK974" s="33"/>
      <c r="EL974" s="33"/>
      <c r="EM974" s="33"/>
      <c r="EN974" s="33"/>
      <c r="EO974" s="33"/>
      <c r="EP974" s="33"/>
      <c r="EQ974" s="33"/>
      <c r="ER974" s="33"/>
      <c r="ES974" s="33"/>
      <c r="ET974" s="33"/>
      <c r="EU974" s="33"/>
      <c r="EV974" s="33"/>
      <c r="EW974" s="33"/>
      <c r="EX974" s="33"/>
      <c r="EY974" s="33"/>
      <c r="EZ974" s="33"/>
      <c r="FA974" s="33"/>
      <c r="FB974" s="33"/>
      <c r="FC974" s="33"/>
      <c r="FD974" s="33"/>
      <c r="FE974" s="33"/>
      <c r="FF974" s="33"/>
      <c r="FG974" s="33"/>
      <c r="FH974" s="33"/>
      <c r="FI974" s="33"/>
      <c r="FJ974" s="33"/>
      <c r="FK974" s="33"/>
      <c r="FL974" s="33"/>
      <c r="FM974" s="33"/>
      <c r="FN974" s="33"/>
      <c r="FO974" s="33"/>
      <c r="FP974" s="33"/>
      <c r="FQ974" s="33"/>
      <c r="FR974" s="33"/>
      <c r="FS974" s="33"/>
      <c r="FT974" s="33"/>
      <c r="FU974" s="33"/>
      <c r="FV974" s="33"/>
      <c r="FW974" s="33"/>
      <c r="FX974" s="33"/>
      <c r="FY974" s="33"/>
      <c r="FZ974" s="33"/>
      <c r="GA974" s="33"/>
      <c r="GB974" s="33"/>
      <c r="GC974" s="33"/>
      <c r="GD974" s="33"/>
      <c r="GE974" s="33"/>
      <c r="GF974" s="33"/>
      <c r="GG974" s="33"/>
      <c r="GH974" s="33"/>
      <c r="GI974" s="33"/>
      <c r="GJ974" s="33"/>
      <c r="GK974" s="33"/>
      <c r="GL974" s="33"/>
      <c r="GM974" s="33"/>
      <c r="GN974" s="33"/>
      <c r="GO974" s="33"/>
      <c r="GP974" s="33"/>
      <c r="GQ974" s="33"/>
      <c r="GR974" s="33"/>
      <c r="GS974" s="33"/>
      <c r="GT974" s="33"/>
      <c r="GU974" s="33"/>
      <c r="GV974" s="33"/>
      <c r="GW974" s="33"/>
      <c r="GX974" s="33"/>
      <c r="GY974" s="33"/>
      <c r="GZ974" s="33"/>
      <c r="HA974" s="33"/>
      <c r="HB974" s="33"/>
      <c r="HC974" s="33"/>
      <c r="HD974" s="33"/>
      <c r="HE974" s="33"/>
      <c r="HF974" s="33"/>
      <c r="HG974" s="33"/>
      <c r="HH974" s="33"/>
      <c r="HI974" s="33"/>
      <c r="HJ974" s="33"/>
      <c r="HK974" s="33"/>
      <c r="HL974" s="33"/>
      <c r="HM974" s="33"/>
      <c r="HN974" s="33"/>
      <c r="HO974" s="33"/>
      <c r="HP974" s="33"/>
      <c r="HQ974" s="33"/>
      <c r="HR974" s="33"/>
      <c r="HS974" s="33"/>
      <c r="HT974" s="33"/>
      <c r="HU974" s="33"/>
      <c r="HV974" s="33"/>
      <c r="HW974" s="33"/>
      <c r="HX974" s="33"/>
      <c r="HY974" s="33"/>
      <c r="HZ974" s="33"/>
      <c r="IA974" s="33"/>
      <c r="IB974" s="33"/>
      <c r="IC974" s="33"/>
      <c r="ID974" s="33"/>
      <c r="IE974" s="33"/>
      <c r="IF974" s="33"/>
      <c r="IG974" s="33"/>
      <c r="IH974" s="33"/>
      <c r="II974" s="33"/>
      <c r="IJ974" s="33"/>
      <c r="IK974" s="33"/>
      <c r="IL974" s="33"/>
      <c r="IM974" s="33"/>
      <c r="IN974" s="33"/>
      <c r="IO974" s="33"/>
      <c r="IP974" s="33"/>
      <c r="IQ974" s="33"/>
      <c r="IR974" s="33"/>
      <c r="IS974" s="33"/>
      <c r="IT974" s="33"/>
      <c r="IU974" s="33"/>
      <c r="IV974" s="33"/>
      <c r="IW974" s="33"/>
      <c r="IX974" s="33"/>
      <c r="IY974" s="33"/>
      <c r="IZ974" s="33"/>
      <c r="JA974" s="33"/>
      <c r="JB974" s="33"/>
      <c r="JC974" s="33"/>
      <c r="JD974" s="33"/>
      <c r="JE974" s="33"/>
      <c r="JF974" s="33"/>
      <c r="JG974" s="33"/>
      <c r="JH974" s="33"/>
      <c r="JI974" s="33"/>
      <c r="JJ974" s="33"/>
      <c r="JK974" s="33"/>
      <c r="JL974" s="33"/>
      <c r="JM974" s="33"/>
      <c r="JN974" s="33"/>
      <c r="JO974" s="33"/>
      <c r="JP974" s="33"/>
      <c r="JQ974" s="33"/>
      <c r="JR974" s="33"/>
      <c r="JS974" s="33"/>
      <c r="JT974" s="33"/>
      <c r="JU974" s="33"/>
      <c r="JV974" s="33"/>
      <c r="JW974" s="33"/>
      <c r="JX974" s="33"/>
      <c r="JY974" s="33"/>
      <c r="JZ974" s="33"/>
      <c r="KA974" s="33"/>
      <c r="KB974" s="33"/>
      <c r="KC974" s="33"/>
      <c r="KD974" s="33"/>
      <c r="KE974" s="33"/>
      <c r="KF974" s="33"/>
      <c r="KG974" s="33"/>
      <c r="KH974" s="33"/>
      <c r="KI974" s="33"/>
      <c r="KJ974" s="33"/>
      <c r="KK974" s="33"/>
      <c r="KL974" s="33"/>
      <c r="KM974" s="33"/>
      <c r="KN974" s="33"/>
      <c r="KO974" s="33"/>
      <c r="KP974" s="33"/>
      <c r="KQ974" s="33"/>
      <c r="KR974" s="33"/>
      <c r="KS974" s="33"/>
      <c r="KT974" s="33"/>
      <c r="KU974" s="33"/>
      <c r="KV974" s="33"/>
      <c r="KW974" s="33"/>
      <c r="KX974" s="33"/>
      <c r="KY974" s="33"/>
      <c r="KZ974" s="33"/>
      <c r="LA974" s="33"/>
      <c r="LB974" s="33"/>
      <c r="LC974" s="33"/>
    </row>
    <row r="975" spans="1:31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33"/>
      <c r="CQ975" s="33"/>
      <c r="CR975" s="33"/>
      <c r="CS975" s="33"/>
      <c r="CT975" s="33"/>
      <c r="CU975" s="33"/>
      <c r="CV975" s="33"/>
      <c r="CW975" s="33"/>
      <c r="CX975" s="33"/>
      <c r="CY975" s="33"/>
      <c r="CZ975" s="33"/>
      <c r="DA975" s="33"/>
      <c r="DB975" s="33"/>
      <c r="DC975" s="33"/>
      <c r="DD975" s="33"/>
      <c r="DE975" s="33"/>
      <c r="DF975" s="33"/>
      <c r="DG975" s="33"/>
      <c r="DH975" s="33"/>
      <c r="DI975" s="33"/>
      <c r="DJ975" s="33"/>
      <c r="DK975" s="33"/>
      <c r="DL975" s="33"/>
      <c r="DM975" s="33"/>
      <c r="DN975" s="33"/>
      <c r="DO975" s="33"/>
      <c r="DP975" s="33"/>
      <c r="DQ975" s="33"/>
      <c r="DR975" s="33"/>
      <c r="DS975" s="33"/>
      <c r="DT975" s="33"/>
      <c r="DU975" s="33"/>
      <c r="DV975" s="33"/>
      <c r="DW975" s="33"/>
      <c r="DX975" s="33"/>
      <c r="DY975" s="33"/>
      <c r="DZ975" s="33"/>
      <c r="EA975" s="33"/>
      <c r="EB975" s="33"/>
      <c r="EC975" s="33"/>
      <c r="ED975" s="33"/>
      <c r="EE975" s="33"/>
      <c r="EF975" s="33"/>
      <c r="EG975" s="33"/>
      <c r="EH975" s="33"/>
      <c r="EI975" s="33"/>
      <c r="EJ975" s="33"/>
      <c r="EK975" s="33"/>
      <c r="EL975" s="33"/>
      <c r="EM975" s="33"/>
      <c r="EN975" s="33"/>
      <c r="EO975" s="33"/>
      <c r="EP975" s="33"/>
      <c r="EQ975" s="33"/>
      <c r="ER975" s="33"/>
      <c r="ES975" s="33"/>
      <c r="ET975" s="33"/>
      <c r="EU975" s="33"/>
      <c r="EV975" s="33"/>
      <c r="EW975" s="33"/>
      <c r="EX975" s="33"/>
      <c r="EY975" s="33"/>
      <c r="EZ975" s="33"/>
      <c r="FA975" s="33"/>
      <c r="FB975" s="33"/>
      <c r="FC975" s="33"/>
      <c r="FD975" s="33"/>
      <c r="FE975" s="33"/>
      <c r="FF975" s="33"/>
      <c r="FG975" s="33"/>
      <c r="FH975" s="33"/>
      <c r="FI975" s="33"/>
      <c r="FJ975" s="33"/>
      <c r="FK975" s="33"/>
      <c r="FL975" s="33"/>
      <c r="FM975" s="33"/>
      <c r="FN975" s="33"/>
      <c r="FO975" s="33"/>
      <c r="FP975" s="33"/>
      <c r="FQ975" s="33"/>
      <c r="FR975" s="33"/>
      <c r="FS975" s="33"/>
      <c r="FT975" s="33"/>
      <c r="FU975" s="33"/>
      <c r="FV975" s="33"/>
      <c r="FW975" s="33"/>
      <c r="FX975" s="33"/>
      <c r="FY975" s="33"/>
      <c r="FZ975" s="33"/>
      <c r="GA975" s="33"/>
      <c r="GB975" s="33"/>
      <c r="GC975" s="33"/>
      <c r="GD975" s="33"/>
      <c r="GE975" s="33"/>
      <c r="GF975" s="33"/>
      <c r="GG975" s="33"/>
      <c r="GH975" s="33"/>
      <c r="GI975" s="33"/>
      <c r="GJ975" s="33"/>
      <c r="GK975" s="33"/>
      <c r="GL975" s="33"/>
      <c r="GM975" s="33"/>
      <c r="GN975" s="33"/>
      <c r="GO975" s="33"/>
      <c r="GP975" s="33"/>
      <c r="GQ975" s="33"/>
      <c r="GR975" s="33"/>
      <c r="GS975" s="33"/>
      <c r="GT975" s="33"/>
      <c r="GU975" s="33"/>
      <c r="GV975" s="33"/>
      <c r="GW975" s="33"/>
      <c r="GX975" s="33"/>
      <c r="GY975" s="33"/>
      <c r="GZ975" s="33"/>
      <c r="HA975" s="33"/>
      <c r="HB975" s="33"/>
      <c r="HC975" s="33"/>
      <c r="HD975" s="33"/>
      <c r="HE975" s="33"/>
      <c r="HF975" s="33"/>
      <c r="HG975" s="33"/>
      <c r="HH975" s="33"/>
      <c r="HI975" s="33"/>
      <c r="HJ975" s="33"/>
      <c r="HK975" s="33"/>
      <c r="HL975" s="33"/>
      <c r="HM975" s="33"/>
      <c r="HN975" s="33"/>
      <c r="HO975" s="33"/>
      <c r="HP975" s="33"/>
      <c r="HQ975" s="33"/>
      <c r="HR975" s="33"/>
      <c r="HS975" s="33"/>
      <c r="HT975" s="33"/>
      <c r="HU975" s="33"/>
      <c r="HV975" s="33"/>
      <c r="HW975" s="33"/>
      <c r="HX975" s="33"/>
      <c r="HY975" s="33"/>
      <c r="HZ975" s="33"/>
      <c r="IA975" s="33"/>
      <c r="IB975" s="33"/>
      <c r="IC975" s="33"/>
      <c r="ID975" s="33"/>
      <c r="IE975" s="33"/>
      <c r="IF975" s="33"/>
      <c r="IG975" s="33"/>
      <c r="IH975" s="33"/>
      <c r="II975" s="33"/>
      <c r="IJ975" s="33"/>
      <c r="IK975" s="33"/>
      <c r="IL975" s="33"/>
      <c r="IM975" s="33"/>
      <c r="IN975" s="33"/>
      <c r="IO975" s="33"/>
      <c r="IP975" s="33"/>
      <c r="IQ975" s="33"/>
      <c r="IR975" s="33"/>
      <c r="IS975" s="33"/>
      <c r="IT975" s="33"/>
      <c r="IU975" s="33"/>
      <c r="IV975" s="33"/>
      <c r="IW975" s="33"/>
      <c r="IX975" s="33"/>
      <c r="IY975" s="33"/>
      <c r="IZ975" s="33"/>
      <c r="JA975" s="33"/>
      <c r="JB975" s="33"/>
      <c r="JC975" s="33"/>
      <c r="JD975" s="33"/>
      <c r="JE975" s="33"/>
      <c r="JF975" s="33"/>
      <c r="JG975" s="33"/>
      <c r="JH975" s="33"/>
      <c r="JI975" s="33"/>
      <c r="JJ975" s="33"/>
      <c r="JK975" s="33"/>
      <c r="JL975" s="33"/>
      <c r="JM975" s="33"/>
      <c r="JN975" s="33"/>
      <c r="JO975" s="33"/>
      <c r="JP975" s="33"/>
      <c r="JQ975" s="33"/>
      <c r="JR975" s="33"/>
      <c r="JS975" s="33"/>
      <c r="JT975" s="33"/>
      <c r="JU975" s="33"/>
      <c r="JV975" s="33"/>
      <c r="JW975" s="33"/>
      <c r="JX975" s="33"/>
      <c r="JY975" s="33"/>
      <c r="JZ975" s="33"/>
      <c r="KA975" s="33"/>
      <c r="KB975" s="33"/>
      <c r="KC975" s="33"/>
      <c r="KD975" s="33"/>
      <c r="KE975" s="33"/>
      <c r="KF975" s="33"/>
      <c r="KG975" s="33"/>
      <c r="KH975" s="33"/>
      <c r="KI975" s="33"/>
      <c r="KJ975" s="33"/>
      <c r="KK975" s="33"/>
      <c r="KL975" s="33"/>
      <c r="KM975" s="33"/>
      <c r="KN975" s="33"/>
      <c r="KO975" s="33"/>
      <c r="KP975" s="33"/>
      <c r="KQ975" s="33"/>
      <c r="KR975" s="33"/>
      <c r="KS975" s="33"/>
      <c r="KT975" s="33"/>
      <c r="KU975" s="33"/>
      <c r="KV975" s="33"/>
      <c r="KW975" s="33"/>
      <c r="KX975" s="33"/>
      <c r="KY975" s="33"/>
      <c r="KZ975" s="33"/>
      <c r="LA975" s="33"/>
      <c r="LB975" s="33"/>
      <c r="LC975" s="33"/>
    </row>
    <row r="976" spans="1:31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  <c r="CU976" s="33"/>
      <c r="CV976" s="33"/>
      <c r="CW976" s="33"/>
      <c r="CX976" s="33"/>
      <c r="CY976" s="33"/>
      <c r="CZ976" s="33"/>
      <c r="DA976" s="33"/>
      <c r="DB976" s="33"/>
      <c r="DC976" s="33"/>
      <c r="DD976" s="33"/>
      <c r="DE976" s="33"/>
      <c r="DF976" s="33"/>
      <c r="DG976" s="33"/>
      <c r="DH976" s="33"/>
      <c r="DI976" s="33"/>
      <c r="DJ976" s="33"/>
      <c r="DK976" s="33"/>
      <c r="DL976" s="33"/>
      <c r="DM976" s="33"/>
      <c r="DN976" s="33"/>
      <c r="DO976" s="33"/>
      <c r="DP976" s="33"/>
      <c r="DQ976" s="33"/>
      <c r="DR976" s="33"/>
      <c r="DS976" s="33"/>
      <c r="DT976" s="33"/>
      <c r="DU976" s="33"/>
      <c r="DV976" s="33"/>
      <c r="DW976" s="33"/>
      <c r="DX976" s="33"/>
      <c r="DY976" s="33"/>
      <c r="DZ976" s="33"/>
      <c r="EA976" s="33"/>
      <c r="EB976" s="33"/>
      <c r="EC976" s="33"/>
      <c r="ED976" s="33"/>
      <c r="EE976" s="33"/>
      <c r="EF976" s="33"/>
      <c r="EG976" s="33"/>
      <c r="EH976" s="33"/>
      <c r="EI976" s="33"/>
      <c r="EJ976" s="33"/>
      <c r="EK976" s="33"/>
      <c r="EL976" s="33"/>
      <c r="EM976" s="33"/>
      <c r="EN976" s="33"/>
      <c r="EO976" s="33"/>
      <c r="EP976" s="33"/>
      <c r="EQ976" s="33"/>
      <c r="ER976" s="33"/>
      <c r="ES976" s="33"/>
      <c r="ET976" s="33"/>
      <c r="EU976" s="33"/>
      <c r="EV976" s="33"/>
      <c r="EW976" s="33"/>
      <c r="EX976" s="33"/>
      <c r="EY976" s="33"/>
      <c r="EZ976" s="33"/>
      <c r="FA976" s="33"/>
      <c r="FB976" s="33"/>
      <c r="FC976" s="33"/>
      <c r="FD976" s="33"/>
      <c r="FE976" s="33"/>
      <c r="FF976" s="33"/>
      <c r="FG976" s="33"/>
      <c r="FH976" s="33"/>
      <c r="FI976" s="33"/>
      <c r="FJ976" s="33"/>
      <c r="FK976" s="33"/>
      <c r="FL976" s="33"/>
      <c r="FM976" s="33"/>
      <c r="FN976" s="33"/>
      <c r="FO976" s="33"/>
      <c r="FP976" s="33"/>
      <c r="FQ976" s="33"/>
      <c r="FR976" s="33"/>
      <c r="FS976" s="33"/>
      <c r="FT976" s="33"/>
      <c r="FU976" s="33"/>
      <c r="FV976" s="33"/>
      <c r="FW976" s="33"/>
      <c r="FX976" s="33"/>
      <c r="FY976" s="33"/>
      <c r="FZ976" s="33"/>
      <c r="GA976" s="33"/>
      <c r="GB976" s="33"/>
      <c r="GC976" s="33"/>
      <c r="GD976" s="33"/>
      <c r="GE976" s="33"/>
      <c r="GF976" s="33"/>
      <c r="GG976" s="33"/>
      <c r="GH976" s="33"/>
      <c r="GI976" s="33"/>
      <c r="GJ976" s="33"/>
      <c r="GK976" s="33"/>
      <c r="GL976" s="33"/>
      <c r="GM976" s="33"/>
      <c r="GN976" s="33"/>
      <c r="GO976" s="33"/>
      <c r="GP976" s="33"/>
      <c r="GQ976" s="33"/>
      <c r="GR976" s="33"/>
      <c r="GS976" s="33"/>
      <c r="GT976" s="33"/>
      <c r="GU976" s="33"/>
      <c r="GV976" s="33"/>
      <c r="GW976" s="33"/>
      <c r="GX976" s="33"/>
      <c r="GY976" s="33"/>
      <c r="GZ976" s="33"/>
      <c r="HA976" s="33"/>
      <c r="HB976" s="33"/>
      <c r="HC976" s="33"/>
      <c r="HD976" s="33"/>
      <c r="HE976" s="33"/>
      <c r="HF976" s="33"/>
      <c r="HG976" s="33"/>
      <c r="HH976" s="33"/>
      <c r="HI976" s="33"/>
      <c r="HJ976" s="33"/>
      <c r="HK976" s="33"/>
      <c r="HL976" s="33"/>
      <c r="HM976" s="33"/>
      <c r="HN976" s="33"/>
      <c r="HO976" s="33"/>
      <c r="HP976" s="33"/>
      <c r="HQ976" s="33"/>
      <c r="HR976" s="33"/>
      <c r="HS976" s="33"/>
      <c r="HT976" s="33"/>
      <c r="HU976" s="33"/>
      <c r="HV976" s="33"/>
      <c r="HW976" s="33"/>
      <c r="HX976" s="33"/>
      <c r="HY976" s="33"/>
      <c r="HZ976" s="33"/>
      <c r="IA976" s="33"/>
      <c r="IB976" s="33"/>
      <c r="IC976" s="33"/>
      <c r="ID976" s="33"/>
      <c r="IE976" s="33"/>
      <c r="IF976" s="33"/>
      <c r="IG976" s="33"/>
      <c r="IH976" s="33"/>
      <c r="II976" s="33"/>
      <c r="IJ976" s="33"/>
      <c r="IK976" s="33"/>
      <c r="IL976" s="33"/>
      <c r="IM976" s="33"/>
      <c r="IN976" s="33"/>
      <c r="IO976" s="33"/>
      <c r="IP976" s="33"/>
      <c r="IQ976" s="33"/>
      <c r="IR976" s="33"/>
      <c r="IS976" s="33"/>
      <c r="IT976" s="33"/>
      <c r="IU976" s="33"/>
      <c r="IV976" s="33"/>
      <c r="IW976" s="33"/>
      <c r="IX976" s="33"/>
      <c r="IY976" s="33"/>
      <c r="IZ976" s="33"/>
      <c r="JA976" s="33"/>
      <c r="JB976" s="33"/>
      <c r="JC976" s="33"/>
      <c r="JD976" s="33"/>
      <c r="JE976" s="33"/>
      <c r="JF976" s="33"/>
      <c r="JG976" s="33"/>
      <c r="JH976" s="33"/>
      <c r="JI976" s="33"/>
      <c r="JJ976" s="33"/>
      <c r="JK976" s="33"/>
      <c r="JL976" s="33"/>
      <c r="JM976" s="33"/>
      <c r="JN976" s="33"/>
      <c r="JO976" s="33"/>
      <c r="JP976" s="33"/>
      <c r="JQ976" s="33"/>
      <c r="JR976" s="33"/>
      <c r="JS976" s="33"/>
      <c r="JT976" s="33"/>
      <c r="JU976" s="33"/>
      <c r="JV976" s="33"/>
      <c r="JW976" s="33"/>
      <c r="JX976" s="33"/>
      <c r="JY976" s="33"/>
      <c r="JZ976" s="33"/>
      <c r="KA976" s="33"/>
      <c r="KB976" s="33"/>
      <c r="KC976" s="33"/>
      <c r="KD976" s="33"/>
      <c r="KE976" s="33"/>
      <c r="KF976" s="33"/>
      <c r="KG976" s="33"/>
      <c r="KH976" s="33"/>
      <c r="KI976" s="33"/>
      <c r="KJ976" s="33"/>
      <c r="KK976" s="33"/>
      <c r="KL976" s="33"/>
      <c r="KM976" s="33"/>
      <c r="KN976" s="33"/>
      <c r="KO976" s="33"/>
      <c r="KP976" s="33"/>
      <c r="KQ976" s="33"/>
      <c r="KR976" s="33"/>
      <c r="KS976" s="33"/>
      <c r="KT976" s="33"/>
      <c r="KU976" s="33"/>
      <c r="KV976" s="33"/>
      <c r="KW976" s="33"/>
      <c r="KX976" s="33"/>
      <c r="KY976" s="33"/>
      <c r="KZ976" s="33"/>
      <c r="LA976" s="33"/>
      <c r="LB976" s="33"/>
      <c r="LC976" s="33"/>
    </row>
    <row r="977" spans="1:31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3"/>
      <c r="CB977" s="33"/>
      <c r="CC977" s="33"/>
      <c r="CD977" s="33"/>
      <c r="CE977" s="33"/>
      <c r="CF977" s="33"/>
      <c r="CG977" s="33"/>
      <c r="CH977" s="33"/>
      <c r="CI977" s="33"/>
      <c r="CJ977" s="33"/>
      <c r="CK977" s="33"/>
      <c r="CL977" s="33"/>
      <c r="CM977" s="33"/>
      <c r="CN977" s="33"/>
      <c r="CO977" s="33"/>
      <c r="CP977" s="33"/>
      <c r="CQ977" s="33"/>
      <c r="CR977" s="33"/>
      <c r="CS977" s="33"/>
      <c r="CT977" s="33"/>
      <c r="CU977" s="33"/>
      <c r="CV977" s="33"/>
      <c r="CW977" s="33"/>
      <c r="CX977" s="33"/>
      <c r="CY977" s="33"/>
      <c r="CZ977" s="33"/>
      <c r="DA977" s="33"/>
      <c r="DB977" s="33"/>
      <c r="DC977" s="33"/>
      <c r="DD977" s="33"/>
      <c r="DE977" s="33"/>
      <c r="DF977" s="33"/>
      <c r="DG977" s="33"/>
      <c r="DH977" s="33"/>
      <c r="DI977" s="33"/>
      <c r="DJ977" s="33"/>
      <c r="DK977" s="33"/>
      <c r="DL977" s="33"/>
      <c r="DM977" s="33"/>
      <c r="DN977" s="33"/>
      <c r="DO977" s="33"/>
      <c r="DP977" s="33"/>
      <c r="DQ977" s="33"/>
      <c r="DR977" s="33"/>
      <c r="DS977" s="33"/>
      <c r="DT977" s="33"/>
      <c r="DU977" s="33"/>
      <c r="DV977" s="33"/>
      <c r="DW977" s="33"/>
      <c r="DX977" s="33"/>
      <c r="DY977" s="33"/>
      <c r="DZ977" s="33"/>
      <c r="EA977" s="33"/>
      <c r="EB977" s="33"/>
      <c r="EC977" s="33"/>
      <c r="ED977" s="33"/>
      <c r="EE977" s="33"/>
      <c r="EF977" s="33"/>
      <c r="EG977" s="33"/>
      <c r="EH977" s="33"/>
      <c r="EI977" s="33"/>
      <c r="EJ977" s="33"/>
      <c r="EK977" s="33"/>
      <c r="EL977" s="33"/>
      <c r="EM977" s="33"/>
      <c r="EN977" s="33"/>
      <c r="EO977" s="33"/>
      <c r="EP977" s="33"/>
      <c r="EQ977" s="33"/>
      <c r="ER977" s="33"/>
      <c r="ES977" s="33"/>
      <c r="ET977" s="33"/>
      <c r="EU977" s="33"/>
      <c r="EV977" s="33"/>
      <c r="EW977" s="33"/>
      <c r="EX977" s="33"/>
      <c r="EY977" s="33"/>
      <c r="EZ977" s="33"/>
      <c r="FA977" s="33"/>
      <c r="FB977" s="33"/>
      <c r="FC977" s="33"/>
      <c r="FD977" s="33"/>
      <c r="FE977" s="33"/>
      <c r="FF977" s="33"/>
      <c r="FG977" s="33"/>
      <c r="FH977" s="33"/>
      <c r="FI977" s="33"/>
      <c r="FJ977" s="33"/>
      <c r="FK977" s="33"/>
      <c r="FL977" s="33"/>
      <c r="FM977" s="33"/>
      <c r="FN977" s="33"/>
      <c r="FO977" s="33"/>
      <c r="FP977" s="33"/>
      <c r="FQ977" s="33"/>
      <c r="FR977" s="33"/>
      <c r="FS977" s="33"/>
      <c r="FT977" s="33"/>
      <c r="FU977" s="33"/>
      <c r="FV977" s="33"/>
      <c r="FW977" s="33"/>
      <c r="FX977" s="33"/>
      <c r="FY977" s="33"/>
      <c r="FZ977" s="33"/>
      <c r="GA977" s="33"/>
      <c r="GB977" s="33"/>
      <c r="GC977" s="33"/>
      <c r="GD977" s="33"/>
      <c r="GE977" s="33"/>
      <c r="GF977" s="33"/>
      <c r="GG977" s="33"/>
      <c r="GH977" s="33"/>
      <c r="GI977" s="33"/>
      <c r="GJ977" s="33"/>
      <c r="GK977" s="33"/>
      <c r="GL977" s="33"/>
      <c r="GM977" s="33"/>
      <c r="GN977" s="33"/>
      <c r="GO977" s="33"/>
      <c r="GP977" s="33"/>
      <c r="GQ977" s="33"/>
      <c r="GR977" s="33"/>
      <c r="GS977" s="33"/>
      <c r="GT977" s="33"/>
      <c r="GU977" s="33"/>
      <c r="GV977" s="33"/>
      <c r="GW977" s="33"/>
      <c r="GX977" s="33"/>
      <c r="GY977" s="33"/>
      <c r="GZ977" s="33"/>
      <c r="HA977" s="33"/>
      <c r="HB977" s="33"/>
      <c r="HC977" s="33"/>
      <c r="HD977" s="33"/>
      <c r="HE977" s="33"/>
      <c r="HF977" s="33"/>
      <c r="HG977" s="33"/>
      <c r="HH977" s="33"/>
      <c r="HI977" s="33"/>
      <c r="HJ977" s="33"/>
      <c r="HK977" s="33"/>
      <c r="HL977" s="33"/>
      <c r="HM977" s="33"/>
      <c r="HN977" s="33"/>
      <c r="HO977" s="33"/>
      <c r="HP977" s="33"/>
      <c r="HQ977" s="33"/>
      <c r="HR977" s="33"/>
      <c r="HS977" s="33"/>
      <c r="HT977" s="33"/>
      <c r="HU977" s="33"/>
      <c r="HV977" s="33"/>
      <c r="HW977" s="33"/>
      <c r="HX977" s="33"/>
      <c r="HY977" s="33"/>
      <c r="HZ977" s="33"/>
      <c r="IA977" s="33"/>
      <c r="IB977" s="33"/>
      <c r="IC977" s="33"/>
      <c r="ID977" s="33"/>
      <c r="IE977" s="33"/>
      <c r="IF977" s="33"/>
      <c r="IG977" s="33"/>
      <c r="IH977" s="33"/>
      <c r="II977" s="33"/>
      <c r="IJ977" s="33"/>
      <c r="IK977" s="33"/>
      <c r="IL977" s="33"/>
      <c r="IM977" s="33"/>
      <c r="IN977" s="33"/>
      <c r="IO977" s="33"/>
      <c r="IP977" s="33"/>
      <c r="IQ977" s="33"/>
      <c r="IR977" s="33"/>
      <c r="IS977" s="33"/>
      <c r="IT977" s="33"/>
      <c r="IU977" s="33"/>
      <c r="IV977" s="33"/>
      <c r="IW977" s="33"/>
      <c r="IX977" s="33"/>
      <c r="IY977" s="33"/>
      <c r="IZ977" s="33"/>
      <c r="JA977" s="33"/>
      <c r="JB977" s="33"/>
      <c r="JC977" s="33"/>
      <c r="JD977" s="33"/>
      <c r="JE977" s="33"/>
      <c r="JF977" s="33"/>
      <c r="JG977" s="33"/>
      <c r="JH977" s="33"/>
      <c r="JI977" s="33"/>
      <c r="JJ977" s="33"/>
      <c r="JK977" s="33"/>
      <c r="JL977" s="33"/>
      <c r="JM977" s="33"/>
      <c r="JN977" s="33"/>
      <c r="JO977" s="33"/>
      <c r="JP977" s="33"/>
      <c r="JQ977" s="33"/>
      <c r="JR977" s="33"/>
      <c r="JS977" s="33"/>
      <c r="JT977" s="33"/>
      <c r="JU977" s="33"/>
      <c r="JV977" s="33"/>
      <c r="JW977" s="33"/>
      <c r="JX977" s="33"/>
      <c r="JY977" s="33"/>
      <c r="JZ977" s="33"/>
      <c r="KA977" s="33"/>
      <c r="KB977" s="33"/>
      <c r="KC977" s="33"/>
      <c r="KD977" s="33"/>
      <c r="KE977" s="33"/>
      <c r="KF977" s="33"/>
      <c r="KG977" s="33"/>
      <c r="KH977" s="33"/>
      <c r="KI977" s="33"/>
      <c r="KJ977" s="33"/>
      <c r="KK977" s="33"/>
      <c r="KL977" s="33"/>
      <c r="KM977" s="33"/>
      <c r="KN977" s="33"/>
      <c r="KO977" s="33"/>
      <c r="KP977" s="33"/>
      <c r="KQ977" s="33"/>
      <c r="KR977" s="33"/>
      <c r="KS977" s="33"/>
      <c r="KT977" s="33"/>
      <c r="KU977" s="33"/>
      <c r="KV977" s="33"/>
      <c r="KW977" s="33"/>
      <c r="KX977" s="33"/>
      <c r="KY977" s="33"/>
      <c r="KZ977" s="33"/>
      <c r="LA977" s="33"/>
      <c r="LB977" s="33"/>
      <c r="LC977" s="33"/>
    </row>
    <row r="978" spans="1:31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  <c r="CY978" s="33"/>
      <c r="CZ978" s="33"/>
      <c r="DA978" s="33"/>
      <c r="DB978" s="33"/>
      <c r="DC978" s="33"/>
      <c r="DD978" s="33"/>
      <c r="DE978" s="33"/>
      <c r="DF978" s="33"/>
      <c r="DG978" s="33"/>
      <c r="DH978" s="33"/>
      <c r="DI978" s="33"/>
      <c r="DJ978" s="33"/>
      <c r="DK978" s="33"/>
      <c r="DL978" s="33"/>
      <c r="DM978" s="33"/>
      <c r="DN978" s="33"/>
      <c r="DO978" s="33"/>
      <c r="DP978" s="33"/>
      <c r="DQ978" s="33"/>
      <c r="DR978" s="33"/>
      <c r="DS978" s="33"/>
      <c r="DT978" s="33"/>
      <c r="DU978" s="33"/>
      <c r="DV978" s="33"/>
      <c r="DW978" s="33"/>
      <c r="DX978" s="33"/>
      <c r="DY978" s="33"/>
      <c r="DZ978" s="33"/>
      <c r="EA978" s="33"/>
      <c r="EB978" s="33"/>
      <c r="EC978" s="33"/>
      <c r="ED978" s="33"/>
      <c r="EE978" s="33"/>
      <c r="EF978" s="33"/>
      <c r="EG978" s="33"/>
      <c r="EH978" s="33"/>
      <c r="EI978" s="33"/>
      <c r="EJ978" s="33"/>
      <c r="EK978" s="33"/>
      <c r="EL978" s="33"/>
      <c r="EM978" s="33"/>
      <c r="EN978" s="33"/>
      <c r="EO978" s="33"/>
      <c r="EP978" s="33"/>
      <c r="EQ978" s="33"/>
      <c r="ER978" s="33"/>
      <c r="ES978" s="33"/>
      <c r="ET978" s="33"/>
      <c r="EU978" s="33"/>
      <c r="EV978" s="33"/>
      <c r="EW978" s="33"/>
      <c r="EX978" s="33"/>
      <c r="EY978" s="33"/>
      <c r="EZ978" s="33"/>
      <c r="FA978" s="33"/>
      <c r="FB978" s="33"/>
      <c r="FC978" s="33"/>
      <c r="FD978" s="33"/>
      <c r="FE978" s="33"/>
      <c r="FF978" s="33"/>
      <c r="FG978" s="33"/>
      <c r="FH978" s="33"/>
      <c r="FI978" s="33"/>
      <c r="FJ978" s="33"/>
      <c r="FK978" s="33"/>
      <c r="FL978" s="33"/>
      <c r="FM978" s="33"/>
      <c r="FN978" s="33"/>
      <c r="FO978" s="33"/>
      <c r="FP978" s="33"/>
      <c r="FQ978" s="33"/>
      <c r="FR978" s="33"/>
      <c r="FS978" s="33"/>
      <c r="FT978" s="33"/>
      <c r="FU978" s="33"/>
      <c r="FV978" s="33"/>
      <c r="FW978" s="33"/>
      <c r="FX978" s="33"/>
      <c r="FY978" s="33"/>
      <c r="FZ978" s="33"/>
      <c r="GA978" s="33"/>
      <c r="GB978" s="33"/>
      <c r="GC978" s="33"/>
      <c r="GD978" s="33"/>
      <c r="GE978" s="33"/>
      <c r="GF978" s="33"/>
      <c r="GG978" s="33"/>
      <c r="GH978" s="33"/>
      <c r="GI978" s="33"/>
      <c r="GJ978" s="33"/>
      <c r="GK978" s="33"/>
      <c r="GL978" s="33"/>
      <c r="GM978" s="33"/>
      <c r="GN978" s="33"/>
      <c r="GO978" s="33"/>
      <c r="GP978" s="33"/>
      <c r="GQ978" s="33"/>
      <c r="GR978" s="33"/>
      <c r="GS978" s="33"/>
      <c r="GT978" s="33"/>
      <c r="GU978" s="33"/>
      <c r="GV978" s="33"/>
      <c r="GW978" s="33"/>
      <c r="GX978" s="33"/>
      <c r="GY978" s="33"/>
      <c r="GZ978" s="33"/>
      <c r="HA978" s="33"/>
      <c r="HB978" s="33"/>
      <c r="HC978" s="33"/>
      <c r="HD978" s="33"/>
      <c r="HE978" s="33"/>
      <c r="HF978" s="33"/>
      <c r="HG978" s="33"/>
      <c r="HH978" s="33"/>
      <c r="HI978" s="33"/>
      <c r="HJ978" s="33"/>
      <c r="HK978" s="33"/>
      <c r="HL978" s="33"/>
      <c r="HM978" s="33"/>
      <c r="HN978" s="33"/>
      <c r="HO978" s="33"/>
      <c r="HP978" s="33"/>
      <c r="HQ978" s="33"/>
      <c r="HR978" s="33"/>
      <c r="HS978" s="33"/>
      <c r="HT978" s="33"/>
      <c r="HU978" s="33"/>
      <c r="HV978" s="33"/>
      <c r="HW978" s="33"/>
      <c r="HX978" s="33"/>
      <c r="HY978" s="33"/>
      <c r="HZ978" s="33"/>
      <c r="IA978" s="33"/>
      <c r="IB978" s="33"/>
      <c r="IC978" s="33"/>
      <c r="ID978" s="33"/>
      <c r="IE978" s="33"/>
      <c r="IF978" s="33"/>
      <c r="IG978" s="33"/>
      <c r="IH978" s="33"/>
      <c r="II978" s="33"/>
      <c r="IJ978" s="33"/>
      <c r="IK978" s="33"/>
      <c r="IL978" s="33"/>
      <c r="IM978" s="33"/>
      <c r="IN978" s="33"/>
      <c r="IO978" s="33"/>
      <c r="IP978" s="33"/>
      <c r="IQ978" s="33"/>
      <c r="IR978" s="33"/>
      <c r="IS978" s="33"/>
      <c r="IT978" s="33"/>
      <c r="IU978" s="33"/>
      <c r="IV978" s="33"/>
      <c r="IW978" s="33"/>
      <c r="IX978" s="33"/>
      <c r="IY978" s="33"/>
      <c r="IZ978" s="33"/>
      <c r="JA978" s="33"/>
      <c r="JB978" s="33"/>
      <c r="JC978" s="33"/>
      <c r="JD978" s="33"/>
      <c r="JE978" s="33"/>
      <c r="JF978" s="33"/>
      <c r="JG978" s="33"/>
      <c r="JH978" s="33"/>
      <c r="JI978" s="33"/>
      <c r="JJ978" s="33"/>
      <c r="JK978" s="33"/>
      <c r="JL978" s="33"/>
      <c r="JM978" s="33"/>
      <c r="JN978" s="33"/>
      <c r="JO978" s="33"/>
      <c r="JP978" s="33"/>
      <c r="JQ978" s="33"/>
      <c r="JR978" s="33"/>
      <c r="JS978" s="33"/>
      <c r="JT978" s="33"/>
      <c r="JU978" s="33"/>
      <c r="JV978" s="33"/>
      <c r="JW978" s="33"/>
      <c r="JX978" s="33"/>
      <c r="JY978" s="33"/>
      <c r="JZ978" s="33"/>
      <c r="KA978" s="33"/>
      <c r="KB978" s="33"/>
      <c r="KC978" s="33"/>
      <c r="KD978" s="33"/>
      <c r="KE978" s="33"/>
      <c r="KF978" s="33"/>
      <c r="KG978" s="33"/>
      <c r="KH978" s="33"/>
      <c r="KI978" s="33"/>
      <c r="KJ978" s="33"/>
      <c r="KK978" s="33"/>
      <c r="KL978" s="33"/>
      <c r="KM978" s="33"/>
      <c r="KN978" s="33"/>
      <c r="KO978" s="33"/>
      <c r="KP978" s="33"/>
      <c r="KQ978" s="33"/>
      <c r="KR978" s="33"/>
      <c r="KS978" s="33"/>
      <c r="KT978" s="33"/>
      <c r="KU978" s="33"/>
      <c r="KV978" s="33"/>
      <c r="KW978" s="33"/>
      <c r="KX978" s="33"/>
      <c r="KY978" s="33"/>
      <c r="KZ978" s="33"/>
      <c r="LA978" s="33"/>
      <c r="LB978" s="33"/>
      <c r="LC978" s="33"/>
    </row>
    <row r="979" spans="1:31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3"/>
      <c r="CB979" s="33"/>
      <c r="CC979" s="33"/>
      <c r="CD979" s="33"/>
      <c r="CE979" s="33"/>
      <c r="CF979" s="33"/>
      <c r="CG979" s="33"/>
      <c r="CH979" s="33"/>
      <c r="CI979" s="33"/>
      <c r="CJ979" s="33"/>
      <c r="CK979" s="33"/>
      <c r="CL979" s="33"/>
      <c r="CM979" s="33"/>
      <c r="CN979" s="33"/>
      <c r="CO979" s="33"/>
      <c r="CP979" s="33"/>
      <c r="CQ979" s="33"/>
      <c r="CR979" s="33"/>
      <c r="CS979" s="33"/>
      <c r="CT979" s="33"/>
      <c r="CU979" s="33"/>
      <c r="CV979" s="33"/>
      <c r="CW979" s="33"/>
      <c r="CX979" s="33"/>
      <c r="CY979" s="33"/>
      <c r="CZ979" s="33"/>
      <c r="DA979" s="33"/>
      <c r="DB979" s="33"/>
      <c r="DC979" s="33"/>
      <c r="DD979" s="33"/>
      <c r="DE979" s="33"/>
      <c r="DF979" s="33"/>
      <c r="DG979" s="33"/>
      <c r="DH979" s="33"/>
      <c r="DI979" s="33"/>
      <c r="DJ979" s="33"/>
      <c r="DK979" s="33"/>
      <c r="DL979" s="33"/>
      <c r="DM979" s="33"/>
      <c r="DN979" s="33"/>
      <c r="DO979" s="33"/>
      <c r="DP979" s="33"/>
      <c r="DQ979" s="33"/>
      <c r="DR979" s="33"/>
      <c r="DS979" s="33"/>
      <c r="DT979" s="33"/>
      <c r="DU979" s="33"/>
      <c r="DV979" s="33"/>
      <c r="DW979" s="33"/>
      <c r="DX979" s="33"/>
      <c r="DY979" s="33"/>
      <c r="DZ979" s="33"/>
      <c r="EA979" s="33"/>
      <c r="EB979" s="33"/>
      <c r="EC979" s="33"/>
      <c r="ED979" s="33"/>
      <c r="EE979" s="33"/>
      <c r="EF979" s="33"/>
      <c r="EG979" s="33"/>
      <c r="EH979" s="33"/>
      <c r="EI979" s="33"/>
      <c r="EJ979" s="33"/>
      <c r="EK979" s="33"/>
      <c r="EL979" s="33"/>
      <c r="EM979" s="33"/>
      <c r="EN979" s="33"/>
      <c r="EO979" s="33"/>
      <c r="EP979" s="33"/>
      <c r="EQ979" s="33"/>
      <c r="ER979" s="33"/>
      <c r="ES979" s="33"/>
      <c r="ET979" s="33"/>
      <c r="EU979" s="33"/>
      <c r="EV979" s="33"/>
      <c r="EW979" s="33"/>
      <c r="EX979" s="33"/>
      <c r="EY979" s="33"/>
      <c r="EZ979" s="33"/>
      <c r="FA979" s="33"/>
      <c r="FB979" s="33"/>
      <c r="FC979" s="33"/>
      <c r="FD979" s="33"/>
      <c r="FE979" s="33"/>
      <c r="FF979" s="33"/>
      <c r="FG979" s="33"/>
      <c r="FH979" s="33"/>
      <c r="FI979" s="33"/>
      <c r="FJ979" s="33"/>
      <c r="FK979" s="33"/>
      <c r="FL979" s="33"/>
      <c r="FM979" s="33"/>
      <c r="FN979" s="33"/>
      <c r="FO979" s="33"/>
      <c r="FP979" s="33"/>
      <c r="FQ979" s="33"/>
      <c r="FR979" s="33"/>
      <c r="FS979" s="33"/>
      <c r="FT979" s="33"/>
      <c r="FU979" s="33"/>
      <c r="FV979" s="33"/>
      <c r="FW979" s="33"/>
      <c r="FX979" s="33"/>
      <c r="FY979" s="33"/>
      <c r="FZ979" s="33"/>
      <c r="GA979" s="33"/>
      <c r="GB979" s="33"/>
      <c r="GC979" s="33"/>
      <c r="GD979" s="33"/>
      <c r="GE979" s="33"/>
      <c r="GF979" s="33"/>
      <c r="GG979" s="33"/>
      <c r="GH979" s="33"/>
      <c r="GI979" s="33"/>
      <c r="GJ979" s="33"/>
      <c r="GK979" s="33"/>
      <c r="GL979" s="33"/>
      <c r="GM979" s="33"/>
      <c r="GN979" s="33"/>
      <c r="GO979" s="33"/>
      <c r="GP979" s="33"/>
      <c r="GQ979" s="33"/>
      <c r="GR979" s="33"/>
      <c r="GS979" s="33"/>
      <c r="GT979" s="33"/>
      <c r="GU979" s="33"/>
      <c r="GV979" s="33"/>
      <c r="GW979" s="33"/>
      <c r="GX979" s="33"/>
      <c r="GY979" s="33"/>
      <c r="GZ979" s="33"/>
      <c r="HA979" s="33"/>
      <c r="HB979" s="33"/>
      <c r="HC979" s="33"/>
      <c r="HD979" s="33"/>
      <c r="HE979" s="33"/>
      <c r="HF979" s="33"/>
      <c r="HG979" s="33"/>
      <c r="HH979" s="33"/>
      <c r="HI979" s="33"/>
      <c r="HJ979" s="33"/>
      <c r="HK979" s="33"/>
      <c r="HL979" s="33"/>
      <c r="HM979" s="33"/>
      <c r="HN979" s="33"/>
      <c r="HO979" s="33"/>
      <c r="HP979" s="33"/>
      <c r="HQ979" s="33"/>
      <c r="HR979" s="33"/>
      <c r="HS979" s="33"/>
      <c r="HT979" s="33"/>
      <c r="HU979" s="33"/>
      <c r="HV979" s="33"/>
      <c r="HW979" s="33"/>
      <c r="HX979" s="33"/>
      <c r="HY979" s="33"/>
      <c r="HZ979" s="33"/>
      <c r="IA979" s="33"/>
      <c r="IB979" s="33"/>
      <c r="IC979" s="33"/>
      <c r="ID979" s="33"/>
      <c r="IE979" s="33"/>
      <c r="IF979" s="33"/>
      <c r="IG979" s="33"/>
      <c r="IH979" s="33"/>
      <c r="II979" s="33"/>
      <c r="IJ979" s="33"/>
      <c r="IK979" s="33"/>
      <c r="IL979" s="33"/>
      <c r="IM979" s="33"/>
      <c r="IN979" s="33"/>
      <c r="IO979" s="33"/>
      <c r="IP979" s="33"/>
      <c r="IQ979" s="33"/>
      <c r="IR979" s="33"/>
      <c r="IS979" s="33"/>
      <c r="IT979" s="33"/>
      <c r="IU979" s="33"/>
      <c r="IV979" s="33"/>
      <c r="IW979" s="33"/>
      <c r="IX979" s="33"/>
      <c r="IY979" s="33"/>
      <c r="IZ979" s="33"/>
      <c r="JA979" s="33"/>
      <c r="JB979" s="33"/>
      <c r="JC979" s="33"/>
      <c r="JD979" s="33"/>
      <c r="JE979" s="33"/>
      <c r="JF979" s="33"/>
      <c r="JG979" s="33"/>
      <c r="JH979" s="33"/>
      <c r="JI979" s="33"/>
      <c r="JJ979" s="33"/>
      <c r="JK979" s="33"/>
      <c r="JL979" s="33"/>
      <c r="JM979" s="33"/>
      <c r="JN979" s="33"/>
      <c r="JO979" s="33"/>
      <c r="JP979" s="33"/>
      <c r="JQ979" s="33"/>
      <c r="JR979" s="33"/>
      <c r="JS979" s="33"/>
      <c r="JT979" s="33"/>
      <c r="JU979" s="33"/>
      <c r="JV979" s="33"/>
      <c r="JW979" s="33"/>
      <c r="JX979" s="33"/>
      <c r="JY979" s="33"/>
      <c r="JZ979" s="33"/>
      <c r="KA979" s="33"/>
      <c r="KB979" s="33"/>
      <c r="KC979" s="33"/>
      <c r="KD979" s="33"/>
      <c r="KE979" s="33"/>
      <c r="KF979" s="33"/>
      <c r="KG979" s="33"/>
      <c r="KH979" s="33"/>
      <c r="KI979" s="33"/>
      <c r="KJ979" s="33"/>
      <c r="KK979" s="33"/>
      <c r="KL979" s="33"/>
      <c r="KM979" s="33"/>
      <c r="KN979" s="33"/>
      <c r="KO979" s="33"/>
      <c r="KP979" s="33"/>
      <c r="KQ979" s="33"/>
      <c r="KR979" s="33"/>
      <c r="KS979" s="33"/>
      <c r="KT979" s="33"/>
      <c r="KU979" s="33"/>
      <c r="KV979" s="33"/>
      <c r="KW979" s="33"/>
      <c r="KX979" s="33"/>
      <c r="KY979" s="33"/>
      <c r="KZ979" s="33"/>
      <c r="LA979" s="33"/>
      <c r="LB979" s="33"/>
      <c r="LC979" s="33"/>
    </row>
    <row r="980" spans="1:31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33"/>
      <c r="CQ980" s="33"/>
      <c r="CR980" s="33"/>
      <c r="CS980" s="33"/>
      <c r="CT980" s="33"/>
      <c r="CU980" s="33"/>
      <c r="CV980" s="33"/>
      <c r="CW980" s="33"/>
      <c r="CX980" s="33"/>
      <c r="CY980" s="33"/>
      <c r="CZ980" s="33"/>
      <c r="DA980" s="33"/>
      <c r="DB980" s="33"/>
      <c r="DC980" s="33"/>
      <c r="DD980" s="33"/>
      <c r="DE980" s="33"/>
      <c r="DF980" s="33"/>
      <c r="DG980" s="33"/>
      <c r="DH980" s="33"/>
      <c r="DI980" s="33"/>
      <c r="DJ980" s="33"/>
      <c r="DK980" s="33"/>
      <c r="DL980" s="33"/>
      <c r="DM980" s="33"/>
      <c r="DN980" s="33"/>
      <c r="DO980" s="33"/>
      <c r="DP980" s="33"/>
      <c r="DQ980" s="33"/>
      <c r="DR980" s="33"/>
      <c r="DS980" s="33"/>
      <c r="DT980" s="33"/>
      <c r="DU980" s="33"/>
      <c r="DV980" s="33"/>
      <c r="DW980" s="33"/>
      <c r="DX980" s="33"/>
      <c r="DY980" s="33"/>
      <c r="DZ980" s="33"/>
      <c r="EA980" s="33"/>
      <c r="EB980" s="33"/>
      <c r="EC980" s="33"/>
      <c r="ED980" s="33"/>
      <c r="EE980" s="33"/>
      <c r="EF980" s="33"/>
      <c r="EG980" s="33"/>
      <c r="EH980" s="33"/>
      <c r="EI980" s="33"/>
      <c r="EJ980" s="33"/>
      <c r="EK980" s="33"/>
      <c r="EL980" s="33"/>
      <c r="EM980" s="33"/>
      <c r="EN980" s="33"/>
      <c r="EO980" s="33"/>
      <c r="EP980" s="33"/>
      <c r="EQ980" s="33"/>
      <c r="ER980" s="33"/>
      <c r="ES980" s="33"/>
      <c r="ET980" s="33"/>
      <c r="EU980" s="33"/>
      <c r="EV980" s="33"/>
      <c r="EW980" s="33"/>
      <c r="EX980" s="33"/>
      <c r="EY980" s="33"/>
      <c r="EZ980" s="33"/>
      <c r="FA980" s="33"/>
      <c r="FB980" s="33"/>
      <c r="FC980" s="33"/>
      <c r="FD980" s="33"/>
      <c r="FE980" s="33"/>
      <c r="FF980" s="33"/>
      <c r="FG980" s="33"/>
      <c r="FH980" s="33"/>
      <c r="FI980" s="33"/>
      <c r="FJ980" s="33"/>
      <c r="FK980" s="33"/>
      <c r="FL980" s="33"/>
      <c r="FM980" s="33"/>
      <c r="FN980" s="33"/>
      <c r="FO980" s="33"/>
      <c r="FP980" s="33"/>
      <c r="FQ980" s="33"/>
      <c r="FR980" s="33"/>
      <c r="FS980" s="33"/>
      <c r="FT980" s="33"/>
      <c r="FU980" s="33"/>
      <c r="FV980" s="33"/>
      <c r="FW980" s="33"/>
      <c r="FX980" s="33"/>
      <c r="FY980" s="33"/>
      <c r="FZ980" s="33"/>
      <c r="GA980" s="33"/>
      <c r="GB980" s="33"/>
      <c r="GC980" s="33"/>
      <c r="GD980" s="33"/>
      <c r="GE980" s="33"/>
      <c r="GF980" s="33"/>
      <c r="GG980" s="33"/>
      <c r="GH980" s="33"/>
      <c r="GI980" s="33"/>
      <c r="GJ980" s="33"/>
      <c r="GK980" s="33"/>
      <c r="GL980" s="33"/>
      <c r="GM980" s="33"/>
      <c r="GN980" s="33"/>
      <c r="GO980" s="33"/>
      <c r="GP980" s="33"/>
      <c r="GQ980" s="33"/>
      <c r="GR980" s="33"/>
      <c r="GS980" s="33"/>
      <c r="GT980" s="33"/>
      <c r="GU980" s="33"/>
      <c r="GV980" s="33"/>
      <c r="GW980" s="33"/>
      <c r="GX980" s="33"/>
      <c r="GY980" s="33"/>
      <c r="GZ980" s="33"/>
      <c r="HA980" s="33"/>
      <c r="HB980" s="33"/>
      <c r="HC980" s="33"/>
      <c r="HD980" s="33"/>
      <c r="HE980" s="33"/>
      <c r="HF980" s="33"/>
      <c r="HG980" s="33"/>
      <c r="HH980" s="33"/>
      <c r="HI980" s="33"/>
      <c r="HJ980" s="33"/>
      <c r="HK980" s="33"/>
      <c r="HL980" s="33"/>
      <c r="HM980" s="33"/>
      <c r="HN980" s="33"/>
      <c r="HO980" s="33"/>
      <c r="HP980" s="33"/>
      <c r="HQ980" s="33"/>
      <c r="HR980" s="33"/>
      <c r="HS980" s="33"/>
      <c r="HT980" s="33"/>
      <c r="HU980" s="33"/>
      <c r="HV980" s="33"/>
      <c r="HW980" s="33"/>
      <c r="HX980" s="33"/>
      <c r="HY980" s="33"/>
      <c r="HZ980" s="33"/>
      <c r="IA980" s="33"/>
      <c r="IB980" s="33"/>
      <c r="IC980" s="33"/>
      <c r="ID980" s="33"/>
      <c r="IE980" s="33"/>
      <c r="IF980" s="33"/>
      <c r="IG980" s="33"/>
      <c r="IH980" s="33"/>
      <c r="II980" s="33"/>
      <c r="IJ980" s="33"/>
      <c r="IK980" s="33"/>
      <c r="IL980" s="33"/>
      <c r="IM980" s="33"/>
      <c r="IN980" s="33"/>
      <c r="IO980" s="33"/>
      <c r="IP980" s="33"/>
      <c r="IQ980" s="33"/>
      <c r="IR980" s="33"/>
      <c r="IS980" s="33"/>
      <c r="IT980" s="33"/>
      <c r="IU980" s="33"/>
      <c r="IV980" s="33"/>
      <c r="IW980" s="33"/>
      <c r="IX980" s="33"/>
      <c r="IY980" s="33"/>
      <c r="IZ980" s="33"/>
      <c r="JA980" s="33"/>
      <c r="JB980" s="33"/>
      <c r="JC980" s="33"/>
      <c r="JD980" s="33"/>
      <c r="JE980" s="33"/>
      <c r="JF980" s="33"/>
      <c r="JG980" s="33"/>
      <c r="JH980" s="33"/>
      <c r="JI980" s="33"/>
      <c r="JJ980" s="33"/>
      <c r="JK980" s="33"/>
      <c r="JL980" s="33"/>
      <c r="JM980" s="33"/>
      <c r="JN980" s="33"/>
      <c r="JO980" s="33"/>
      <c r="JP980" s="33"/>
      <c r="JQ980" s="33"/>
      <c r="JR980" s="33"/>
      <c r="JS980" s="33"/>
      <c r="JT980" s="33"/>
      <c r="JU980" s="33"/>
      <c r="JV980" s="33"/>
      <c r="JW980" s="33"/>
      <c r="JX980" s="33"/>
      <c r="JY980" s="33"/>
      <c r="JZ980" s="33"/>
      <c r="KA980" s="33"/>
      <c r="KB980" s="33"/>
      <c r="KC980" s="33"/>
      <c r="KD980" s="33"/>
      <c r="KE980" s="33"/>
      <c r="KF980" s="33"/>
      <c r="KG980" s="33"/>
      <c r="KH980" s="33"/>
      <c r="KI980" s="33"/>
      <c r="KJ980" s="33"/>
      <c r="KK980" s="33"/>
      <c r="KL980" s="33"/>
      <c r="KM980" s="33"/>
      <c r="KN980" s="33"/>
      <c r="KO980" s="33"/>
      <c r="KP980" s="33"/>
      <c r="KQ980" s="33"/>
      <c r="KR980" s="33"/>
      <c r="KS980" s="33"/>
      <c r="KT980" s="33"/>
      <c r="KU980" s="33"/>
      <c r="KV980" s="33"/>
      <c r="KW980" s="33"/>
      <c r="KX980" s="33"/>
      <c r="KY980" s="33"/>
      <c r="KZ980" s="33"/>
      <c r="LA980" s="33"/>
      <c r="LB980" s="33"/>
      <c r="LC980" s="33"/>
    </row>
    <row r="981" spans="1:31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  <c r="CY981" s="33"/>
      <c r="CZ981" s="33"/>
      <c r="DA981" s="33"/>
      <c r="DB981" s="33"/>
      <c r="DC981" s="33"/>
      <c r="DD981" s="33"/>
      <c r="DE981" s="33"/>
      <c r="DF981" s="33"/>
      <c r="DG981" s="33"/>
      <c r="DH981" s="33"/>
      <c r="DI981" s="33"/>
      <c r="DJ981" s="33"/>
      <c r="DK981" s="33"/>
      <c r="DL981" s="33"/>
      <c r="DM981" s="33"/>
      <c r="DN981" s="33"/>
      <c r="DO981" s="33"/>
      <c r="DP981" s="33"/>
      <c r="DQ981" s="33"/>
      <c r="DR981" s="33"/>
      <c r="DS981" s="33"/>
      <c r="DT981" s="33"/>
      <c r="DU981" s="33"/>
      <c r="DV981" s="33"/>
      <c r="DW981" s="33"/>
      <c r="DX981" s="33"/>
      <c r="DY981" s="33"/>
      <c r="DZ981" s="33"/>
      <c r="EA981" s="33"/>
      <c r="EB981" s="33"/>
      <c r="EC981" s="33"/>
      <c r="ED981" s="33"/>
      <c r="EE981" s="33"/>
      <c r="EF981" s="33"/>
      <c r="EG981" s="33"/>
      <c r="EH981" s="33"/>
      <c r="EI981" s="33"/>
      <c r="EJ981" s="33"/>
      <c r="EK981" s="33"/>
      <c r="EL981" s="33"/>
      <c r="EM981" s="33"/>
      <c r="EN981" s="33"/>
      <c r="EO981" s="33"/>
      <c r="EP981" s="33"/>
      <c r="EQ981" s="33"/>
      <c r="ER981" s="33"/>
      <c r="ES981" s="33"/>
      <c r="ET981" s="33"/>
      <c r="EU981" s="33"/>
      <c r="EV981" s="33"/>
      <c r="EW981" s="33"/>
      <c r="EX981" s="33"/>
      <c r="EY981" s="33"/>
      <c r="EZ981" s="33"/>
      <c r="FA981" s="33"/>
      <c r="FB981" s="33"/>
      <c r="FC981" s="33"/>
      <c r="FD981" s="33"/>
      <c r="FE981" s="33"/>
      <c r="FF981" s="33"/>
      <c r="FG981" s="33"/>
      <c r="FH981" s="33"/>
      <c r="FI981" s="33"/>
      <c r="FJ981" s="33"/>
      <c r="FK981" s="33"/>
      <c r="FL981" s="33"/>
      <c r="FM981" s="33"/>
      <c r="FN981" s="33"/>
      <c r="FO981" s="33"/>
      <c r="FP981" s="33"/>
      <c r="FQ981" s="33"/>
      <c r="FR981" s="33"/>
      <c r="FS981" s="33"/>
      <c r="FT981" s="33"/>
      <c r="FU981" s="33"/>
      <c r="FV981" s="33"/>
      <c r="FW981" s="33"/>
      <c r="FX981" s="33"/>
      <c r="FY981" s="33"/>
      <c r="FZ981" s="33"/>
      <c r="GA981" s="33"/>
      <c r="GB981" s="33"/>
      <c r="GC981" s="33"/>
      <c r="GD981" s="33"/>
      <c r="GE981" s="33"/>
      <c r="GF981" s="33"/>
      <c r="GG981" s="33"/>
      <c r="GH981" s="33"/>
      <c r="GI981" s="33"/>
      <c r="GJ981" s="33"/>
      <c r="GK981" s="33"/>
      <c r="GL981" s="33"/>
      <c r="GM981" s="33"/>
      <c r="GN981" s="33"/>
      <c r="GO981" s="33"/>
      <c r="GP981" s="33"/>
      <c r="GQ981" s="33"/>
      <c r="GR981" s="33"/>
      <c r="GS981" s="33"/>
      <c r="GT981" s="33"/>
      <c r="GU981" s="33"/>
      <c r="GV981" s="33"/>
      <c r="GW981" s="33"/>
      <c r="GX981" s="33"/>
      <c r="GY981" s="33"/>
      <c r="GZ981" s="33"/>
      <c r="HA981" s="33"/>
      <c r="HB981" s="33"/>
      <c r="HC981" s="33"/>
      <c r="HD981" s="33"/>
      <c r="HE981" s="33"/>
      <c r="HF981" s="33"/>
      <c r="HG981" s="33"/>
      <c r="HH981" s="33"/>
      <c r="HI981" s="33"/>
      <c r="HJ981" s="33"/>
      <c r="HK981" s="33"/>
      <c r="HL981" s="33"/>
      <c r="HM981" s="33"/>
      <c r="HN981" s="33"/>
      <c r="HO981" s="33"/>
      <c r="HP981" s="33"/>
      <c r="HQ981" s="33"/>
      <c r="HR981" s="33"/>
      <c r="HS981" s="33"/>
      <c r="HT981" s="33"/>
      <c r="HU981" s="33"/>
      <c r="HV981" s="33"/>
      <c r="HW981" s="33"/>
      <c r="HX981" s="33"/>
      <c r="HY981" s="33"/>
      <c r="HZ981" s="33"/>
      <c r="IA981" s="33"/>
      <c r="IB981" s="33"/>
      <c r="IC981" s="33"/>
      <c r="ID981" s="33"/>
      <c r="IE981" s="33"/>
      <c r="IF981" s="33"/>
      <c r="IG981" s="33"/>
      <c r="IH981" s="33"/>
      <c r="II981" s="33"/>
      <c r="IJ981" s="33"/>
      <c r="IK981" s="33"/>
      <c r="IL981" s="33"/>
      <c r="IM981" s="33"/>
      <c r="IN981" s="33"/>
      <c r="IO981" s="33"/>
      <c r="IP981" s="33"/>
      <c r="IQ981" s="33"/>
      <c r="IR981" s="33"/>
      <c r="IS981" s="33"/>
      <c r="IT981" s="33"/>
      <c r="IU981" s="33"/>
      <c r="IV981" s="33"/>
      <c r="IW981" s="33"/>
      <c r="IX981" s="33"/>
      <c r="IY981" s="33"/>
      <c r="IZ981" s="33"/>
      <c r="JA981" s="33"/>
      <c r="JB981" s="33"/>
      <c r="JC981" s="33"/>
      <c r="JD981" s="33"/>
      <c r="JE981" s="33"/>
      <c r="JF981" s="33"/>
      <c r="JG981" s="33"/>
      <c r="JH981" s="33"/>
      <c r="JI981" s="33"/>
      <c r="JJ981" s="33"/>
      <c r="JK981" s="33"/>
      <c r="JL981" s="33"/>
      <c r="JM981" s="33"/>
      <c r="JN981" s="33"/>
      <c r="JO981" s="33"/>
      <c r="JP981" s="33"/>
      <c r="JQ981" s="33"/>
      <c r="JR981" s="33"/>
      <c r="JS981" s="33"/>
      <c r="JT981" s="33"/>
      <c r="JU981" s="33"/>
      <c r="JV981" s="33"/>
      <c r="JW981" s="33"/>
      <c r="JX981" s="33"/>
      <c r="JY981" s="33"/>
      <c r="JZ981" s="33"/>
      <c r="KA981" s="33"/>
      <c r="KB981" s="33"/>
      <c r="KC981" s="33"/>
      <c r="KD981" s="33"/>
      <c r="KE981" s="33"/>
      <c r="KF981" s="33"/>
      <c r="KG981" s="33"/>
      <c r="KH981" s="33"/>
      <c r="KI981" s="33"/>
      <c r="KJ981" s="33"/>
      <c r="KK981" s="33"/>
      <c r="KL981" s="33"/>
      <c r="KM981" s="33"/>
      <c r="KN981" s="33"/>
      <c r="KO981" s="33"/>
      <c r="KP981" s="33"/>
      <c r="KQ981" s="33"/>
      <c r="KR981" s="33"/>
      <c r="KS981" s="33"/>
      <c r="KT981" s="33"/>
      <c r="KU981" s="33"/>
      <c r="KV981" s="33"/>
      <c r="KW981" s="33"/>
      <c r="KX981" s="33"/>
      <c r="KY981" s="33"/>
      <c r="KZ981" s="33"/>
      <c r="LA981" s="33"/>
      <c r="LB981" s="33"/>
      <c r="LC981" s="33"/>
    </row>
    <row r="982" spans="1:31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3"/>
      <c r="CB982" s="33"/>
      <c r="CC982" s="33"/>
      <c r="CD982" s="33"/>
      <c r="CE982" s="33"/>
      <c r="CF982" s="33"/>
      <c r="CG982" s="33"/>
      <c r="CH982" s="33"/>
      <c r="CI982" s="33"/>
      <c r="CJ982" s="33"/>
      <c r="CK982" s="33"/>
      <c r="CL982" s="33"/>
      <c r="CM982" s="33"/>
      <c r="CN982" s="33"/>
      <c r="CO982" s="33"/>
      <c r="CP982" s="33"/>
      <c r="CQ982" s="33"/>
      <c r="CR982" s="33"/>
      <c r="CS982" s="33"/>
      <c r="CT982" s="33"/>
      <c r="CU982" s="33"/>
      <c r="CV982" s="33"/>
      <c r="CW982" s="33"/>
      <c r="CX982" s="33"/>
      <c r="CY982" s="33"/>
      <c r="CZ982" s="33"/>
      <c r="DA982" s="33"/>
      <c r="DB982" s="33"/>
      <c r="DC982" s="33"/>
      <c r="DD982" s="33"/>
      <c r="DE982" s="33"/>
      <c r="DF982" s="33"/>
      <c r="DG982" s="33"/>
      <c r="DH982" s="33"/>
      <c r="DI982" s="33"/>
      <c r="DJ982" s="33"/>
      <c r="DK982" s="33"/>
      <c r="DL982" s="33"/>
      <c r="DM982" s="33"/>
      <c r="DN982" s="33"/>
      <c r="DO982" s="33"/>
      <c r="DP982" s="33"/>
      <c r="DQ982" s="33"/>
      <c r="DR982" s="33"/>
      <c r="DS982" s="33"/>
      <c r="DT982" s="33"/>
      <c r="DU982" s="33"/>
      <c r="DV982" s="33"/>
      <c r="DW982" s="33"/>
      <c r="DX982" s="33"/>
      <c r="DY982" s="33"/>
      <c r="DZ982" s="33"/>
      <c r="EA982" s="33"/>
      <c r="EB982" s="33"/>
      <c r="EC982" s="33"/>
      <c r="ED982" s="33"/>
      <c r="EE982" s="33"/>
      <c r="EF982" s="33"/>
      <c r="EG982" s="33"/>
      <c r="EH982" s="33"/>
      <c r="EI982" s="33"/>
      <c r="EJ982" s="33"/>
      <c r="EK982" s="33"/>
      <c r="EL982" s="33"/>
      <c r="EM982" s="33"/>
      <c r="EN982" s="33"/>
      <c r="EO982" s="33"/>
      <c r="EP982" s="33"/>
      <c r="EQ982" s="33"/>
      <c r="ER982" s="33"/>
      <c r="ES982" s="33"/>
      <c r="ET982" s="33"/>
      <c r="EU982" s="33"/>
      <c r="EV982" s="33"/>
      <c r="EW982" s="33"/>
      <c r="EX982" s="33"/>
      <c r="EY982" s="33"/>
      <c r="EZ982" s="33"/>
      <c r="FA982" s="33"/>
      <c r="FB982" s="33"/>
      <c r="FC982" s="33"/>
      <c r="FD982" s="33"/>
      <c r="FE982" s="33"/>
      <c r="FF982" s="33"/>
      <c r="FG982" s="33"/>
      <c r="FH982" s="33"/>
      <c r="FI982" s="33"/>
      <c r="FJ982" s="33"/>
      <c r="FK982" s="33"/>
      <c r="FL982" s="33"/>
      <c r="FM982" s="33"/>
      <c r="FN982" s="33"/>
      <c r="FO982" s="33"/>
      <c r="FP982" s="33"/>
      <c r="FQ982" s="33"/>
      <c r="FR982" s="33"/>
      <c r="FS982" s="33"/>
      <c r="FT982" s="33"/>
      <c r="FU982" s="33"/>
      <c r="FV982" s="33"/>
      <c r="FW982" s="33"/>
      <c r="FX982" s="33"/>
      <c r="FY982" s="33"/>
      <c r="FZ982" s="33"/>
      <c r="GA982" s="33"/>
      <c r="GB982" s="33"/>
      <c r="GC982" s="33"/>
      <c r="GD982" s="33"/>
      <c r="GE982" s="33"/>
      <c r="GF982" s="33"/>
      <c r="GG982" s="33"/>
      <c r="GH982" s="33"/>
      <c r="GI982" s="33"/>
      <c r="GJ982" s="33"/>
      <c r="GK982" s="33"/>
      <c r="GL982" s="33"/>
      <c r="GM982" s="33"/>
      <c r="GN982" s="33"/>
      <c r="GO982" s="33"/>
      <c r="GP982" s="33"/>
      <c r="GQ982" s="33"/>
      <c r="GR982" s="33"/>
      <c r="GS982" s="33"/>
      <c r="GT982" s="33"/>
      <c r="GU982" s="33"/>
      <c r="GV982" s="33"/>
      <c r="GW982" s="33"/>
      <c r="GX982" s="33"/>
      <c r="GY982" s="33"/>
      <c r="GZ982" s="33"/>
      <c r="HA982" s="33"/>
      <c r="HB982" s="33"/>
      <c r="HC982" s="33"/>
      <c r="HD982" s="33"/>
      <c r="HE982" s="33"/>
      <c r="HF982" s="33"/>
      <c r="HG982" s="33"/>
      <c r="HH982" s="33"/>
      <c r="HI982" s="33"/>
      <c r="HJ982" s="33"/>
      <c r="HK982" s="33"/>
      <c r="HL982" s="33"/>
      <c r="HM982" s="33"/>
      <c r="HN982" s="33"/>
      <c r="HO982" s="33"/>
      <c r="HP982" s="33"/>
      <c r="HQ982" s="33"/>
      <c r="HR982" s="33"/>
      <c r="HS982" s="33"/>
      <c r="HT982" s="33"/>
      <c r="HU982" s="33"/>
      <c r="HV982" s="33"/>
      <c r="HW982" s="33"/>
      <c r="HX982" s="33"/>
      <c r="HY982" s="33"/>
      <c r="HZ982" s="33"/>
      <c r="IA982" s="33"/>
      <c r="IB982" s="33"/>
      <c r="IC982" s="33"/>
      <c r="ID982" s="33"/>
      <c r="IE982" s="33"/>
      <c r="IF982" s="33"/>
      <c r="IG982" s="33"/>
      <c r="IH982" s="33"/>
      <c r="II982" s="33"/>
      <c r="IJ982" s="33"/>
      <c r="IK982" s="33"/>
      <c r="IL982" s="33"/>
      <c r="IM982" s="33"/>
      <c r="IN982" s="33"/>
      <c r="IO982" s="33"/>
      <c r="IP982" s="33"/>
      <c r="IQ982" s="33"/>
      <c r="IR982" s="33"/>
      <c r="IS982" s="33"/>
      <c r="IT982" s="33"/>
      <c r="IU982" s="33"/>
      <c r="IV982" s="33"/>
      <c r="IW982" s="33"/>
      <c r="IX982" s="33"/>
      <c r="IY982" s="33"/>
      <c r="IZ982" s="33"/>
      <c r="JA982" s="33"/>
      <c r="JB982" s="33"/>
      <c r="JC982" s="33"/>
      <c r="JD982" s="33"/>
      <c r="JE982" s="33"/>
      <c r="JF982" s="33"/>
      <c r="JG982" s="33"/>
      <c r="JH982" s="33"/>
      <c r="JI982" s="33"/>
      <c r="JJ982" s="33"/>
      <c r="JK982" s="33"/>
      <c r="JL982" s="33"/>
      <c r="JM982" s="33"/>
      <c r="JN982" s="33"/>
      <c r="JO982" s="33"/>
      <c r="JP982" s="33"/>
      <c r="JQ982" s="33"/>
      <c r="JR982" s="33"/>
      <c r="JS982" s="33"/>
      <c r="JT982" s="33"/>
      <c r="JU982" s="33"/>
      <c r="JV982" s="33"/>
      <c r="JW982" s="33"/>
      <c r="JX982" s="33"/>
      <c r="JY982" s="33"/>
      <c r="JZ982" s="33"/>
      <c r="KA982" s="33"/>
      <c r="KB982" s="33"/>
      <c r="KC982" s="33"/>
      <c r="KD982" s="33"/>
      <c r="KE982" s="33"/>
      <c r="KF982" s="33"/>
      <c r="KG982" s="33"/>
      <c r="KH982" s="33"/>
      <c r="KI982" s="33"/>
      <c r="KJ982" s="33"/>
      <c r="KK982" s="33"/>
      <c r="KL982" s="33"/>
      <c r="KM982" s="33"/>
      <c r="KN982" s="33"/>
      <c r="KO982" s="33"/>
      <c r="KP982" s="33"/>
      <c r="KQ982" s="33"/>
      <c r="KR982" s="33"/>
      <c r="KS982" s="33"/>
      <c r="KT982" s="33"/>
      <c r="KU982" s="33"/>
      <c r="KV982" s="33"/>
      <c r="KW982" s="33"/>
      <c r="KX982" s="33"/>
      <c r="KY982" s="33"/>
      <c r="KZ982" s="33"/>
      <c r="LA982" s="33"/>
      <c r="LB982" s="33"/>
      <c r="LC982" s="33"/>
    </row>
    <row r="983" spans="1:31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3"/>
      <c r="CB983" s="33"/>
      <c r="CC983" s="33"/>
      <c r="CD983" s="33"/>
      <c r="CE983" s="33"/>
      <c r="CF983" s="33"/>
      <c r="CG983" s="33"/>
      <c r="CH983" s="33"/>
      <c r="CI983" s="33"/>
      <c r="CJ983" s="33"/>
      <c r="CK983" s="33"/>
      <c r="CL983" s="33"/>
      <c r="CM983" s="33"/>
      <c r="CN983" s="33"/>
      <c r="CO983" s="33"/>
      <c r="CP983" s="33"/>
      <c r="CQ983" s="33"/>
      <c r="CR983" s="33"/>
      <c r="CS983" s="33"/>
      <c r="CT983" s="33"/>
      <c r="CU983" s="33"/>
      <c r="CV983" s="33"/>
      <c r="CW983" s="33"/>
      <c r="CX983" s="33"/>
      <c r="CY983" s="33"/>
      <c r="CZ983" s="33"/>
      <c r="DA983" s="33"/>
      <c r="DB983" s="33"/>
      <c r="DC983" s="33"/>
      <c r="DD983" s="33"/>
      <c r="DE983" s="33"/>
      <c r="DF983" s="33"/>
      <c r="DG983" s="33"/>
      <c r="DH983" s="33"/>
      <c r="DI983" s="33"/>
      <c r="DJ983" s="33"/>
      <c r="DK983" s="33"/>
      <c r="DL983" s="33"/>
      <c r="DM983" s="33"/>
      <c r="DN983" s="33"/>
      <c r="DO983" s="33"/>
      <c r="DP983" s="33"/>
      <c r="DQ983" s="33"/>
      <c r="DR983" s="33"/>
      <c r="DS983" s="33"/>
      <c r="DT983" s="33"/>
      <c r="DU983" s="33"/>
      <c r="DV983" s="33"/>
      <c r="DW983" s="33"/>
      <c r="DX983" s="33"/>
      <c r="DY983" s="33"/>
      <c r="DZ983" s="33"/>
      <c r="EA983" s="33"/>
      <c r="EB983" s="33"/>
      <c r="EC983" s="33"/>
      <c r="ED983" s="33"/>
      <c r="EE983" s="33"/>
      <c r="EF983" s="33"/>
      <c r="EG983" s="33"/>
      <c r="EH983" s="33"/>
      <c r="EI983" s="33"/>
      <c r="EJ983" s="33"/>
      <c r="EK983" s="33"/>
      <c r="EL983" s="33"/>
      <c r="EM983" s="33"/>
      <c r="EN983" s="33"/>
      <c r="EO983" s="33"/>
      <c r="EP983" s="33"/>
      <c r="EQ983" s="33"/>
      <c r="ER983" s="33"/>
      <c r="ES983" s="33"/>
      <c r="ET983" s="33"/>
      <c r="EU983" s="33"/>
      <c r="EV983" s="33"/>
      <c r="EW983" s="33"/>
      <c r="EX983" s="33"/>
      <c r="EY983" s="33"/>
      <c r="EZ983" s="33"/>
      <c r="FA983" s="33"/>
      <c r="FB983" s="33"/>
      <c r="FC983" s="33"/>
      <c r="FD983" s="33"/>
      <c r="FE983" s="33"/>
      <c r="FF983" s="33"/>
      <c r="FG983" s="33"/>
      <c r="FH983" s="33"/>
      <c r="FI983" s="33"/>
      <c r="FJ983" s="33"/>
      <c r="FK983" s="33"/>
      <c r="FL983" s="33"/>
      <c r="FM983" s="33"/>
      <c r="FN983" s="33"/>
      <c r="FO983" s="33"/>
      <c r="FP983" s="33"/>
      <c r="FQ983" s="33"/>
      <c r="FR983" s="33"/>
      <c r="FS983" s="33"/>
      <c r="FT983" s="33"/>
      <c r="FU983" s="33"/>
      <c r="FV983" s="33"/>
      <c r="FW983" s="33"/>
      <c r="FX983" s="33"/>
      <c r="FY983" s="33"/>
      <c r="FZ983" s="33"/>
      <c r="GA983" s="33"/>
      <c r="GB983" s="33"/>
      <c r="GC983" s="33"/>
      <c r="GD983" s="33"/>
      <c r="GE983" s="33"/>
      <c r="GF983" s="33"/>
      <c r="GG983" s="33"/>
      <c r="GH983" s="33"/>
      <c r="GI983" s="33"/>
      <c r="GJ983" s="33"/>
      <c r="GK983" s="33"/>
      <c r="GL983" s="33"/>
      <c r="GM983" s="33"/>
      <c r="GN983" s="33"/>
      <c r="GO983" s="33"/>
      <c r="GP983" s="33"/>
      <c r="GQ983" s="33"/>
      <c r="GR983" s="33"/>
      <c r="GS983" s="33"/>
      <c r="GT983" s="33"/>
      <c r="GU983" s="33"/>
      <c r="GV983" s="33"/>
      <c r="GW983" s="33"/>
      <c r="GX983" s="33"/>
      <c r="GY983" s="33"/>
      <c r="GZ983" s="33"/>
      <c r="HA983" s="33"/>
      <c r="HB983" s="33"/>
      <c r="HC983" s="33"/>
      <c r="HD983" s="33"/>
      <c r="HE983" s="33"/>
      <c r="HF983" s="33"/>
      <c r="HG983" s="33"/>
      <c r="HH983" s="33"/>
      <c r="HI983" s="33"/>
      <c r="HJ983" s="33"/>
      <c r="HK983" s="33"/>
      <c r="HL983" s="33"/>
      <c r="HM983" s="33"/>
      <c r="HN983" s="33"/>
      <c r="HO983" s="33"/>
      <c r="HP983" s="33"/>
      <c r="HQ983" s="33"/>
      <c r="HR983" s="33"/>
      <c r="HS983" s="33"/>
      <c r="HT983" s="33"/>
      <c r="HU983" s="33"/>
      <c r="HV983" s="33"/>
      <c r="HW983" s="33"/>
      <c r="HX983" s="33"/>
      <c r="HY983" s="33"/>
      <c r="HZ983" s="33"/>
      <c r="IA983" s="33"/>
      <c r="IB983" s="33"/>
      <c r="IC983" s="33"/>
      <c r="ID983" s="33"/>
      <c r="IE983" s="33"/>
      <c r="IF983" s="33"/>
      <c r="IG983" s="33"/>
      <c r="IH983" s="33"/>
      <c r="II983" s="33"/>
      <c r="IJ983" s="33"/>
      <c r="IK983" s="33"/>
      <c r="IL983" s="33"/>
      <c r="IM983" s="33"/>
      <c r="IN983" s="33"/>
      <c r="IO983" s="33"/>
      <c r="IP983" s="33"/>
      <c r="IQ983" s="33"/>
      <c r="IR983" s="33"/>
      <c r="IS983" s="33"/>
      <c r="IT983" s="33"/>
      <c r="IU983" s="33"/>
      <c r="IV983" s="33"/>
      <c r="IW983" s="33"/>
      <c r="IX983" s="33"/>
      <c r="IY983" s="33"/>
      <c r="IZ983" s="33"/>
      <c r="JA983" s="33"/>
      <c r="JB983" s="33"/>
      <c r="JC983" s="33"/>
      <c r="JD983" s="33"/>
      <c r="JE983" s="33"/>
      <c r="JF983" s="33"/>
      <c r="JG983" s="33"/>
      <c r="JH983" s="33"/>
      <c r="JI983" s="33"/>
      <c r="JJ983" s="33"/>
      <c r="JK983" s="33"/>
      <c r="JL983" s="33"/>
      <c r="JM983" s="33"/>
      <c r="JN983" s="33"/>
      <c r="JO983" s="33"/>
      <c r="JP983" s="33"/>
      <c r="JQ983" s="33"/>
      <c r="JR983" s="33"/>
      <c r="JS983" s="33"/>
      <c r="JT983" s="33"/>
      <c r="JU983" s="33"/>
      <c r="JV983" s="33"/>
      <c r="JW983" s="33"/>
      <c r="JX983" s="33"/>
      <c r="JY983" s="33"/>
      <c r="JZ983" s="33"/>
      <c r="KA983" s="33"/>
      <c r="KB983" s="33"/>
      <c r="KC983" s="33"/>
      <c r="KD983" s="33"/>
      <c r="KE983" s="33"/>
      <c r="KF983" s="33"/>
      <c r="KG983" s="33"/>
      <c r="KH983" s="33"/>
      <c r="KI983" s="33"/>
      <c r="KJ983" s="33"/>
      <c r="KK983" s="33"/>
      <c r="KL983" s="33"/>
      <c r="KM983" s="33"/>
      <c r="KN983" s="33"/>
      <c r="KO983" s="33"/>
      <c r="KP983" s="33"/>
      <c r="KQ983" s="33"/>
      <c r="KR983" s="33"/>
      <c r="KS983" s="33"/>
      <c r="KT983" s="33"/>
      <c r="KU983" s="33"/>
      <c r="KV983" s="33"/>
      <c r="KW983" s="33"/>
      <c r="KX983" s="33"/>
      <c r="KY983" s="33"/>
      <c r="KZ983" s="33"/>
      <c r="LA983" s="33"/>
      <c r="LB983" s="33"/>
      <c r="LC983" s="33"/>
    </row>
    <row r="984" spans="1:31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33"/>
      <c r="CQ984" s="33"/>
      <c r="CR984" s="33"/>
      <c r="CS984" s="33"/>
      <c r="CT984" s="33"/>
      <c r="CU984" s="33"/>
      <c r="CV984" s="33"/>
      <c r="CW984" s="33"/>
      <c r="CX984" s="33"/>
      <c r="CY984" s="33"/>
      <c r="CZ984" s="33"/>
      <c r="DA984" s="33"/>
      <c r="DB984" s="33"/>
      <c r="DC984" s="33"/>
      <c r="DD984" s="33"/>
      <c r="DE984" s="33"/>
      <c r="DF984" s="33"/>
      <c r="DG984" s="33"/>
      <c r="DH984" s="33"/>
      <c r="DI984" s="33"/>
      <c r="DJ984" s="33"/>
      <c r="DK984" s="33"/>
      <c r="DL984" s="33"/>
      <c r="DM984" s="33"/>
      <c r="DN984" s="33"/>
      <c r="DO984" s="33"/>
      <c r="DP984" s="33"/>
      <c r="DQ984" s="33"/>
      <c r="DR984" s="33"/>
      <c r="DS984" s="33"/>
      <c r="DT984" s="33"/>
      <c r="DU984" s="33"/>
      <c r="DV984" s="33"/>
      <c r="DW984" s="33"/>
      <c r="DX984" s="33"/>
      <c r="DY984" s="33"/>
      <c r="DZ984" s="33"/>
      <c r="EA984" s="33"/>
      <c r="EB984" s="33"/>
      <c r="EC984" s="33"/>
      <c r="ED984" s="33"/>
      <c r="EE984" s="33"/>
      <c r="EF984" s="33"/>
      <c r="EG984" s="33"/>
      <c r="EH984" s="33"/>
      <c r="EI984" s="33"/>
      <c r="EJ984" s="33"/>
      <c r="EK984" s="33"/>
      <c r="EL984" s="33"/>
      <c r="EM984" s="33"/>
      <c r="EN984" s="33"/>
      <c r="EO984" s="33"/>
      <c r="EP984" s="33"/>
      <c r="EQ984" s="33"/>
      <c r="ER984" s="33"/>
      <c r="ES984" s="33"/>
      <c r="ET984" s="33"/>
      <c r="EU984" s="33"/>
      <c r="EV984" s="33"/>
      <c r="EW984" s="33"/>
      <c r="EX984" s="33"/>
      <c r="EY984" s="33"/>
      <c r="EZ984" s="33"/>
      <c r="FA984" s="33"/>
      <c r="FB984" s="33"/>
      <c r="FC984" s="33"/>
      <c r="FD984" s="33"/>
      <c r="FE984" s="33"/>
      <c r="FF984" s="33"/>
      <c r="FG984" s="33"/>
      <c r="FH984" s="33"/>
      <c r="FI984" s="33"/>
      <c r="FJ984" s="33"/>
      <c r="FK984" s="33"/>
      <c r="FL984" s="33"/>
      <c r="FM984" s="33"/>
      <c r="FN984" s="33"/>
      <c r="FO984" s="33"/>
      <c r="FP984" s="33"/>
      <c r="FQ984" s="33"/>
      <c r="FR984" s="33"/>
      <c r="FS984" s="33"/>
      <c r="FT984" s="33"/>
      <c r="FU984" s="33"/>
      <c r="FV984" s="33"/>
      <c r="FW984" s="33"/>
      <c r="FX984" s="33"/>
      <c r="FY984" s="33"/>
      <c r="FZ984" s="33"/>
      <c r="GA984" s="33"/>
      <c r="GB984" s="33"/>
      <c r="GC984" s="33"/>
      <c r="GD984" s="33"/>
      <c r="GE984" s="33"/>
      <c r="GF984" s="33"/>
      <c r="GG984" s="33"/>
      <c r="GH984" s="33"/>
      <c r="GI984" s="33"/>
      <c r="GJ984" s="33"/>
      <c r="GK984" s="33"/>
      <c r="GL984" s="33"/>
      <c r="GM984" s="33"/>
      <c r="GN984" s="33"/>
      <c r="GO984" s="33"/>
      <c r="GP984" s="33"/>
      <c r="GQ984" s="33"/>
      <c r="GR984" s="33"/>
      <c r="GS984" s="33"/>
      <c r="GT984" s="33"/>
      <c r="GU984" s="33"/>
      <c r="GV984" s="33"/>
      <c r="GW984" s="33"/>
      <c r="GX984" s="33"/>
      <c r="GY984" s="33"/>
      <c r="GZ984" s="33"/>
      <c r="HA984" s="33"/>
      <c r="HB984" s="33"/>
      <c r="HC984" s="33"/>
      <c r="HD984" s="33"/>
      <c r="HE984" s="33"/>
      <c r="HF984" s="33"/>
      <c r="HG984" s="33"/>
      <c r="HH984" s="33"/>
      <c r="HI984" s="33"/>
      <c r="HJ984" s="33"/>
      <c r="HK984" s="33"/>
      <c r="HL984" s="33"/>
      <c r="HM984" s="33"/>
      <c r="HN984" s="33"/>
      <c r="HO984" s="33"/>
      <c r="HP984" s="33"/>
      <c r="HQ984" s="33"/>
      <c r="HR984" s="33"/>
      <c r="HS984" s="33"/>
      <c r="HT984" s="33"/>
      <c r="HU984" s="33"/>
      <c r="HV984" s="33"/>
      <c r="HW984" s="33"/>
      <c r="HX984" s="33"/>
      <c r="HY984" s="33"/>
      <c r="HZ984" s="33"/>
      <c r="IA984" s="33"/>
      <c r="IB984" s="33"/>
      <c r="IC984" s="33"/>
      <c r="ID984" s="33"/>
      <c r="IE984" s="33"/>
      <c r="IF984" s="33"/>
      <c r="IG984" s="33"/>
      <c r="IH984" s="33"/>
      <c r="II984" s="33"/>
      <c r="IJ984" s="33"/>
      <c r="IK984" s="33"/>
      <c r="IL984" s="33"/>
      <c r="IM984" s="33"/>
      <c r="IN984" s="33"/>
      <c r="IO984" s="33"/>
      <c r="IP984" s="33"/>
      <c r="IQ984" s="33"/>
      <c r="IR984" s="33"/>
      <c r="IS984" s="33"/>
      <c r="IT984" s="33"/>
      <c r="IU984" s="33"/>
      <c r="IV984" s="33"/>
      <c r="IW984" s="33"/>
      <c r="IX984" s="33"/>
      <c r="IY984" s="33"/>
      <c r="IZ984" s="33"/>
      <c r="JA984" s="33"/>
      <c r="JB984" s="33"/>
      <c r="JC984" s="33"/>
      <c r="JD984" s="33"/>
      <c r="JE984" s="33"/>
      <c r="JF984" s="33"/>
      <c r="JG984" s="33"/>
      <c r="JH984" s="33"/>
      <c r="JI984" s="33"/>
      <c r="JJ984" s="33"/>
      <c r="JK984" s="33"/>
      <c r="JL984" s="33"/>
      <c r="JM984" s="33"/>
      <c r="JN984" s="33"/>
      <c r="JO984" s="33"/>
      <c r="JP984" s="33"/>
      <c r="JQ984" s="33"/>
      <c r="JR984" s="33"/>
      <c r="JS984" s="33"/>
      <c r="JT984" s="33"/>
      <c r="JU984" s="33"/>
      <c r="JV984" s="33"/>
      <c r="JW984" s="33"/>
      <c r="JX984" s="33"/>
      <c r="JY984" s="33"/>
      <c r="JZ984" s="33"/>
      <c r="KA984" s="33"/>
      <c r="KB984" s="33"/>
      <c r="KC984" s="33"/>
      <c r="KD984" s="33"/>
      <c r="KE984" s="33"/>
      <c r="KF984" s="33"/>
      <c r="KG984" s="33"/>
      <c r="KH984" s="33"/>
      <c r="KI984" s="33"/>
      <c r="KJ984" s="33"/>
      <c r="KK984" s="33"/>
      <c r="KL984" s="33"/>
      <c r="KM984" s="33"/>
      <c r="KN984" s="33"/>
      <c r="KO984" s="33"/>
      <c r="KP984" s="33"/>
      <c r="KQ984" s="33"/>
      <c r="KR984" s="33"/>
      <c r="KS984" s="33"/>
      <c r="KT984" s="33"/>
      <c r="KU984" s="33"/>
      <c r="KV984" s="33"/>
      <c r="KW984" s="33"/>
      <c r="KX984" s="33"/>
      <c r="KY984" s="33"/>
      <c r="KZ984" s="33"/>
      <c r="LA984" s="33"/>
      <c r="LB984" s="33"/>
      <c r="LC984" s="33"/>
    </row>
    <row r="985" spans="1:31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3"/>
      <c r="CB985" s="33"/>
      <c r="CC985" s="33"/>
      <c r="CD985" s="33"/>
      <c r="CE985" s="33"/>
      <c r="CF985" s="33"/>
      <c r="CG985" s="33"/>
      <c r="CH985" s="33"/>
      <c r="CI985" s="33"/>
      <c r="CJ985" s="33"/>
      <c r="CK985" s="33"/>
      <c r="CL985" s="33"/>
      <c r="CM985" s="33"/>
      <c r="CN985" s="33"/>
      <c r="CO985" s="33"/>
      <c r="CP985" s="33"/>
      <c r="CQ985" s="33"/>
      <c r="CR985" s="33"/>
      <c r="CS985" s="33"/>
      <c r="CT985" s="33"/>
      <c r="CU985" s="33"/>
      <c r="CV985" s="33"/>
      <c r="CW985" s="33"/>
      <c r="CX985" s="33"/>
      <c r="CY985" s="33"/>
      <c r="CZ985" s="33"/>
      <c r="DA985" s="33"/>
      <c r="DB985" s="33"/>
      <c r="DC985" s="33"/>
      <c r="DD985" s="33"/>
      <c r="DE985" s="33"/>
      <c r="DF985" s="33"/>
      <c r="DG985" s="33"/>
      <c r="DH985" s="33"/>
      <c r="DI985" s="33"/>
      <c r="DJ985" s="33"/>
      <c r="DK985" s="33"/>
      <c r="DL985" s="33"/>
      <c r="DM985" s="33"/>
      <c r="DN985" s="33"/>
      <c r="DO985" s="33"/>
      <c r="DP985" s="33"/>
      <c r="DQ985" s="33"/>
      <c r="DR985" s="33"/>
      <c r="DS985" s="33"/>
      <c r="DT985" s="33"/>
      <c r="DU985" s="33"/>
      <c r="DV985" s="33"/>
      <c r="DW985" s="33"/>
      <c r="DX985" s="33"/>
      <c r="DY985" s="33"/>
      <c r="DZ985" s="33"/>
      <c r="EA985" s="33"/>
      <c r="EB985" s="33"/>
      <c r="EC985" s="33"/>
      <c r="ED985" s="33"/>
      <c r="EE985" s="33"/>
      <c r="EF985" s="33"/>
      <c r="EG985" s="33"/>
      <c r="EH985" s="33"/>
      <c r="EI985" s="33"/>
      <c r="EJ985" s="33"/>
      <c r="EK985" s="33"/>
      <c r="EL985" s="33"/>
      <c r="EM985" s="33"/>
      <c r="EN985" s="33"/>
      <c r="EO985" s="33"/>
      <c r="EP985" s="33"/>
      <c r="EQ985" s="33"/>
      <c r="ER985" s="33"/>
      <c r="ES985" s="33"/>
      <c r="ET985" s="33"/>
      <c r="EU985" s="33"/>
      <c r="EV985" s="33"/>
      <c r="EW985" s="33"/>
      <c r="EX985" s="33"/>
      <c r="EY985" s="33"/>
      <c r="EZ985" s="33"/>
      <c r="FA985" s="33"/>
      <c r="FB985" s="33"/>
      <c r="FC985" s="33"/>
      <c r="FD985" s="33"/>
      <c r="FE985" s="33"/>
      <c r="FF985" s="33"/>
      <c r="FG985" s="33"/>
      <c r="FH985" s="33"/>
      <c r="FI985" s="33"/>
      <c r="FJ985" s="33"/>
      <c r="FK985" s="33"/>
      <c r="FL985" s="33"/>
      <c r="FM985" s="33"/>
      <c r="FN985" s="33"/>
      <c r="FO985" s="33"/>
      <c r="FP985" s="33"/>
      <c r="FQ985" s="33"/>
      <c r="FR985" s="33"/>
      <c r="FS985" s="33"/>
      <c r="FT985" s="33"/>
      <c r="FU985" s="33"/>
      <c r="FV985" s="33"/>
      <c r="FW985" s="33"/>
      <c r="FX985" s="33"/>
      <c r="FY985" s="33"/>
      <c r="FZ985" s="33"/>
      <c r="GA985" s="33"/>
      <c r="GB985" s="33"/>
      <c r="GC985" s="33"/>
      <c r="GD985" s="33"/>
      <c r="GE985" s="33"/>
      <c r="GF985" s="33"/>
      <c r="GG985" s="33"/>
      <c r="GH985" s="33"/>
      <c r="GI985" s="33"/>
      <c r="GJ985" s="33"/>
      <c r="GK985" s="33"/>
      <c r="GL985" s="33"/>
      <c r="GM985" s="33"/>
      <c r="GN985" s="33"/>
      <c r="GO985" s="33"/>
      <c r="GP985" s="33"/>
      <c r="GQ985" s="33"/>
      <c r="GR985" s="33"/>
      <c r="GS985" s="33"/>
      <c r="GT985" s="33"/>
      <c r="GU985" s="33"/>
      <c r="GV985" s="33"/>
      <c r="GW985" s="33"/>
      <c r="GX985" s="33"/>
      <c r="GY985" s="33"/>
      <c r="GZ985" s="33"/>
      <c r="HA985" s="33"/>
      <c r="HB985" s="33"/>
      <c r="HC985" s="33"/>
      <c r="HD985" s="33"/>
      <c r="HE985" s="33"/>
      <c r="HF985" s="33"/>
      <c r="HG985" s="33"/>
      <c r="HH985" s="33"/>
      <c r="HI985" s="33"/>
      <c r="HJ985" s="33"/>
      <c r="HK985" s="33"/>
      <c r="HL985" s="33"/>
      <c r="HM985" s="33"/>
      <c r="HN985" s="33"/>
      <c r="HO985" s="33"/>
      <c r="HP985" s="33"/>
      <c r="HQ985" s="33"/>
      <c r="HR985" s="33"/>
      <c r="HS985" s="33"/>
      <c r="HT985" s="33"/>
      <c r="HU985" s="33"/>
      <c r="HV985" s="33"/>
      <c r="HW985" s="33"/>
      <c r="HX985" s="33"/>
      <c r="HY985" s="33"/>
      <c r="HZ985" s="33"/>
      <c r="IA985" s="33"/>
      <c r="IB985" s="33"/>
      <c r="IC985" s="33"/>
      <c r="ID985" s="33"/>
      <c r="IE985" s="33"/>
      <c r="IF985" s="33"/>
      <c r="IG985" s="33"/>
      <c r="IH985" s="33"/>
      <c r="II985" s="33"/>
      <c r="IJ985" s="33"/>
      <c r="IK985" s="33"/>
      <c r="IL985" s="33"/>
      <c r="IM985" s="33"/>
      <c r="IN985" s="33"/>
      <c r="IO985" s="33"/>
      <c r="IP985" s="33"/>
      <c r="IQ985" s="33"/>
      <c r="IR985" s="33"/>
      <c r="IS985" s="33"/>
      <c r="IT985" s="33"/>
      <c r="IU985" s="33"/>
      <c r="IV985" s="33"/>
      <c r="IW985" s="33"/>
      <c r="IX985" s="33"/>
      <c r="IY985" s="33"/>
      <c r="IZ985" s="33"/>
      <c r="JA985" s="33"/>
      <c r="JB985" s="33"/>
      <c r="JC985" s="33"/>
      <c r="JD985" s="33"/>
      <c r="JE985" s="33"/>
      <c r="JF985" s="33"/>
      <c r="JG985" s="33"/>
      <c r="JH985" s="33"/>
      <c r="JI985" s="33"/>
      <c r="JJ985" s="33"/>
      <c r="JK985" s="33"/>
      <c r="JL985" s="33"/>
      <c r="JM985" s="33"/>
      <c r="JN985" s="33"/>
      <c r="JO985" s="33"/>
      <c r="JP985" s="33"/>
      <c r="JQ985" s="33"/>
      <c r="JR985" s="33"/>
      <c r="JS985" s="33"/>
      <c r="JT985" s="33"/>
      <c r="JU985" s="33"/>
      <c r="JV985" s="33"/>
      <c r="JW985" s="33"/>
      <c r="JX985" s="33"/>
      <c r="JY985" s="33"/>
      <c r="JZ985" s="33"/>
      <c r="KA985" s="33"/>
      <c r="KB985" s="33"/>
      <c r="KC985" s="33"/>
      <c r="KD985" s="33"/>
      <c r="KE985" s="33"/>
      <c r="KF985" s="33"/>
      <c r="KG985" s="33"/>
      <c r="KH985" s="33"/>
      <c r="KI985" s="33"/>
      <c r="KJ985" s="33"/>
      <c r="KK985" s="33"/>
      <c r="KL985" s="33"/>
      <c r="KM985" s="33"/>
      <c r="KN985" s="33"/>
      <c r="KO985" s="33"/>
      <c r="KP985" s="33"/>
      <c r="KQ985" s="33"/>
      <c r="KR985" s="33"/>
      <c r="KS985" s="33"/>
      <c r="KT985" s="33"/>
      <c r="KU985" s="33"/>
      <c r="KV985" s="33"/>
      <c r="KW985" s="33"/>
      <c r="KX985" s="33"/>
      <c r="KY985" s="33"/>
      <c r="KZ985" s="33"/>
      <c r="LA985" s="33"/>
      <c r="LB985" s="33"/>
      <c r="LC985" s="33"/>
    </row>
    <row r="986" spans="1:31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3"/>
      <c r="CB986" s="33"/>
      <c r="CC986" s="33"/>
      <c r="CD986" s="33"/>
      <c r="CE986" s="33"/>
      <c r="CF986" s="33"/>
      <c r="CG986" s="33"/>
      <c r="CH986" s="33"/>
      <c r="CI986" s="33"/>
      <c r="CJ986" s="33"/>
      <c r="CK986" s="33"/>
      <c r="CL986" s="33"/>
      <c r="CM986" s="33"/>
      <c r="CN986" s="33"/>
      <c r="CO986" s="33"/>
      <c r="CP986" s="33"/>
      <c r="CQ986" s="33"/>
      <c r="CR986" s="33"/>
      <c r="CS986" s="33"/>
      <c r="CT986" s="33"/>
      <c r="CU986" s="33"/>
      <c r="CV986" s="33"/>
      <c r="CW986" s="33"/>
      <c r="CX986" s="33"/>
      <c r="CY986" s="33"/>
      <c r="CZ986" s="33"/>
      <c r="DA986" s="33"/>
      <c r="DB986" s="33"/>
      <c r="DC986" s="33"/>
      <c r="DD986" s="33"/>
      <c r="DE986" s="33"/>
      <c r="DF986" s="33"/>
      <c r="DG986" s="33"/>
      <c r="DH986" s="33"/>
      <c r="DI986" s="33"/>
      <c r="DJ986" s="33"/>
      <c r="DK986" s="33"/>
      <c r="DL986" s="33"/>
      <c r="DM986" s="33"/>
      <c r="DN986" s="33"/>
      <c r="DO986" s="33"/>
      <c r="DP986" s="33"/>
      <c r="DQ986" s="33"/>
      <c r="DR986" s="33"/>
      <c r="DS986" s="33"/>
      <c r="DT986" s="33"/>
      <c r="DU986" s="33"/>
      <c r="DV986" s="33"/>
      <c r="DW986" s="33"/>
      <c r="DX986" s="33"/>
      <c r="DY986" s="33"/>
      <c r="DZ986" s="33"/>
      <c r="EA986" s="33"/>
      <c r="EB986" s="33"/>
      <c r="EC986" s="33"/>
      <c r="ED986" s="33"/>
      <c r="EE986" s="33"/>
      <c r="EF986" s="33"/>
      <c r="EG986" s="33"/>
      <c r="EH986" s="33"/>
      <c r="EI986" s="33"/>
      <c r="EJ986" s="33"/>
      <c r="EK986" s="33"/>
      <c r="EL986" s="33"/>
      <c r="EM986" s="33"/>
      <c r="EN986" s="33"/>
      <c r="EO986" s="33"/>
      <c r="EP986" s="33"/>
      <c r="EQ986" s="33"/>
      <c r="ER986" s="33"/>
      <c r="ES986" s="33"/>
      <c r="ET986" s="33"/>
      <c r="EU986" s="33"/>
      <c r="EV986" s="33"/>
      <c r="EW986" s="33"/>
      <c r="EX986" s="33"/>
      <c r="EY986" s="33"/>
      <c r="EZ986" s="33"/>
      <c r="FA986" s="33"/>
      <c r="FB986" s="33"/>
      <c r="FC986" s="33"/>
      <c r="FD986" s="33"/>
      <c r="FE986" s="33"/>
      <c r="FF986" s="33"/>
      <c r="FG986" s="33"/>
      <c r="FH986" s="33"/>
      <c r="FI986" s="33"/>
      <c r="FJ986" s="33"/>
      <c r="FK986" s="33"/>
      <c r="FL986" s="33"/>
      <c r="FM986" s="33"/>
      <c r="FN986" s="33"/>
      <c r="FO986" s="33"/>
      <c r="FP986" s="33"/>
      <c r="FQ986" s="33"/>
      <c r="FR986" s="33"/>
      <c r="FS986" s="33"/>
      <c r="FT986" s="33"/>
      <c r="FU986" s="33"/>
      <c r="FV986" s="33"/>
      <c r="FW986" s="33"/>
      <c r="FX986" s="33"/>
      <c r="FY986" s="33"/>
      <c r="FZ986" s="33"/>
      <c r="GA986" s="33"/>
      <c r="GB986" s="33"/>
      <c r="GC986" s="33"/>
      <c r="GD986" s="33"/>
      <c r="GE986" s="33"/>
      <c r="GF986" s="33"/>
      <c r="GG986" s="33"/>
      <c r="GH986" s="33"/>
      <c r="GI986" s="33"/>
      <c r="GJ986" s="33"/>
      <c r="GK986" s="33"/>
      <c r="GL986" s="33"/>
      <c r="GM986" s="33"/>
      <c r="GN986" s="33"/>
      <c r="GO986" s="33"/>
      <c r="GP986" s="33"/>
      <c r="GQ986" s="33"/>
      <c r="GR986" s="33"/>
      <c r="GS986" s="33"/>
      <c r="GT986" s="33"/>
      <c r="GU986" s="33"/>
      <c r="GV986" s="33"/>
      <c r="GW986" s="33"/>
      <c r="GX986" s="33"/>
      <c r="GY986" s="33"/>
      <c r="GZ986" s="33"/>
      <c r="HA986" s="33"/>
      <c r="HB986" s="33"/>
      <c r="HC986" s="33"/>
      <c r="HD986" s="33"/>
      <c r="HE986" s="33"/>
      <c r="HF986" s="33"/>
      <c r="HG986" s="33"/>
      <c r="HH986" s="33"/>
      <c r="HI986" s="33"/>
      <c r="HJ986" s="33"/>
      <c r="HK986" s="33"/>
      <c r="HL986" s="33"/>
      <c r="HM986" s="33"/>
      <c r="HN986" s="33"/>
      <c r="HO986" s="33"/>
      <c r="HP986" s="33"/>
      <c r="HQ986" s="33"/>
      <c r="HR986" s="33"/>
      <c r="HS986" s="33"/>
      <c r="HT986" s="33"/>
      <c r="HU986" s="33"/>
      <c r="HV986" s="33"/>
      <c r="HW986" s="33"/>
      <c r="HX986" s="33"/>
      <c r="HY986" s="33"/>
      <c r="HZ986" s="33"/>
      <c r="IA986" s="33"/>
      <c r="IB986" s="33"/>
      <c r="IC986" s="33"/>
      <c r="ID986" s="33"/>
      <c r="IE986" s="33"/>
      <c r="IF986" s="33"/>
      <c r="IG986" s="33"/>
      <c r="IH986" s="33"/>
      <c r="II986" s="33"/>
      <c r="IJ986" s="33"/>
      <c r="IK986" s="33"/>
      <c r="IL986" s="33"/>
      <c r="IM986" s="33"/>
      <c r="IN986" s="33"/>
      <c r="IO986" s="33"/>
      <c r="IP986" s="33"/>
      <c r="IQ986" s="33"/>
      <c r="IR986" s="33"/>
      <c r="IS986" s="33"/>
      <c r="IT986" s="33"/>
      <c r="IU986" s="33"/>
      <c r="IV986" s="33"/>
      <c r="IW986" s="33"/>
      <c r="IX986" s="33"/>
      <c r="IY986" s="33"/>
      <c r="IZ986" s="33"/>
      <c r="JA986" s="33"/>
      <c r="JB986" s="33"/>
      <c r="JC986" s="33"/>
      <c r="JD986" s="33"/>
      <c r="JE986" s="33"/>
      <c r="JF986" s="33"/>
      <c r="JG986" s="33"/>
      <c r="JH986" s="33"/>
      <c r="JI986" s="33"/>
      <c r="JJ986" s="33"/>
      <c r="JK986" s="33"/>
      <c r="JL986" s="33"/>
      <c r="JM986" s="33"/>
      <c r="JN986" s="33"/>
      <c r="JO986" s="33"/>
      <c r="JP986" s="33"/>
      <c r="JQ986" s="33"/>
      <c r="JR986" s="33"/>
      <c r="JS986" s="33"/>
      <c r="JT986" s="33"/>
      <c r="JU986" s="33"/>
      <c r="JV986" s="33"/>
      <c r="JW986" s="33"/>
      <c r="JX986" s="33"/>
      <c r="JY986" s="33"/>
      <c r="JZ986" s="33"/>
      <c r="KA986" s="33"/>
      <c r="KB986" s="33"/>
      <c r="KC986" s="33"/>
      <c r="KD986" s="33"/>
      <c r="KE986" s="33"/>
      <c r="KF986" s="33"/>
      <c r="KG986" s="33"/>
      <c r="KH986" s="33"/>
      <c r="KI986" s="33"/>
      <c r="KJ986" s="33"/>
      <c r="KK986" s="33"/>
      <c r="KL986" s="33"/>
      <c r="KM986" s="33"/>
      <c r="KN986" s="33"/>
      <c r="KO986" s="33"/>
      <c r="KP986" s="33"/>
      <c r="KQ986" s="33"/>
      <c r="KR986" s="33"/>
      <c r="KS986" s="33"/>
      <c r="KT986" s="33"/>
      <c r="KU986" s="33"/>
      <c r="KV986" s="33"/>
      <c r="KW986" s="33"/>
      <c r="KX986" s="33"/>
      <c r="KY986" s="33"/>
      <c r="KZ986" s="33"/>
      <c r="LA986" s="33"/>
      <c r="LB986" s="33"/>
      <c r="LC986" s="33"/>
    </row>
    <row r="987" spans="1:31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3"/>
      <c r="CB987" s="33"/>
      <c r="CC987" s="33"/>
      <c r="CD987" s="33"/>
      <c r="CE987" s="33"/>
      <c r="CF987" s="33"/>
      <c r="CG987" s="33"/>
      <c r="CH987" s="33"/>
      <c r="CI987" s="33"/>
      <c r="CJ987" s="33"/>
      <c r="CK987" s="33"/>
      <c r="CL987" s="33"/>
      <c r="CM987" s="33"/>
      <c r="CN987" s="33"/>
      <c r="CO987" s="33"/>
      <c r="CP987" s="33"/>
      <c r="CQ987" s="33"/>
      <c r="CR987" s="33"/>
      <c r="CS987" s="33"/>
      <c r="CT987" s="33"/>
      <c r="CU987" s="33"/>
      <c r="CV987" s="33"/>
      <c r="CW987" s="33"/>
      <c r="CX987" s="33"/>
      <c r="CY987" s="33"/>
      <c r="CZ987" s="33"/>
      <c r="DA987" s="33"/>
      <c r="DB987" s="33"/>
      <c r="DC987" s="33"/>
      <c r="DD987" s="33"/>
      <c r="DE987" s="33"/>
      <c r="DF987" s="33"/>
      <c r="DG987" s="33"/>
      <c r="DH987" s="33"/>
      <c r="DI987" s="33"/>
      <c r="DJ987" s="33"/>
      <c r="DK987" s="33"/>
      <c r="DL987" s="33"/>
      <c r="DM987" s="33"/>
      <c r="DN987" s="33"/>
      <c r="DO987" s="33"/>
      <c r="DP987" s="33"/>
      <c r="DQ987" s="33"/>
      <c r="DR987" s="33"/>
      <c r="DS987" s="33"/>
      <c r="DT987" s="33"/>
      <c r="DU987" s="33"/>
      <c r="DV987" s="33"/>
      <c r="DW987" s="33"/>
      <c r="DX987" s="33"/>
      <c r="DY987" s="33"/>
      <c r="DZ987" s="33"/>
      <c r="EA987" s="33"/>
      <c r="EB987" s="33"/>
      <c r="EC987" s="33"/>
      <c r="ED987" s="33"/>
      <c r="EE987" s="33"/>
      <c r="EF987" s="33"/>
      <c r="EG987" s="33"/>
      <c r="EH987" s="33"/>
      <c r="EI987" s="33"/>
      <c r="EJ987" s="33"/>
      <c r="EK987" s="33"/>
      <c r="EL987" s="33"/>
      <c r="EM987" s="33"/>
      <c r="EN987" s="33"/>
      <c r="EO987" s="33"/>
      <c r="EP987" s="33"/>
      <c r="EQ987" s="33"/>
      <c r="ER987" s="33"/>
      <c r="ES987" s="33"/>
      <c r="ET987" s="33"/>
      <c r="EU987" s="33"/>
      <c r="EV987" s="33"/>
      <c r="EW987" s="33"/>
      <c r="EX987" s="33"/>
      <c r="EY987" s="33"/>
      <c r="EZ987" s="33"/>
      <c r="FA987" s="33"/>
      <c r="FB987" s="33"/>
      <c r="FC987" s="33"/>
      <c r="FD987" s="33"/>
      <c r="FE987" s="33"/>
      <c r="FF987" s="33"/>
      <c r="FG987" s="33"/>
      <c r="FH987" s="33"/>
      <c r="FI987" s="33"/>
      <c r="FJ987" s="33"/>
      <c r="FK987" s="33"/>
      <c r="FL987" s="33"/>
      <c r="FM987" s="33"/>
      <c r="FN987" s="33"/>
      <c r="FO987" s="33"/>
      <c r="FP987" s="33"/>
      <c r="FQ987" s="33"/>
      <c r="FR987" s="33"/>
      <c r="FS987" s="33"/>
      <c r="FT987" s="33"/>
      <c r="FU987" s="33"/>
      <c r="FV987" s="33"/>
      <c r="FW987" s="33"/>
      <c r="FX987" s="33"/>
      <c r="FY987" s="33"/>
      <c r="FZ987" s="33"/>
      <c r="GA987" s="33"/>
      <c r="GB987" s="33"/>
      <c r="GC987" s="33"/>
      <c r="GD987" s="33"/>
      <c r="GE987" s="33"/>
      <c r="GF987" s="33"/>
      <c r="GG987" s="33"/>
      <c r="GH987" s="33"/>
      <c r="GI987" s="33"/>
      <c r="GJ987" s="33"/>
      <c r="GK987" s="33"/>
      <c r="GL987" s="33"/>
      <c r="GM987" s="33"/>
      <c r="GN987" s="33"/>
      <c r="GO987" s="33"/>
      <c r="GP987" s="33"/>
      <c r="GQ987" s="33"/>
      <c r="GR987" s="33"/>
      <c r="GS987" s="33"/>
      <c r="GT987" s="33"/>
      <c r="GU987" s="33"/>
      <c r="GV987" s="33"/>
      <c r="GW987" s="33"/>
      <c r="GX987" s="33"/>
      <c r="GY987" s="33"/>
      <c r="GZ987" s="33"/>
      <c r="HA987" s="33"/>
      <c r="HB987" s="33"/>
      <c r="HC987" s="33"/>
      <c r="HD987" s="33"/>
      <c r="HE987" s="33"/>
      <c r="HF987" s="33"/>
      <c r="HG987" s="33"/>
      <c r="HH987" s="33"/>
      <c r="HI987" s="33"/>
      <c r="HJ987" s="33"/>
      <c r="HK987" s="33"/>
      <c r="HL987" s="33"/>
      <c r="HM987" s="33"/>
      <c r="HN987" s="33"/>
      <c r="HO987" s="33"/>
      <c r="HP987" s="33"/>
      <c r="HQ987" s="33"/>
      <c r="HR987" s="33"/>
      <c r="HS987" s="33"/>
      <c r="HT987" s="33"/>
      <c r="HU987" s="33"/>
      <c r="HV987" s="33"/>
      <c r="HW987" s="33"/>
      <c r="HX987" s="33"/>
      <c r="HY987" s="33"/>
      <c r="HZ987" s="33"/>
      <c r="IA987" s="33"/>
      <c r="IB987" s="33"/>
      <c r="IC987" s="33"/>
      <c r="ID987" s="33"/>
      <c r="IE987" s="33"/>
      <c r="IF987" s="33"/>
      <c r="IG987" s="33"/>
      <c r="IH987" s="33"/>
      <c r="II987" s="33"/>
      <c r="IJ987" s="33"/>
      <c r="IK987" s="33"/>
      <c r="IL987" s="33"/>
      <c r="IM987" s="33"/>
      <c r="IN987" s="33"/>
      <c r="IO987" s="33"/>
      <c r="IP987" s="33"/>
      <c r="IQ987" s="33"/>
      <c r="IR987" s="33"/>
      <c r="IS987" s="33"/>
      <c r="IT987" s="33"/>
      <c r="IU987" s="33"/>
      <c r="IV987" s="33"/>
      <c r="IW987" s="33"/>
      <c r="IX987" s="33"/>
      <c r="IY987" s="33"/>
      <c r="IZ987" s="33"/>
      <c r="JA987" s="33"/>
      <c r="JB987" s="33"/>
      <c r="JC987" s="33"/>
      <c r="JD987" s="33"/>
      <c r="JE987" s="33"/>
      <c r="JF987" s="33"/>
      <c r="JG987" s="33"/>
      <c r="JH987" s="33"/>
      <c r="JI987" s="33"/>
      <c r="JJ987" s="33"/>
      <c r="JK987" s="33"/>
      <c r="JL987" s="33"/>
      <c r="JM987" s="33"/>
      <c r="JN987" s="33"/>
      <c r="JO987" s="33"/>
      <c r="JP987" s="33"/>
      <c r="JQ987" s="33"/>
      <c r="JR987" s="33"/>
      <c r="JS987" s="33"/>
      <c r="JT987" s="33"/>
      <c r="JU987" s="33"/>
      <c r="JV987" s="33"/>
      <c r="JW987" s="33"/>
      <c r="JX987" s="33"/>
      <c r="JY987" s="33"/>
      <c r="JZ987" s="33"/>
      <c r="KA987" s="33"/>
      <c r="KB987" s="33"/>
      <c r="KC987" s="33"/>
      <c r="KD987" s="33"/>
      <c r="KE987" s="33"/>
      <c r="KF987" s="33"/>
      <c r="KG987" s="33"/>
      <c r="KH987" s="33"/>
      <c r="KI987" s="33"/>
      <c r="KJ987" s="33"/>
      <c r="KK987" s="33"/>
      <c r="KL987" s="33"/>
      <c r="KM987" s="33"/>
      <c r="KN987" s="33"/>
      <c r="KO987" s="33"/>
      <c r="KP987" s="33"/>
      <c r="KQ987" s="33"/>
      <c r="KR987" s="33"/>
      <c r="KS987" s="33"/>
      <c r="KT987" s="33"/>
      <c r="KU987" s="33"/>
      <c r="KV987" s="33"/>
      <c r="KW987" s="33"/>
      <c r="KX987" s="33"/>
      <c r="KY987" s="33"/>
      <c r="KZ987" s="33"/>
      <c r="LA987" s="33"/>
      <c r="LB987" s="33"/>
      <c r="LC987" s="33"/>
    </row>
    <row r="988" spans="1:31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  <c r="CY988" s="33"/>
      <c r="CZ988" s="33"/>
      <c r="DA988" s="33"/>
      <c r="DB988" s="33"/>
      <c r="DC988" s="33"/>
      <c r="DD988" s="33"/>
      <c r="DE988" s="33"/>
      <c r="DF988" s="33"/>
      <c r="DG988" s="33"/>
      <c r="DH988" s="33"/>
      <c r="DI988" s="33"/>
      <c r="DJ988" s="33"/>
      <c r="DK988" s="33"/>
      <c r="DL988" s="33"/>
      <c r="DM988" s="33"/>
      <c r="DN988" s="33"/>
      <c r="DO988" s="33"/>
      <c r="DP988" s="33"/>
      <c r="DQ988" s="33"/>
      <c r="DR988" s="33"/>
      <c r="DS988" s="33"/>
      <c r="DT988" s="33"/>
      <c r="DU988" s="33"/>
      <c r="DV988" s="33"/>
      <c r="DW988" s="33"/>
      <c r="DX988" s="33"/>
      <c r="DY988" s="33"/>
      <c r="DZ988" s="33"/>
      <c r="EA988" s="33"/>
      <c r="EB988" s="33"/>
      <c r="EC988" s="33"/>
      <c r="ED988" s="33"/>
      <c r="EE988" s="33"/>
      <c r="EF988" s="33"/>
      <c r="EG988" s="33"/>
      <c r="EH988" s="33"/>
      <c r="EI988" s="33"/>
      <c r="EJ988" s="33"/>
      <c r="EK988" s="33"/>
      <c r="EL988" s="33"/>
      <c r="EM988" s="33"/>
      <c r="EN988" s="33"/>
      <c r="EO988" s="33"/>
      <c r="EP988" s="33"/>
      <c r="EQ988" s="33"/>
      <c r="ER988" s="33"/>
      <c r="ES988" s="33"/>
      <c r="ET988" s="33"/>
      <c r="EU988" s="33"/>
      <c r="EV988" s="33"/>
      <c r="EW988" s="33"/>
      <c r="EX988" s="33"/>
      <c r="EY988" s="33"/>
      <c r="EZ988" s="33"/>
      <c r="FA988" s="33"/>
      <c r="FB988" s="33"/>
      <c r="FC988" s="33"/>
      <c r="FD988" s="33"/>
      <c r="FE988" s="33"/>
      <c r="FF988" s="33"/>
      <c r="FG988" s="33"/>
      <c r="FH988" s="33"/>
      <c r="FI988" s="33"/>
      <c r="FJ988" s="33"/>
      <c r="FK988" s="33"/>
      <c r="FL988" s="33"/>
      <c r="FM988" s="33"/>
      <c r="FN988" s="33"/>
      <c r="FO988" s="33"/>
      <c r="FP988" s="33"/>
      <c r="FQ988" s="33"/>
      <c r="FR988" s="33"/>
      <c r="FS988" s="33"/>
      <c r="FT988" s="33"/>
      <c r="FU988" s="33"/>
      <c r="FV988" s="33"/>
      <c r="FW988" s="33"/>
      <c r="FX988" s="33"/>
      <c r="FY988" s="33"/>
      <c r="FZ988" s="33"/>
      <c r="GA988" s="33"/>
      <c r="GB988" s="33"/>
      <c r="GC988" s="33"/>
      <c r="GD988" s="33"/>
      <c r="GE988" s="33"/>
      <c r="GF988" s="33"/>
      <c r="GG988" s="33"/>
      <c r="GH988" s="33"/>
      <c r="GI988" s="33"/>
      <c r="GJ988" s="33"/>
      <c r="GK988" s="33"/>
      <c r="GL988" s="33"/>
      <c r="GM988" s="33"/>
      <c r="GN988" s="33"/>
      <c r="GO988" s="33"/>
      <c r="GP988" s="33"/>
      <c r="GQ988" s="33"/>
      <c r="GR988" s="33"/>
      <c r="GS988" s="33"/>
      <c r="GT988" s="33"/>
      <c r="GU988" s="33"/>
      <c r="GV988" s="33"/>
      <c r="GW988" s="33"/>
      <c r="GX988" s="33"/>
      <c r="GY988" s="33"/>
      <c r="GZ988" s="33"/>
      <c r="HA988" s="33"/>
      <c r="HB988" s="33"/>
      <c r="HC988" s="33"/>
      <c r="HD988" s="33"/>
      <c r="HE988" s="33"/>
      <c r="HF988" s="33"/>
      <c r="HG988" s="33"/>
      <c r="HH988" s="33"/>
      <c r="HI988" s="33"/>
      <c r="HJ988" s="33"/>
      <c r="HK988" s="33"/>
      <c r="HL988" s="33"/>
      <c r="HM988" s="33"/>
      <c r="HN988" s="33"/>
      <c r="HO988" s="33"/>
      <c r="HP988" s="33"/>
      <c r="HQ988" s="33"/>
      <c r="HR988" s="33"/>
      <c r="HS988" s="33"/>
      <c r="HT988" s="33"/>
      <c r="HU988" s="33"/>
      <c r="HV988" s="33"/>
      <c r="HW988" s="33"/>
      <c r="HX988" s="33"/>
      <c r="HY988" s="33"/>
      <c r="HZ988" s="33"/>
      <c r="IA988" s="33"/>
      <c r="IB988" s="33"/>
      <c r="IC988" s="33"/>
      <c r="ID988" s="33"/>
      <c r="IE988" s="33"/>
      <c r="IF988" s="33"/>
      <c r="IG988" s="33"/>
      <c r="IH988" s="33"/>
      <c r="II988" s="33"/>
      <c r="IJ988" s="33"/>
      <c r="IK988" s="33"/>
      <c r="IL988" s="33"/>
      <c r="IM988" s="33"/>
      <c r="IN988" s="33"/>
      <c r="IO988" s="33"/>
      <c r="IP988" s="33"/>
      <c r="IQ988" s="33"/>
      <c r="IR988" s="33"/>
      <c r="IS988" s="33"/>
      <c r="IT988" s="33"/>
      <c r="IU988" s="33"/>
      <c r="IV988" s="33"/>
      <c r="IW988" s="33"/>
      <c r="IX988" s="33"/>
      <c r="IY988" s="33"/>
      <c r="IZ988" s="33"/>
      <c r="JA988" s="33"/>
      <c r="JB988" s="33"/>
      <c r="JC988" s="33"/>
      <c r="JD988" s="33"/>
      <c r="JE988" s="33"/>
      <c r="JF988" s="33"/>
      <c r="JG988" s="33"/>
      <c r="JH988" s="33"/>
      <c r="JI988" s="33"/>
      <c r="JJ988" s="33"/>
      <c r="JK988" s="33"/>
      <c r="JL988" s="33"/>
      <c r="JM988" s="33"/>
      <c r="JN988" s="33"/>
      <c r="JO988" s="33"/>
      <c r="JP988" s="33"/>
      <c r="JQ988" s="33"/>
      <c r="JR988" s="33"/>
      <c r="JS988" s="33"/>
      <c r="JT988" s="33"/>
      <c r="JU988" s="33"/>
      <c r="JV988" s="33"/>
      <c r="JW988" s="33"/>
      <c r="JX988" s="33"/>
      <c r="JY988" s="33"/>
      <c r="JZ988" s="33"/>
      <c r="KA988" s="33"/>
      <c r="KB988" s="33"/>
      <c r="KC988" s="33"/>
      <c r="KD988" s="33"/>
      <c r="KE988" s="33"/>
      <c r="KF988" s="33"/>
      <c r="KG988" s="33"/>
      <c r="KH988" s="33"/>
      <c r="KI988" s="33"/>
      <c r="KJ988" s="33"/>
      <c r="KK988" s="33"/>
      <c r="KL988" s="33"/>
      <c r="KM988" s="33"/>
      <c r="KN988" s="33"/>
      <c r="KO988" s="33"/>
      <c r="KP988" s="33"/>
      <c r="KQ988" s="33"/>
      <c r="KR988" s="33"/>
      <c r="KS988" s="33"/>
      <c r="KT988" s="33"/>
      <c r="KU988" s="33"/>
      <c r="KV988" s="33"/>
      <c r="KW988" s="33"/>
      <c r="KX988" s="33"/>
      <c r="KY988" s="33"/>
      <c r="KZ988" s="33"/>
      <c r="LA988" s="33"/>
      <c r="LB988" s="33"/>
      <c r="LC988" s="33"/>
    </row>
    <row r="989" spans="1:31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3"/>
      <c r="CB989" s="33"/>
      <c r="CC989" s="33"/>
      <c r="CD989" s="33"/>
      <c r="CE989" s="33"/>
      <c r="CF989" s="33"/>
      <c r="CG989" s="33"/>
      <c r="CH989" s="33"/>
      <c r="CI989" s="33"/>
      <c r="CJ989" s="33"/>
      <c r="CK989" s="33"/>
      <c r="CL989" s="33"/>
      <c r="CM989" s="33"/>
      <c r="CN989" s="33"/>
      <c r="CO989" s="33"/>
      <c r="CP989" s="33"/>
      <c r="CQ989" s="33"/>
      <c r="CR989" s="33"/>
      <c r="CS989" s="33"/>
      <c r="CT989" s="33"/>
      <c r="CU989" s="33"/>
      <c r="CV989" s="33"/>
      <c r="CW989" s="33"/>
      <c r="CX989" s="33"/>
      <c r="CY989" s="33"/>
      <c r="CZ989" s="33"/>
      <c r="DA989" s="33"/>
      <c r="DB989" s="33"/>
      <c r="DC989" s="33"/>
      <c r="DD989" s="33"/>
      <c r="DE989" s="33"/>
      <c r="DF989" s="33"/>
      <c r="DG989" s="33"/>
      <c r="DH989" s="33"/>
      <c r="DI989" s="33"/>
      <c r="DJ989" s="33"/>
      <c r="DK989" s="33"/>
      <c r="DL989" s="33"/>
      <c r="DM989" s="33"/>
      <c r="DN989" s="33"/>
      <c r="DO989" s="33"/>
      <c r="DP989" s="33"/>
      <c r="DQ989" s="33"/>
      <c r="DR989" s="33"/>
      <c r="DS989" s="33"/>
      <c r="DT989" s="33"/>
      <c r="DU989" s="33"/>
      <c r="DV989" s="33"/>
      <c r="DW989" s="33"/>
      <c r="DX989" s="33"/>
      <c r="DY989" s="33"/>
      <c r="DZ989" s="33"/>
      <c r="EA989" s="33"/>
      <c r="EB989" s="33"/>
      <c r="EC989" s="33"/>
      <c r="ED989" s="33"/>
      <c r="EE989" s="33"/>
      <c r="EF989" s="33"/>
      <c r="EG989" s="33"/>
      <c r="EH989" s="33"/>
      <c r="EI989" s="33"/>
      <c r="EJ989" s="33"/>
      <c r="EK989" s="33"/>
      <c r="EL989" s="33"/>
      <c r="EM989" s="33"/>
      <c r="EN989" s="33"/>
      <c r="EO989" s="33"/>
      <c r="EP989" s="33"/>
      <c r="EQ989" s="33"/>
      <c r="ER989" s="33"/>
      <c r="ES989" s="33"/>
      <c r="ET989" s="33"/>
      <c r="EU989" s="33"/>
      <c r="EV989" s="33"/>
      <c r="EW989" s="33"/>
      <c r="EX989" s="33"/>
      <c r="EY989" s="33"/>
      <c r="EZ989" s="33"/>
      <c r="FA989" s="33"/>
      <c r="FB989" s="33"/>
      <c r="FC989" s="33"/>
      <c r="FD989" s="33"/>
      <c r="FE989" s="33"/>
      <c r="FF989" s="33"/>
      <c r="FG989" s="33"/>
      <c r="FH989" s="33"/>
      <c r="FI989" s="33"/>
      <c r="FJ989" s="33"/>
      <c r="FK989" s="33"/>
      <c r="FL989" s="33"/>
      <c r="FM989" s="33"/>
      <c r="FN989" s="33"/>
      <c r="FO989" s="33"/>
      <c r="FP989" s="33"/>
      <c r="FQ989" s="33"/>
      <c r="FR989" s="33"/>
      <c r="FS989" s="33"/>
      <c r="FT989" s="33"/>
      <c r="FU989" s="33"/>
      <c r="FV989" s="33"/>
      <c r="FW989" s="33"/>
      <c r="FX989" s="33"/>
      <c r="FY989" s="33"/>
      <c r="FZ989" s="33"/>
      <c r="GA989" s="33"/>
      <c r="GB989" s="33"/>
      <c r="GC989" s="33"/>
      <c r="GD989" s="33"/>
      <c r="GE989" s="33"/>
      <c r="GF989" s="33"/>
      <c r="GG989" s="33"/>
      <c r="GH989" s="33"/>
      <c r="GI989" s="33"/>
      <c r="GJ989" s="33"/>
      <c r="GK989" s="33"/>
      <c r="GL989" s="33"/>
      <c r="GM989" s="33"/>
      <c r="GN989" s="33"/>
      <c r="GO989" s="33"/>
      <c r="GP989" s="33"/>
      <c r="GQ989" s="33"/>
      <c r="GR989" s="33"/>
      <c r="GS989" s="33"/>
      <c r="GT989" s="33"/>
      <c r="GU989" s="33"/>
      <c r="GV989" s="33"/>
      <c r="GW989" s="33"/>
      <c r="GX989" s="33"/>
      <c r="GY989" s="33"/>
      <c r="GZ989" s="33"/>
      <c r="HA989" s="33"/>
      <c r="HB989" s="33"/>
      <c r="HC989" s="33"/>
      <c r="HD989" s="33"/>
      <c r="HE989" s="33"/>
      <c r="HF989" s="33"/>
      <c r="HG989" s="33"/>
      <c r="HH989" s="33"/>
      <c r="HI989" s="33"/>
      <c r="HJ989" s="33"/>
      <c r="HK989" s="33"/>
      <c r="HL989" s="33"/>
      <c r="HM989" s="33"/>
      <c r="HN989" s="33"/>
      <c r="HO989" s="33"/>
      <c r="HP989" s="33"/>
      <c r="HQ989" s="33"/>
      <c r="HR989" s="33"/>
      <c r="HS989" s="33"/>
      <c r="HT989" s="33"/>
      <c r="HU989" s="33"/>
      <c r="HV989" s="33"/>
      <c r="HW989" s="33"/>
      <c r="HX989" s="33"/>
      <c r="HY989" s="33"/>
      <c r="HZ989" s="33"/>
      <c r="IA989" s="33"/>
      <c r="IB989" s="33"/>
      <c r="IC989" s="33"/>
      <c r="ID989" s="33"/>
      <c r="IE989" s="33"/>
      <c r="IF989" s="33"/>
      <c r="IG989" s="33"/>
      <c r="IH989" s="33"/>
      <c r="II989" s="33"/>
      <c r="IJ989" s="33"/>
      <c r="IK989" s="33"/>
      <c r="IL989" s="33"/>
      <c r="IM989" s="33"/>
      <c r="IN989" s="33"/>
      <c r="IO989" s="33"/>
      <c r="IP989" s="33"/>
      <c r="IQ989" s="33"/>
      <c r="IR989" s="33"/>
      <c r="IS989" s="33"/>
      <c r="IT989" s="33"/>
      <c r="IU989" s="33"/>
      <c r="IV989" s="33"/>
      <c r="IW989" s="33"/>
      <c r="IX989" s="33"/>
      <c r="IY989" s="33"/>
      <c r="IZ989" s="33"/>
      <c r="JA989" s="33"/>
      <c r="JB989" s="33"/>
      <c r="JC989" s="33"/>
      <c r="JD989" s="33"/>
      <c r="JE989" s="33"/>
      <c r="JF989" s="33"/>
      <c r="JG989" s="33"/>
      <c r="JH989" s="33"/>
      <c r="JI989" s="33"/>
      <c r="JJ989" s="33"/>
      <c r="JK989" s="33"/>
      <c r="JL989" s="33"/>
      <c r="JM989" s="33"/>
      <c r="JN989" s="33"/>
      <c r="JO989" s="33"/>
      <c r="JP989" s="33"/>
      <c r="JQ989" s="33"/>
      <c r="JR989" s="33"/>
      <c r="JS989" s="33"/>
      <c r="JT989" s="33"/>
      <c r="JU989" s="33"/>
      <c r="JV989" s="33"/>
      <c r="JW989" s="33"/>
      <c r="JX989" s="33"/>
      <c r="JY989" s="33"/>
      <c r="JZ989" s="33"/>
      <c r="KA989" s="33"/>
      <c r="KB989" s="33"/>
      <c r="KC989" s="33"/>
      <c r="KD989" s="33"/>
      <c r="KE989" s="33"/>
      <c r="KF989" s="33"/>
      <c r="KG989" s="33"/>
      <c r="KH989" s="33"/>
      <c r="KI989" s="33"/>
      <c r="KJ989" s="33"/>
      <c r="KK989" s="33"/>
      <c r="KL989" s="33"/>
      <c r="KM989" s="33"/>
      <c r="KN989" s="33"/>
      <c r="KO989" s="33"/>
      <c r="KP989" s="33"/>
      <c r="KQ989" s="33"/>
      <c r="KR989" s="33"/>
      <c r="KS989" s="33"/>
      <c r="KT989" s="33"/>
      <c r="KU989" s="33"/>
      <c r="KV989" s="33"/>
      <c r="KW989" s="33"/>
      <c r="KX989" s="33"/>
      <c r="KY989" s="33"/>
      <c r="KZ989" s="33"/>
      <c r="LA989" s="33"/>
      <c r="LB989" s="33"/>
      <c r="LC989" s="33"/>
    </row>
    <row r="990" spans="1:31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V990" s="36"/>
      <c r="BW990" s="36"/>
      <c r="BX990" s="36"/>
      <c r="BY990" s="36"/>
      <c r="BZ990" s="36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  <c r="FZ990" s="33"/>
      <c r="GA990" s="33"/>
      <c r="GB990" s="33"/>
      <c r="GC990" s="33"/>
      <c r="GD990" s="33"/>
      <c r="GE990" s="33"/>
      <c r="GF990" s="33"/>
      <c r="GG990" s="33"/>
      <c r="GH990" s="33"/>
      <c r="GI990" s="33"/>
      <c r="GJ990" s="33"/>
      <c r="GK990" s="33"/>
      <c r="GL990" s="33"/>
      <c r="GM990" s="33"/>
      <c r="GN990" s="33"/>
      <c r="GO990" s="33"/>
      <c r="GP990" s="33"/>
      <c r="GQ990" s="33"/>
      <c r="GR990" s="33"/>
      <c r="GS990" s="33"/>
      <c r="GT990" s="33"/>
      <c r="GU990" s="33"/>
      <c r="GV990" s="33"/>
      <c r="GW990" s="33"/>
      <c r="GX990" s="33"/>
      <c r="GY990" s="33"/>
      <c r="GZ990" s="33"/>
      <c r="HA990" s="33"/>
      <c r="HB990" s="33"/>
      <c r="HC990" s="33"/>
      <c r="HD990" s="33"/>
      <c r="HE990" s="33"/>
      <c r="HF990" s="33"/>
      <c r="HG990" s="33"/>
      <c r="HH990" s="33"/>
      <c r="HI990" s="33"/>
      <c r="HJ990" s="33"/>
      <c r="HK990" s="33"/>
      <c r="HL990" s="33"/>
      <c r="HM990" s="33"/>
      <c r="HN990" s="33"/>
      <c r="HO990" s="33"/>
      <c r="HP990" s="33"/>
      <c r="HQ990" s="33"/>
      <c r="HR990" s="33"/>
      <c r="HS990" s="33"/>
      <c r="HT990" s="33"/>
      <c r="HU990" s="33"/>
      <c r="HV990" s="33"/>
      <c r="HW990" s="33"/>
      <c r="HX990" s="33"/>
      <c r="HY990" s="33"/>
      <c r="HZ990" s="33"/>
      <c r="IA990" s="33"/>
      <c r="IB990" s="33"/>
      <c r="IC990" s="33"/>
      <c r="ID990" s="33"/>
      <c r="IE990" s="33"/>
      <c r="IF990" s="33"/>
      <c r="IG990" s="33"/>
      <c r="IH990" s="33"/>
      <c r="II990" s="33"/>
      <c r="IJ990" s="33"/>
      <c r="IK990" s="33"/>
      <c r="IL990" s="33"/>
      <c r="IM990" s="33"/>
      <c r="IN990" s="33"/>
      <c r="IO990" s="33"/>
      <c r="IP990" s="33"/>
      <c r="IQ990" s="33"/>
      <c r="IR990" s="33"/>
      <c r="IS990" s="33"/>
      <c r="IT990" s="33"/>
      <c r="IU990" s="33"/>
      <c r="IV990" s="33"/>
      <c r="IW990" s="33"/>
      <c r="IX990" s="33"/>
      <c r="IY990" s="33"/>
      <c r="IZ990" s="33"/>
      <c r="JA990" s="33"/>
      <c r="JB990" s="33"/>
      <c r="JC990" s="33"/>
      <c r="JD990" s="33"/>
      <c r="JE990" s="33"/>
      <c r="JF990" s="33"/>
      <c r="JG990" s="33"/>
      <c r="JH990" s="33"/>
      <c r="JI990" s="33"/>
      <c r="JJ990" s="33"/>
      <c r="JK990" s="33"/>
      <c r="JL990" s="33"/>
      <c r="JM990" s="33"/>
      <c r="JN990" s="33"/>
      <c r="JO990" s="33"/>
      <c r="JP990" s="33"/>
      <c r="JQ990" s="33"/>
      <c r="JR990" s="33"/>
      <c r="JS990" s="33"/>
      <c r="JT990" s="33"/>
      <c r="JU990" s="33"/>
      <c r="JV990" s="33"/>
      <c r="JW990" s="33"/>
      <c r="JX990" s="33"/>
      <c r="JY990" s="33"/>
      <c r="JZ990" s="33"/>
      <c r="KA990" s="33"/>
      <c r="KB990" s="33"/>
      <c r="KC990" s="33"/>
      <c r="KD990" s="33"/>
      <c r="KE990" s="33"/>
      <c r="KF990" s="33"/>
      <c r="KG990" s="33"/>
      <c r="KH990" s="33"/>
      <c r="KI990" s="33"/>
      <c r="KJ990" s="33"/>
      <c r="KK990" s="33"/>
      <c r="KL990" s="33"/>
      <c r="KM990" s="33"/>
      <c r="KN990" s="33"/>
      <c r="KO990" s="33"/>
      <c r="KP990" s="33"/>
      <c r="KQ990" s="33"/>
      <c r="KR990" s="33"/>
      <c r="KS990" s="33"/>
      <c r="KT990" s="33"/>
      <c r="KU990" s="33"/>
      <c r="KV990" s="33"/>
      <c r="KW990" s="33"/>
      <c r="KX990" s="33"/>
      <c r="KY990" s="33"/>
      <c r="KZ990" s="33"/>
      <c r="LA990" s="33"/>
      <c r="LB990" s="33"/>
      <c r="LC990" s="33"/>
    </row>
    <row r="991" spans="1:31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3"/>
      <c r="CB991" s="33"/>
      <c r="CC991" s="33"/>
      <c r="CD991" s="33"/>
      <c r="CE991" s="33"/>
      <c r="CF991" s="33"/>
      <c r="CG991" s="33"/>
      <c r="CH991" s="33"/>
      <c r="CI991" s="33"/>
      <c r="CJ991" s="33"/>
      <c r="CK991" s="33"/>
      <c r="CL991" s="33"/>
      <c r="CM991" s="33"/>
      <c r="CN991" s="33"/>
      <c r="CO991" s="33"/>
      <c r="CP991" s="33"/>
      <c r="CQ991" s="33"/>
      <c r="CR991" s="33"/>
      <c r="CS991" s="33"/>
      <c r="CT991" s="33"/>
      <c r="CU991" s="33"/>
      <c r="CV991" s="33"/>
      <c r="CW991" s="33"/>
      <c r="CX991" s="33"/>
      <c r="CY991" s="33"/>
      <c r="CZ991" s="33"/>
      <c r="DA991" s="33"/>
      <c r="DB991" s="33"/>
      <c r="DC991" s="33"/>
      <c r="DD991" s="33"/>
      <c r="DE991" s="33"/>
      <c r="DF991" s="33"/>
      <c r="DG991" s="33"/>
      <c r="DH991" s="33"/>
      <c r="DI991" s="33"/>
      <c r="DJ991" s="33"/>
      <c r="DK991" s="33"/>
      <c r="DL991" s="33"/>
      <c r="DM991" s="33"/>
      <c r="DN991" s="33"/>
      <c r="DO991" s="33"/>
      <c r="DP991" s="33"/>
      <c r="DQ991" s="33"/>
      <c r="DR991" s="33"/>
      <c r="DS991" s="33"/>
      <c r="DT991" s="33"/>
      <c r="DU991" s="33"/>
      <c r="DV991" s="33"/>
      <c r="DW991" s="33"/>
      <c r="DX991" s="33"/>
      <c r="DY991" s="33"/>
      <c r="DZ991" s="33"/>
      <c r="EA991" s="33"/>
      <c r="EB991" s="33"/>
      <c r="EC991" s="33"/>
      <c r="ED991" s="33"/>
      <c r="EE991" s="33"/>
      <c r="EF991" s="33"/>
      <c r="EG991" s="33"/>
      <c r="EH991" s="33"/>
      <c r="EI991" s="33"/>
      <c r="EJ991" s="33"/>
      <c r="EK991" s="33"/>
      <c r="EL991" s="33"/>
      <c r="EM991" s="33"/>
      <c r="EN991" s="33"/>
      <c r="EO991" s="33"/>
      <c r="EP991" s="33"/>
      <c r="EQ991" s="33"/>
      <c r="ER991" s="33"/>
      <c r="ES991" s="33"/>
      <c r="ET991" s="33"/>
      <c r="EU991" s="33"/>
      <c r="EV991" s="33"/>
      <c r="EW991" s="33"/>
      <c r="EX991" s="33"/>
      <c r="EY991" s="33"/>
      <c r="EZ991" s="33"/>
      <c r="FA991" s="33"/>
      <c r="FB991" s="33"/>
      <c r="FC991" s="33"/>
      <c r="FD991" s="33"/>
      <c r="FE991" s="33"/>
      <c r="FF991" s="33"/>
      <c r="FG991" s="33"/>
      <c r="FH991" s="33"/>
      <c r="FI991" s="33"/>
      <c r="FJ991" s="33"/>
      <c r="FK991" s="33"/>
      <c r="FL991" s="33"/>
      <c r="FM991" s="33"/>
      <c r="FN991" s="33"/>
      <c r="FO991" s="33"/>
      <c r="FP991" s="33"/>
      <c r="FQ991" s="33"/>
      <c r="FR991" s="33"/>
      <c r="FS991" s="33"/>
      <c r="FT991" s="33"/>
      <c r="FU991" s="33"/>
      <c r="FV991" s="33"/>
      <c r="FW991" s="33"/>
      <c r="FX991" s="33"/>
      <c r="FY991" s="33"/>
      <c r="FZ991" s="33"/>
      <c r="GA991" s="33"/>
      <c r="GB991" s="33"/>
      <c r="GC991" s="33"/>
      <c r="GD991" s="33"/>
      <c r="GE991" s="33"/>
      <c r="GF991" s="33"/>
      <c r="GG991" s="33"/>
      <c r="GH991" s="33"/>
      <c r="GI991" s="33"/>
      <c r="GJ991" s="33"/>
      <c r="GK991" s="33"/>
      <c r="GL991" s="33"/>
      <c r="GM991" s="33"/>
      <c r="GN991" s="33"/>
      <c r="GO991" s="33"/>
      <c r="GP991" s="33"/>
      <c r="GQ991" s="33"/>
      <c r="GR991" s="33"/>
      <c r="GS991" s="33"/>
      <c r="GT991" s="33"/>
      <c r="GU991" s="33"/>
      <c r="GV991" s="33"/>
      <c r="GW991" s="33"/>
      <c r="GX991" s="33"/>
      <c r="GY991" s="33"/>
      <c r="GZ991" s="33"/>
      <c r="HA991" s="33"/>
      <c r="HB991" s="33"/>
      <c r="HC991" s="33"/>
      <c r="HD991" s="33"/>
      <c r="HE991" s="33"/>
      <c r="HF991" s="33"/>
      <c r="HG991" s="33"/>
      <c r="HH991" s="33"/>
      <c r="HI991" s="33"/>
      <c r="HJ991" s="33"/>
      <c r="HK991" s="33"/>
      <c r="HL991" s="33"/>
      <c r="HM991" s="33"/>
      <c r="HN991" s="33"/>
      <c r="HO991" s="33"/>
      <c r="HP991" s="33"/>
      <c r="HQ991" s="33"/>
      <c r="HR991" s="33"/>
      <c r="HS991" s="33"/>
      <c r="HT991" s="33"/>
      <c r="HU991" s="33"/>
      <c r="HV991" s="33"/>
      <c r="HW991" s="33"/>
      <c r="HX991" s="33"/>
      <c r="HY991" s="33"/>
      <c r="HZ991" s="33"/>
      <c r="IA991" s="33"/>
      <c r="IB991" s="33"/>
      <c r="IC991" s="33"/>
      <c r="ID991" s="33"/>
      <c r="IE991" s="33"/>
      <c r="IF991" s="33"/>
      <c r="IG991" s="33"/>
      <c r="IH991" s="33"/>
      <c r="II991" s="33"/>
      <c r="IJ991" s="33"/>
      <c r="IK991" s="33"/>
      <c r="IL991" s="33"/>
      <c r="IM991" s="33"/>
      <c r="IN991" s="33"/>
      <c r="IO991" s="33"/>
      <c r="IP991" s="33"/>
      <c r="IQ991" s="33"/>
      <c r="IR991" s="33"/>
      <c r="IS991" s="33"/>
      <c r="IT991" s="33"/>
      <c r="IU991" s="33"/>
      <c r="IV991" s="33"/>
      <c r="IW991" s="33"/>
      <c r="IX991" s="33"/>
      <c r="IY991" s="33"/>
      <c r="IZ991" s="33"/>
      <c r="JA991" s="33"/>
      <c r="JB991" s="33"/>
      <c r="JC991" s="33"/>
      <c r="JD991" s="33"/>
      <c r="JE991" s="33"/>
      <c r="JF991" s="33"/>
      <c r="JG991" s="33"/>
      <c r="JH991" s="33"/>
      <c r="JI991" s="33"/>
      <c r="JJ991" s="33"/>
      <c r="JK991" s="33"/>
      <c r="JL991" s="33"/>
      <c r="JM991" s="33"/>
      <c r="JN991" s="33"/>
      <c r="JO991" s="33"/>
      <c r="JP991" s="33"/>
      <c r="JQ991" s="33"/>
      <c r="JR991" s="33"/>
      <c r="JS991" s="33"/>
      <c r="JT991" s="33"/>
      <c r="JU991" s="33"/>
      <c r="JV991" s="33"/>
      <c r="JW991" s="33"/>
      <c r="JX991" s="33"/>
      <c r="JY991" s="33"/>
      <c r="JZ991" s="33"/>
      <c r="KA991" s="33"/>
      <c r="KB991" s="33"/>
      <c r="KC991" s="33"/>
      <c r="KD991" s="33"/>
      <c r="KE991" s="33"/>
      <c r="KF991" s="33"/>
      <c r="KG991" s="33"/>
      <c r="KH991" s="33"/>
      <c r="KI991" s="33"/>
      <c r="KJ991" s="33"/>
      <c r="KK991" s="33"/>
      <c r="KL991" s="33"/>
      <c r="KM991" s="33"/>
      <c r="KN991" s="33"/>
      <c r="KO991" s="33"/>
      <c r="KP991" s="33"/>
      <c r="KQ991" s="33"/>
      <c r="KR991" s="33"/>
      <c r="KS991" s="33"/>
      <c r="KT991" s="33"/>
      <c r="KU991" s="33"/>
      <c r="KV991" s="33"/>
      <c r="KW991" s="33"/>
      <c r="KX991" s="33"/>
      <c r="KY991" s="33"/>
      <c r="KZ991" s="33"/>
      <c r="LA991" s="33"/>
      <c r="LB991" s="33"/>
      <c r="LC991" s="33"/>
    </row>
    <row r="992" spans="1:31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6"/>
      <c r="BY992" s="36"/>
      <c r="BZ992" s="36"/>
      <c r="CA992" s="33"/>
      <c r="CB992" s="33"/>
      <c r="CC992" s="33"/>
      <c r="CD992" s="33"/>
      <c r="CE992" s="33"/>
      <c r="CF992" s="33"/>
      <c r="CG992" s="33"/>
      <c r="CH992" s="33"/>
      <c r="CI992" s="33"/>
      <c r="CJ992" s="33"/>
      <c r="CK992" s="33"/>
      <c r="CL992" s="33"/>
      <c r="CM992" s="33"/>
      <c r="CN992" s="33"/>
      <c r="CO992" s="33"/>
      <c r="CP992" s="33"/>
      <c r="CQ992" s="33"/>
      <c r="CR992" s="33"/>
      <c r="CS992" s="33"/>
      <c r="CT992" s="33"/>
      <c r="CU992" s="33"/>
      <c r="CV992" s="33"/>
      <c r="CW992" s="33"/>
      <c r="CX992" s="33"/>
      <c r="CY992" s="33"/>
      <c r="CZ992" s="33"/>
      <c r="DA992" s="33"/>
      <c r="DB992" s="33"/>
      <c r="DC992" s="33"/>
      <c r="DD992" s="33"/>
      <c r="DE992" s="33"/>
      <c r="DF992" s="33"/>
      <c r="DG992" s="33"/>
      <c r="DH992" s="33"/>
      <c r="DI992" s="33"/>
      <c r="DJ992" s="33"/>
      <c r="DK992" s="33"/>
      <c r="DL992" s="33"/>
      <c r="DM992" s="33"/>
      <c r="DN992" s="33"/>
      <c r="DO992" s="33"/>
      <c r="DP992" s="33"/>
      <c r="DQ992" s="33"/>
      <c r="DR992" s="33"/>
      <c r="DS992" s="33"/>
      <c r="DT992" s="33"/>
      <c r="DU992" s="33"/>
      <c r="DV992" s="33"/>
      <c r="DW992" s="33"/>
      <c r="DX992" s="33"/>
      <c r="DY992" s="33"/>
      <c r="DZ992" s="33"/>
      <c r="EA992" s="33"/>
      <c r="EB992" s="33"/>
      <c r="EC992" s="33"/>
      <c r="ED992" s="33"/>
      <c r="EE992" s="33"/>
      <c r="EF992" s="33"/>
      <c r="EG992" s="33"/>
      <c r="EH992" s="33"/>
      <c r="EI992" s="33"/>
      <c r="EJ992" s="33"/>
      <c r="EK992" s="33"/>
      <c r="EL992" s="33"/>
      <c r="EM992" s="33"/>
      <c r="EN992" s="33"/>
      <c r="EO992" s="33"/>
      <c r="EP992" s="33"/>
      <c r="EQ992" s="33"/>
      <c r="ER992" s="33"/>
      <c r="ES992" s="33"/>
      <c r="ET992" s="33"/>
      <c r="EU992" s="33"/>
      <c r="EV992" s="33"/>
      <c r="EW992" s="33"/>
      <c r="EX992" s="33"/>
      <c r="EY992" s="33"/>
      <c r="EZ992" s="33"/>
      <c r="FA992" s="33"/>
      <c r="FB992" s="33"/>
      <c r="FC992" s="33"/>
      <c r="FD992" s="33"/>
      <c r="FE992" s="33"/>
      <c r="FF992" s="33"/>
      <c r="FG992" s="33"/>
      <c r="FH992" s="33"/>
      <c r="FI992" s="33"/>
      <c r="FJ992" s="33"/>
      <c r="FK992" s="33"/>
      <c r="FL992" s="33"/>
      <c r="FM992" s="33"/>
      <c r="FN992" s="33"/>
      <c r="FO992" s="33"/>
      <c r="FP992" s="33"/>
      <c r="FQ992" s="33"/>
      <c r="FR992" s="33"/>
      <c r="FS992" s="33"/>
      <c r="FT992" s="33"/>
      <c r="FU992" s="33"/>
      <c r="FV992" s="33"/>
      <c r="FW992" s="33"/>
      <c r="FX992" s="33"/>
      <c r="FY992" s="33"/>
      <c r="FZ992" s="33"/>
      <c r="GA992" s="33"/>
      <c r="GB992" s="33"/>
      <c r="GC992" s="33"/>
      <c r="GD992" s="33"/>
      <c r="GE992" s="33"/>
      <c r="GF992" s="33"/>
      <c r="GG992" s="33"/>
      <c r="GH992" s="33"/>
      <c r="GI992" s="33"/>
      <c r="GJ992" s="33"/>
      <c r="GK992" s="33"/>
      <c r="GL992" s="33"/>
      <c r="GM992" s="33"/>
      <c r="GN992" s="33"/>
      <c r="GO992" s="33"/>
      <c r="GP992" s="33"/>
      <c r="GQ992" s="33"/>
      <c r="GR992" s="33"/>
      <c r="GS992" s="33"/>
      <c r="GT992" s="33"/>
      <c r="GU992" s="33"/>
      <c r="GV992" s="33"/>
      <c r="GW992" s="33"/>
      <c r="GX992" s="33"/>
      <c r="GY992" s="33"/>
      <c r="GZ992" s="33"/>
      <c r="HA992" s="33"/>
      <c r="HB992" s="33"/>
      <c r="HC992" s="33"/>
      <c r="HD992" s="33"/>
      <c r="HE992" s="33"/>
      <c r="HF992" s="33"/>
      <c r="HG992" s="33"/>
      <c r="HH992" s="33"/>
      <c r="HI992" s="33"/>
      <c r="HJ992" s="33"/>
      <c r="HK992" s="33"/>
      <c r="HL992" s="33"/>
      <c r="HM992" s="33"/>
      <c r="HN992" s="33"/>
      <c r="HO992" s="33"/>
      <c r="HP992" s="33"/>
      <c r="HQ992" s="33"/>
      <c r="HR992" s="33"/>
      <c r="HS992" s="33"/>
      <c r="HT992" s="33"/>
      <c r="HU992" s="33"/>
      <c r="HV992" s="33"/>
      <c r="HW992" s="33"/>
      <c r="HX992" s="33"/>
      <c r="HY992" s="33"/>
      <c r="HZ992" s="33"/>
      <c r="IA992" s="33"/>
      <c r="IB992" s="33"/>
      <c r="IC992" s="33"/>
      <c r="ID992" s="33"/>
      <c r="IE992" s="33"/>
      <c r="IF992" s="33"/>
      <c r="IG992" s="33"/>
      <c r="IH992" s="33"/>
      <c r="II992" s="33"/>
      <c r="IJ992" s="33"/>
      <c r="IK992" s="33"/>
      <c r="IL992" s="33"/>
      <c r="IM992" s="33"/>
      <c r="IN992" s="33"/>
      <c r="IO992" s="33"/>
      <c r="IP992" s="33"/>
      <c r="IQ992" s="33"/>
      <c r="IR992" s="33"/>
      <c r="IS992" s="33"/>
      <c r="IT992" s="33"/>
      <c r="IU992" s="33"/>
      <c r="IV992" s="33"/>
      <c r="IW992" s="33"/>
      <c r="IX992" s="33"/>
      <c r="IY992" s="33"/>
      <c r="IZ992" s="33"/>
      <c r="JA992" s="33"/>
      <c r="JB992" s="33"/>
      <c r="JC992" s="33"/>
      <c r="JD992" s="33"/>
      <c r="JE992" s="33"/>
      <c r="JF992" s="33"/>
      <c r="JG992" s="33"/>
      <c r="JH992" s="33"/>
      <c r="JI992" s="33"/>
      <c r="JJ992" s="33"/>
      <c r="JK992" s="33"/>
      <c r="JL992" s="33"/>
      <c r="JM992" s="33"/>
      <c r="JN992" s="33"/>
      <c r="JO992" s="33"/>
      <c r="JP992" s="33"/>
      <c r="JQ992" s="33"/>
      <c r="JR992" s="33"/>
      <c r="JS992" s="33"/>
      <c r="JT992" s="33"/>
      <c r="JU992" s="33"/>
      <c r="JV992" s="33"/>
      <c r="JW992" s="33"/>
      <c r="JX992" s="33"/>
      <c r="JY992" s="33"/>
      <c r="JZ992" s="33"/>
      <c r="KA992" s="33"/>
      <c r="KB992" s="33"/>
      <c r="KC992" s="33"/>
      <c r="KD992" s="33"/>
      <c r="KE992" s="33"/>
      <c r="KF992" s="33"/>
      <c r="KG992" s="33"/>
      <c r="KH992" s="33"/>
      <c r="KI992" s="33"/>
      <c r="KJ992" s="33"/>
      <c r="KK992" s="33"/>
      <c r="KL992" s="33"/>
      <c r="KM992" s="33"/>
      <c r="KN992" s="33"/>
      <c r="KO992" s="33"/>
      <c r="KP992" s="33"/>
      <c r="KQ992" s="33"/>
      <c r="KR992" s="33"/>
      <c r="KS992" s="33"/>
      <c r="KT992" s="33"/>
      <c r="KU992" s="33"/>
      <c r="KV992" s="33"/>
      <c r="KW992" s="33"/>
      <c r="KX992" s="33"/>
      <c r="KY992" s="33"/>
      <c r="KZ992" s="33"/>
      <c r="LA992" s="33"/>
      <c r="LB992" s="33"/>
      <c r="LC992" s="33"/>
    </row>
    <row r="993" spans="1:31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3"/>
      <c r="CB993" s="33"/>
      <c r="CC993" s="33"/>
      <c r="CD993" s="33"/>
      <c r="CE993" s="33"/>
      <c r="CF993" s="33"/>
      <c r="CG993" s="33"/>
      <c r="CH993" s="33"/>
      <c r="CI993" s="33"/>
      <c r="CJ993" s="33"/>
      <c r="CK993" s="33"/>
      <c r="CL993" s="33"/>
      <c r="CM993" s="33"/>
      <c r="CN993" s="33"/>
      <c r="CO993" s="33"/>
      <c r="CP993" s="33"/>
      <c r="CQ993" s="33"/>
      <c r="CR993" s="33"/>
      <c r="CS993" s="33"/>
      <c r="CT993" s="33"/>
      <c r="CU993" s="33"/>
      <c r="CV993" s="33"/>
      <c r="CW993" s="33"/>
      <c r="CX993" s="33"/>
      <c r="CY993" s="33"/>
      <c r="CZ993" s="33"/>
      <c r="DA993" s="33"/>
      <c r="DB993" s="33"/>
      <c r="DC993" s="33"/>
      <c r="DD993" s="33"/>
      <c r="DE993" s="33"/>
      <c r="DF993" s="33"/>
      <c r="DG993" s="33"/>
      <c r="DH993" s="33"/>
      <c r="DI993" s="33"/>
      <c r="DJ993" s="33"/>
      <c r="DK993" s="33"/>
      <c r="DL993" s="33"/>
      <c r="DM993" s="33"/>
      <c r="DN993" s="33"/>
      <c r="DO993" s="33"/>
      <c r="DP993" s="33"/>
      <c r="DQ993" s="33"/>
      <c r="DR993" s="33"/>
      <c r="DS993" s="33"/>
      <c r="DT993" s="33"/>
      <c r="DU993" s="33"/>
      <c r="DV993" s="33"/>
      <c r="DW993" s="33"/>
      <c r="DX993" s="33"/>
      <c r="DY993" s="33"/>
      <c r="DZ993" s="33"/>
      <c r="EA993" s="33"/>
      <c r="EB993" s="33"/>
      <c r="EC993" s="33"/>
      <c r="ED993" s="33"/>
      <c r="EE993" s="33"/>
      <c r="EF993" s="33"/>
      <c r="EG993" s="33"/>
      <c r="EH993" s="33"/>
      <c r="EI993" s="33"/>
      <c r="EJ993" s="33"/>
      <c r="EK993" s="33"/>
      <c r="EL993" s="33"/>
      <c r="EM993" s="33"/>
      <c r="EN993" s="33"/>
      <c r="EO993" s="33"/>
      <c r="EP993" s="33"/>
      <c r="EQ993" s="33"/>
      <c r="ER993" s="33"/>
      <c r="ES993" s="33"/>
      <c r="ET993" s="33"/>
      <c r="EU993" s="33"/>
      <c r="EV993" s="33"/>
      <c r="EW993" s="33"/>
      <c r="EX993" s="33"/>
      <c r="EY993" s="33"/>
      <c r="EZ993" s="33"/>
      <c r="FA993" s="33"/>
      <c r="FB993" s="33"/>
      <c r="FC993" s="33"/>
      <c r="FD993" s="33"/>
      <c r="FE993" s="33"/>
      <c r="FF993" s="33"/>
      <c r="FG993" s="33"/>
      <c r="FH993" s="33"/>
      <c r="FI993" s="33"/>
      <c r="FJ993" s="33"/>
      <c r="FK993" s="33"/>
      <c r="FL993" s="33"/>
      <c r="FM993" s="33"/>
      <c r="FN993" s="33"/>
      <c r="FO993" s="33"/>
      <c r="FP993" s="33"/>
      <c r="FQ993" s="33"/>
      <c r="FR993" s="33"/>
      <c r="FS993" s="33"/>
      <c r="FT993" s="33"/>
      <c r="FU993" s="33"/>
      <c r="FV993" s="33"/>
      <c r="FW993" s="33"/>
      <c r="FX993" s="33"/>
      <c r="FY993" s="33"/>
      <c r="FZ993" s="33"/>
      <c r="GA993" s="33"/>
      <c r="GB993" s="33"/>
      <c r="GC993" s="33"/>
      <c r="GD993" s="33"/>
      <c r="GE993" s="33"/>
      <c r="GF993" s="33"/>
      <c r="GG993" s="33"/>
      <c r="GH993" s="33"/>
      <c r="GI993" s="33"/>
      <c r="GJ993" s="33"/>
      <c r="GK993" s="33"/>
      <c r="GL993" s="33"/>
      <c r="GM993" s="33"/>
      <c r="GN993" s="33"/>
      <c r="GO993" s="33"/>
      <c r="GP993" s="33"/>
      <c r="GQ993" s="33"/>
      <c r="GR993" s="33"/>
      <c r="GS993" s="33"/>
      <c r="GT993" s="33"/>
      <c r="GU993" s="33"/>
      <c r="GV993" s="33"/>
      <c r="GW993" s="33"/>
      <c r="GX993" s="33"/>
      <c r="GY993" s="33"/>
      <c r="GZ993" s="33"/>
      <c r="HA993" s="33"/>
      <c r="HB993" s="33"/>
      <c r="HC993" s="33"/>
      <c r="HD993" s="33"/>
      <c r="HE993" s="33"/>
      <c r="HF993" s="33"/>
      <c r="HG993" s="33"/>
      <c r="HH993" s="33"/>
      <c r="HI993" s="33"/>
      <c r="HJ993" s="33"/>
      <c r="HK993" s="33"/>
      <c r="HL993" s="33"/>
      <c r="HM993" s="33"/>
      <c r="HN993" s="33"/>
      <c r="HO993" s="33"/>
      <c r="HP993" s="33"/>
      <c r="HQ993" s="33"/>
      <c r="HR993" s="33"/>
      <c r="HS993" s="33"/>
      <c r="HT993" s="33"/>
      <c r="HU993" s="33"/>
      <c r="HV993" s="33"/>
      <c r="HW993" s="33"/>
      <c r="HX993" s="33"/>
      <c r="HY993" s="33"/>
      <c r="HZ993" s="33"/>
      <c r="IA993" s="33"/>
      <c r="IB993" s="33"/>
      <c r="IC993" s="33"/>
      <c r="ID993" s="33"/>
      <c r="IE993" s="33"/>
      <c r="IF993" s="33"/>
      <c r="IG993" s="33"/>
      <c r="IH993" s="33"/>
      <c r="II993" s="33"/>
      <c r="IJ993" s="33"/>
      <c r="IK993" s="33"/>
      <c r="IL993" s="33"/>
      <c r="IM993" s="33"/>
      <c r="IN993" s="33"/>
      <c r="IO993" s="33"/>
      <c r="IP993" s="33"/>
      <c r="IQ993" s="33"/>
      <c r="IR993" s="33"/>
      <c r="IS993" s="33"/>
      <c r="IT993" s="33"/>
      <c r="IU993" s="33"/>
      <c r="IV993" s="33"/>
      <c r="IW993" s="33"/>
      <c r="IX993" s="33"/>
      <c r="IY993" s="33"/>
      <c r="IZ993" s="33"/>
      <c r="JA993" s="33"/>
      <c r="JB993" s="33"/>
      <c r="JC993" s="33"/>
      <c r="JD993" s="33"/>
      <c r="JE993" s="33"/>
      <c r="JF993" s="33"/>
      <c r="JG993" s="33"/>
      <c r="JH993" s="33"/>
      <c r="JI993" s="33"/>
      <c r="JJ993" s="33"/>
      <c r="JK993" s="33"/>
      <c r="JL993" s="33"/>
      <c r="JM993" s="33"/>
      <c r="JN993" s="33"/>
      <c r="JO993" s="33"/>
      <c r="JP993" s="33"/>
      <c r="JQ993" s="33"/>
      <c r="JR993" s="33"/>
      <c r="JS993" s="33"/>
      <c r="JT993" s="33"/>
      <c r="JU993" s="33"/>
      <c r="JV993" s="33"/>
      <c r="JW993" s="33"/>
      <c r="JX993" s="33"/>
      <c r="JY993" s="33"/>
      <c r="JZ993" s="33"/>
      <c r="KA993" s="33"/>
      <c r="KB993" s="33"/>
      <c r="KC993" s="33"/>
      <c r="KD993" s="33"/>
      <c r="KE993" s="33"/>
      <c r="KF993" s="33"/>
      <c r="KG993" s="33"/>
      <c r="KH993" s="33"/>
      <c r="KI993" s="33"/>
      <c r="KJ993" s="33"/>
      <c r="KK993" s="33"/>
      <c r="KL993" s="33"/>
      <c r="KM993" s="33"/>
      <c r="KN993" s="33"/>
      <c r="KO993" s="33"/>
      <c r="KP993" s="33"/>
      <c r="KQ993" s="33"/>
      <c r="KR993" s="33"/>
      <c r="KS993" s="33"/>
      <c r="KT993" s="33"/>
      <c r="KU993" s="33"/>
      <c r="KV993" s="33"/>
      <c r="KW993" s="33"/>
      <c r="KX993" s="33"/>
      <c r="KY993" s="33"/>
      <c r="KZ993" s="33"/>
      <c r="LA993" s="33"/>
      <c r="LB993" s="33"/>
      <c r="LC993" s="33"/>
    </row>
    <row r="994" spans="1:31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6"/>
      <c r="BY994" s="36"/>
      <c r="BZ994" s="36"/>
      <c r="CA994" s="33"/>
      <c r="CB994" s="33"/>
      <c r="CC994" s="33"/>
      <c r="CD994" s="33"/>
      <c r="CE994" s="33"/>
      <c r="CF994" s="33"/>
      <c r="CG994" s="33"/>
      <c r="CH994" s="33"/>
      <c r="CI994" s="33"/>
      <c r="CJ994" s="33"/>
      <c r="CK994" s="33"/>
      <c r="CL994" s="33"/>
      <c r="CM994" s="33"/>
      <c r="CN994" s="33"/>
      <c r="CO994" s="33"/>
      <c r="CP994" s="33"/>
      <c r="CQ994" s="33"/>
      <c r="CR994" s="33"/>
      <c r="CS994" s="33"/>
      <c r="CT994" s="33"/>
      <c r="CU994" s="33"/>
      <c r="CV994" s="33"/>
      <c r="CW994" s="33"/>
      <c r="CX994" s="33"/>
      <c r="CY994" s="33"/>
      <c r="CZ994" s="33"/>
      <c r="DA994" s="33"/>
      <c r="DB994" s="33"/>
      <c r="DC994" s="33"/>
      <c r="DD994" s="33"/>
      <c r="DE994" s="33"/>
      <c r="DF994" s="33"/>
      <c r="DG994" s="33"/>
      <c r="DH994" s="33"/>
      <c r="DI994" s="33"/>
      <c r="DJ994" s="33"/>
      <c r="DK994" s="33"/>
      <c r="DL994" s="33"/>
      <c r="DM994" s="33"/>
      <c r="DN994" s="33"/>
      <c r="DO994" s="33"/>
      <c r="DP994" s="33"/>
      <c r="DQ994" s="33"/>
      <c r="DR994" s="33"/>
      <c r="DS994" s="33"/>
      <c r="DT994" s="33"/>
      <c r="DU994" s="33"/>
      <c r="DV994" s="33"/>
      <c r="DW994" s="33"/>
      <c r="DX994" s="33"/>
      <c r="DY994" s="33"/>
      <c r="DZ994" s="33"/>
      <c r="EA994" s="33"/>
      <c r="EB994" s="33"/>
      <c r="EC994" s="33"/>
      <c r="ED994" s="33"/>
      <c r="EE994" s="33"/>
      <c r="EF994" s="33"/>
      <c r="EG994" s="33"/>
      <c r="EH994" s="33"/>
      <c r="EI994" s="33"/>
      <c r="EJ994" s="33"/>
      <c r="EK994" s="33"/>
      <c r="EL994" s="33"/>
      <c r="EM994" s="33"/>
      <c r="EN994" s="33"/>
      <c r="EO994" s="33"/>
      <c r="EP994" s="33"/>
      <c r="EQ994" s="33"/>
      <c r="ER994" s="33"/>
      <c r="ES994" s="33"/>
      <c r="ET994" s="33"/>
      <c r="EU994" s="33"/>
      <c r="EV994" s="33"/>
      <c r="EW994" s="33"/>
      <c r="EX994" s="33"/>
      <c r="EY994" s="33"/>
      <c r="EZ994" s="33"/>
      <c r="FA994" s="33"/>
      <c r="FB994" s="33"/>
      <c r="FC994" s="33"/>
      <c r="FD994" s="33"/>
      <c r="FE994" s="33"/>
      <c r="FF994" s="33"/>
      <c r="FG994" s="33"/>
      <c r="FH994" s="33"/>
      <c r="FI994" s="33"/>
      <c r="FJ994" s="33"/>
      <c r="FK994" s="33"/>
      <c r="FL994" s="33"/>
      <c r="FM994" s="33"/>
      <c r="FN994" s="33"/>
      <c r="FO994" s="33"/>
      <c r="FP994" s="33"/>
      <c r="FQ994" s="33"/>
      <c r="FR994" s="33"/>
      <c r="FS994" s="33"/>
      <c r="FT994" s="33"/>
      <c r="FU994" s="33"/>
      <c r="FV994" s="33"/>
      <c r="FW994" s="33"/>
      <c r="FX994" s="33"/>
      <c r="FY994" s="33"/>
      <c r="FZ994" s="33"/>
      <c r="GA994" s="33"/>
      <c r="GB994" s="33"/>
      <c r="GC994" s="33"/>
      <c r="GD994" s="33"/>
      <c r="GE994" s="33"/>
      <c r="GF994" s="33"/>
      <c r="GG994" s="33"/>
      <c r="GH994" s="33"/>
      <c r="GI994" s="33"/>
      <c r="GJ994" s="33"/>
      <c r="GK994" s="33"/>
      <c r="GL994" s="33"/>
      <c r="GM994" s="33"/>
      <c r="GN994" s="33"/>
      <c r="GO994" s="33"/>
      <c r="GP994" s="33"/>
      <c r="GQ994" s="33"/>
      <c r="GR994" s="33"/>
      <c r="GS994" s="33"/>
      <c r="GT994" s="33"/>
      <c r="GU994" s="33"/>
      <c r="GV994" s="33"/>
      <c r="GW994" s="33"/>
      <c r="GX994" s="33"/>
      <c r="GY994" s="33"/>
      <c r="GZ994" s="33"/>
      <c r="HA994" s="33"/>
      <c r="HB994" s="33"/>
      <c r="HC994" s="33"/>
      <c r="HD994" s="33"/>
      <c r="HE994" s="33"/>
      <c r="HF994" s="33"/>
      <c r="HG994" s="33"/>
      <c r="HH994" s="33"/>
      <c r="HI994" s="33"/>
      <c r="HJ994" s="33"/>
      <c r="HK994" s="33"/>
      <c r="HL994" s="33"/>
      <c r="HM994" s="33"/>
      <c r="HN994" s="33"/>
      <c r="HO994" s="33"/>
      <c r="HP994" s="33"/>
      <c r="HQ994" s="33"/>
      <c r="HR994" s="33"/>
      <c r="HS994" s="33"/>
      <c r="HT994" s="33"/>
      <c r="HU994" s="33"/>
      <c r="HV994" s="33"/>
      <c r="HW994" s="33"/>
      <c r="HX994" s="33"/>
      <c r="HY994" s="33"/>
      <c r="HZ994" s="33"/>
      <c r="IA994" s="33"/>
      <c r="IB994" s="33"/>
      <c r="IC994" s="33"/>
      <c r="ID994" s="33"/>
      <c r="IE994" s="33"/>
      <c r="IF994" s="33"/>
      <c r="IG994" s="33"/>
      <c r="IH994" s="33"/>
      <c r="II994" s="33"/>
      <c r="IJ994" s="33"/>
      <c r="IK994" s="33"/>
      <c r="IL994" s="33"/>
      <c r="IM994" s="33"/>
      <c r="IN994" s="33"/>
      <c r="IO994" s="33"/>
      <c r="IP994" s="33"/>
      <c r="IQ994" s="33"/>
      <c r="IR994" s="33"/>
      <c r="IS994" s="33"/>
      <c r="IT994" s="33"/>
      <c r="IU994" s="33"/>
      <c r="IV994" s="33"/>
      <c r="IW994" s="33"/>
      <c r="IX994" s="33"/>
      <c r="IY994" s="33"/>
      <c r="IZ994" s="33"/>
      <c r="JA994" s="33"/>
      <c r="JB994" s="33"/>
      <c r="JC994" s="33"/>
      <c r="JD994" s="33"/>
      <c r="JE994" s="33"/>
      <c r="JF994" s="33"/>
      <c r="JG994" s="33"/>
      <c r="JH994" s="33"/>
      <c r="JI994" s="33"/>
      <c r="JJ994" s="33"/>
      <c r="JK994" s="33"/>
      <c r="JL994" s="33"/>
      <c r="JM994" s="33"/>
      <c r="JN994" s="33"/>
      <c r="JO994" s="33"/>
      <c r="JP994" s="33"/>
      <c r="JQ994" s="33"/>
      <c r="JR994" s="33"/>
      <c r="JS994" s="33"/>
      <c r="JT994" s="33"/>
      <c r="JU994" s="33"/>
      <c r="JV994" s="33"/>
      <c r="JW994" s="33"/>
      <c r="JX994" s="33"/>
      <c r="JY994" s="33"/>
      <c r="JZ994" s="33"/>
      <c r="KA994" s="33"/>
      <c r="KB994" s="33"/>
      <c r="KC994" s="33"/>
      <c r="KD994" s="33"/>
      <c r="KE994" s="33"/>
      <c r="KF994" s="33"/>
      <c r="KG994" s="33"/>
      <c r="KH994" s="33"/>
      <c r="KI994" s="33"/>
      <c r="KJ994" s="33"/>
      <c r="KK994" s="33"/>
      <c r="KL994" s="33"/>
      <c r="KM994" s="33"/>
      <c r="KN994" s="33"/>
      <c r="KO994" s="33"/>
      <c r="KP994" s="33"/>
      <c r="KQ994" s="33"/>
      <c r="KR994" s="33"/>
      <c r="KS994" s="33"/>
      <c r="KT994" s="33"/>
      <c r="KU994" s="33"/>
      <c r="KV994" s="33"/>
      <c r="KW994" s="33"/>
      <c r="KX994" s="33"/>
      <c r="KY994" s="33"/>
      <c r="KZ994" s="33"/>
      <c r="LA994" s="33"/>
      <c r="LB994" s="33"/>
      <c r="LC994" s="33"/>
    </row>
    <row r="995" spans="1:31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3"/>
      <c r="CB995" s="33"/>
      <c r="CC995" s="33"/>
      <c r="CD995" s="33"/>
      <c r="CE995" s="33"/>
      <c r="CF995" s="33"/>
      <c r="CG995" s="33"/>
      <c r="CH995" s="33"/>
      <c r="CI995" s="33"/>
      <c r="CJ995" s="33"/>
      <c r="CK995" s="33"/>
      <c r="CL995" s="33"/>
      <c r="CM995" s="33"/>
      <c r="CN995" s="33"/>
      <c r="CO995" s="33"/>
      <c r="CP995" s="33"/>
      <c r="CQ995" s="33"/>
      <c r="CR995" s="33"/>
      <c r="CS995" s="33"/>
      <c r="CT995" s="33"/>
      <c r="CU995" s="33"/>
      <c r="CV995" s="33"/>
      <c r="CW995" s="33"/>
      <c r="CX995" s="33"/>
      <c r="CY995" s="33"/>
      <c r="CZ995" s="33"/>
      <c r="DA995" s="33"/>
      <c r="DB995" s="33"/>
      <c r="DC995" s="33"/>
      <c r="DD995" s="33"/>
      <c r="DE995" s="33"/>
      <c r="DF995" s="33"/>
      <c r="DG995" s="33"/>
      <c r="DH995" s="33"/>
      <c r="DI995" s="33"/>
      <c r="DJ995" s="33"/>
      <c r="DK995" s="33"/>
      <c r="DL995" s="33"/>
      <c r="DM995" s="33"/>
      <c r="DN995" s="33"/>
      <c r="DO995" s="33"/>
      <c r="DP995" s="33"/>
      <c r="DQ995" s="33"/>
      <c r="DR995" s="33"/>
      <c r="DS995" s="33"/>
      <c r="DT995" s="33"/>
      <c r="DU995" s="33"/>
      <c r="DV995" s="33"/>
      <c r="DW995" s="33"/>
      <c r="DX995" s="33"/>
      <c r="DY995" s="33"/>
      <c r="DZ995" s="33"/>
      <c r="EA995" s="33"/>
      <c r="EB995" s="33"/>
      <c r="EC995" s="33"/>
      <c r="ED995" s="33"/>
      <c r="EE995" s="33"/>
      <c r="EF995" s="33"/>
      <c r="EG995" s="33"/>
      <c r="EH995" s="33"/>
      <c r="EI995" s="33"/>
      <c r="EJ995" s="33"/>
      <c r="EK995" s="33"/>
      <c r="EL995" s="33"/>
      <c r="EM995" s="33"/>
      <c r="EN995" s="33"/>
      <c r="EO995" s="33"/>
      <c r="EP995" s="33"/>
      <c r="EQ995" s="33"/>
      <c r="ER995" s="33"/>
      <c r="ES995" s="33"/>
      <c r="ET995" s="33"/>
      <c r="EU995" s="33"/>
      <c r="EV995" s="33"/>
      <c r="EW995" s="33"/>
      <c r="EX995" s="33"/>
      <c r="EY995" s="33"/>
      <c r="EZ995" s="33"/>
      <c r="FA995" s="33"/>
      <c r="FB995" s="33"/>
      <c r="FC995" s="33"/>
      <c r="FD995" s="33"/>
      <c r="FE995" s="33"/>
      <c r="FF995" s="33"/>
      <c r="FG995" s="33"/>
      <c r="FH995" s="33"/>
      <c r="FI995" s="33"/>
      <c r="FJ995" s="33"/>
      <c r="FK995" s="33"/>
      <c r="FL995" s="33"/>
      <c r="FM995" s="33"/>
      <c r="FN995" s="33"/>
      <c r="FO995" s="33"/>
      <c r="FP995" s="33"/>
      <c r="FQ995" s="33"/>
      <c r="FR995" s="33"/>
      <c r="FS995" s="33"/>
      <c r="FT995" s="33"/>
      <c r="FU995" s="33"/>
      <c r="FV995" s="33"/>
      <c r="FW995" s="33"/>
      <c r="FX995" s="33"/>
      <c r="FY995" s="33"/>
      <c r="FZ995" s="33"/>
      <c r="GA995" s="33"/>
      <c r="GB995" s="33"/>
      <c r="GC995" s="33"/>
      <c r="GD995" s="33"/>
      <c r="GE995" s="33"/>
      <c r="GF995" s="33"/>
      <c r="GG995" s="33"/>
      <c r="GH995" s="33"/>
      <c r="GI995" s="33"/>
      <c r="GJ995" s="33"/>
      <c r="GK995" s="33"/>
      <c r="GL995" s="33"/>
      <c r="GM995" s="33"/>
      <c r="GN995" s="33"/>
      <c r="GO995" s="33"/>
      <c r="GP995" s="33"/>
      <c r="GQ995" s="33"/>
      <c r="GR995" s="33"/>
      <c r="GS995" s="33"/>
      <c r="GT995" s="33"/>
      <c r="GU995" s="33"/>
      <c r="GV995" s="33"/>
      <c r="GW995" s="33"/>
      <c r="GX995" s="33"/>
      <c r="GY995" s="33"/>
      <c r="GZ995" s="33"/>
      <c r="HA995" s="33"/>
      <c r="HB995" s="33"/>
      <c r="HC995" s="33"/>
      <c r="HD995" s="33"/>
      <c r="HE995" s="33"/>
      <c r="HF995" s="33"/>
      <c r="HG995" s="33"/>
      <c r="HH995" s="33"/>
      <c r="HI995" s="33"/>
      <c r="HJ995" s="33"/>
      <c r="HK995" s="33"/>
      <c r="HL995" s="33"/>
      <c r="HM995" s="33"/>
      <c r="HN995" s="33"/>
      <c r="HO995" s="33"/>
      <c r="HP995" s="33"/>
      <c r="HQ995" s="33"/>
      <c r="HR995" s="33"/>
      <c r="HS995" s="33"/>
      <c r="HT995" s="33"/>
      <c r="HU995" s="33"/>
      <c r="HV995" s="33"/>
      <c r="HW995" s="33"/>
      <c r="HX995" s="33"/>
      <c r="HY995" s="33"/>
      <c r="HZ995" s="33"/>
      <c r="IA995" s="33"/>
      <c r="IB995" s="33"/>
      <c r="IC995" s="33"/>
      <c r="ID995" s="33"/>
      <c r="IE995" s="33"/>
      <c r="IF995" s="33"/>
      <c r="IG995" s="33"/>
      <c r="IH995" s="33"/>
      <c r="II995" s="33"/>
      <c r="IJ995" s="33"/>
      <c r="IK995" s="33"/>
      <c r="IL995" s="33"/>
      <c r="IM995" s="33"/>
      <c r="IN995" s="33"/>
      <c r="IO995" s="33"/>
      <c r="IP995" s="33"/>
      <c r="IQ995" s="33"/>
      <c r="IR995" s="33"/>
      <c r="IS995" s="33"/>
      <c r="IT995" s="33"/>
      <c r="IU995" s="33"/>
      <c r="IV995" s="33"/>
      <c r="IW995" s="33"/>
      <c r="IX995" s="33"/>
      <c r="IY995" s="33"/>
      <c r="IZ995" s="33"/>
      <c r="JA995" s="33"/>
      <c r="JB995" s="33"/>
      <c r="JC995" s="33"/>
      <c r="JD995" s="33"/>
      <c r="JE995" s="33"/>
      <c r="JF995" s="33"/>
      <c r="JG995" s="33"/>
      <c r="JH995" s="33"/>
      <c r="JI995" s="33"/>
      <c r="JJ995" s="33"/>
      <c r="JK995" s="33"/>
      <c r="JL995" s="33"/>
      <c r="JM995" s="33"/>
      <c r="JN995" s="33"/>
      <c r="JO995" s="33"/>
      <c r="JP995" s="33"/>
      <c r="JQ995" s="33"/>
      <c r="JR995" s="33"/>
      <c r="JS995" s="33"/>
      <c r="JT995" s="33"/>
      <c r="JU995" s="33"/>
      <c r="JV995" s="33"/>
      <c r="JW995" s="33"/>
      <c r="JX995" s="33"/>
      <c r="JY995" s="33"/>
      <c r="JZ995" s="33"/>
      <c r="KA995" s="33"/>
      <c r="KB995" s="33"/>
      <c r="KC995" s="33"/>
      <c r="KD995" s="33"/>
      <c r="KE995" s="33"/>
      <c r="KF995" s="33"/>
      <c r="KG995" s="33"/>
      <c r="KH995" s="33"/>
      <c r="KI995" s="33"/>
      <c r="KJ995" s="33"/>
      <c r="KK995" s="33"/>
      <c r="KL995" s="33"/>
      <c r="KM995" s="33"/>
      <c r="KN995" s="33"/>
      <c r="KO995" s="33"/>
      <c r="KP995" s="33"/>
      <c r="KQ995" s="33"/>
      <c r="KR995" s="33"/>
      <c r="KS995" s="33"/>
      <c r="KT995" s="33"/>
      <c r="KU995" s="33"/>
      <c r="KV995" s="33"/>
      <c r="KW995" s="33"/>
      <c r="KX995" s="33"/>
      <c r="KY995" s="33"/>
      <c r="KZ995" s="33"/>
      <c r="LA995" s="33"/>
      <c r="LB995" s="33"/>
      <c r="LC995" s="33"/>
    </row>
    <row r="996" spans="1:31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3"/>
      <c r="CB996" s="33"/>
      <c r="CC996" s="33"/>
      <c r="CD996" s="33"/>
      <c r="CE996" s="33"/>
      <c r="CF996" s="33"/>
      <c r="CG996" s="33"/>
      <c r="CH996" s="33"/>
      <c r="CI996" s="33"/>
      <c r="CJ996" s="33"/>
      <c r="CK996" s="33"/>
      <c r="CL996" s="33"/>
      <c r="CM996" s="33"/>
      <c r="CN996" s="33"/>
      <c r="CO996" s="33"/>
      <c r="CP996" s="33"/>
      <c r="CQ996" s="33"/>
      <c r="CR996" s="33"/>
      <c r="CS996" s="33"/>
      <c r="CT996" s="33"/>
      <c r="CU996" s="33"/>
      <c r="CV996" s="33"/>
      <c r="CW996" s="33"/>
      <c r="CX996" s="33"/>
      <c r="CY996" s="33"/>
      <c r="CZ996" s="33"/>
      <c r="DA996" s="33"/>
      <c r="DB996" s="33"/>
      <c r="DC996" s="33"/>
      <c r="DD996" s="33"/>
      <c r="DE996" s="33"/>
      <c r="DF996" s="33"/>
      <c r="DG996" s="33"/>
      <c r="DH996" s="33"/>
      <c r="DI996" s="33"/>
      <c r="DJ996" s="33"/>
      <c r="DK996" s="33"/>
      <c r="DL996" s="33"/>
      <c r="DM996" s="33"/>
      <c r="DN996" s="33"/>
      <c r="DO996" s="33"/>
      <c r="DP996" s="33"/>
      <c r="DQ996" s="33"/>
      <c r="DR996" s="33"/>
      <c r="DS996" s="33"/>
      <c r="DT996" s="33"/>
      <c r="DU996" s="33"/>
      <c r="DV996" s="33"/>
      <c r="DW996" s="33"/>
      <c r="DX996" s="33"/>
      <c r="DY996" s="33"/>
      <c r="DZ996" s="33"/>
      <c r="EA996" s="33"/>
      <c r="EB996" s="33"/>
      <c r="EC996" s="33"/>
      <c r="ED996" s="33"/>
      <c r="EE996" s="33"/>
      <c r="EF996" s="33"/>
      <c r="EG996" s="33"/>
      <c r="EH996" s="33"/>
      <c r="EI996" s="33"/>
      <c r="EJ996" s="33"/>
      <c r="EK996" s="33"/>
      <c r="EL996" s="33"/>
      <c r="EM996" s="33"/>
      <c r="EN996" s="33"/>
      <c r="EO996" s="33"/>
      <c r="EP996" s="33"/>
      <c r="EQ996" s="33"/>
      <c r="ER996" s="33"/>
      <c r="ES996" s="33"/>
      <c r="ET996" s="33"/>
      <c r="EU996" s="33"/>
      <c r="EV996" s="33"/>
      <c r="EW996" s="33"/>
      <c r="EX996" s="33"/>
      <c r="EY996" s="33"/>
      <c r="EZ996" s="33"/>
      <c r="FA996" s="33"/>
      <c r="FB996" s="33"/>
      <c r="FC996" s="33"/>
      <c r="FD996" s="33"/>
      <c r="FE996" s="33"/>
      <c r="FF996" s="33"/>
      <c r="FG996" s="33"/>
      <c r="FH996" s="33"/>
      <c r="FI996" s="33"/>
      <c r="FJ996" s="33"/>
      <c r="FK996" s="33"/>
      <c r="FL996" s="33"/>
      <c r="FM996" s="33"/>
      <c r="FN996" s="33"/>
      <c r="FO996" s="33"/>
      <c r="FP996" s="33"/>
      <c r="FQ996" s="33"/>
      <c r="FR996" s="33"/>
      <c r="FS996" s="33"/>
      <c r="FT996" s="33"/>
      <c r="FU996" s="33"/>
      <c r="FV996" s="33"/>
      <c r="FW996" s="33"/>
      <c r="FX996" s="33"/>
      <c r="FY996" s="33"/>
      <c r="FZ996" s="33"/>
      <c r="GA996" s="33"/>
      <c r="GB996" s="33"/>
      <c r="GC996" s="33"/>
      <c r="GD996" s="33"/>
      <c r="GE996" s="33"/>
      <c r="GF996" s="33"/>
      <c r="GG996" s="33"/>
      <c r="GH996" s="33"/>
      <c r="GI996" s="33"/>
      <c r="GJ996" s="33"/>
      <c r="GK996" s="33"/>
      <c r="GL996" s="33"/>
      <c r="GM996" s="33"/>
      <c r="GN996" s="33"/>
      <c r="GO996" s="33"/>
      <c r="GP996" s="33"/>
      <c r="GQ996" s="33"/>
      <c r="GR996" s="33"/>
      <c r="GS996" s="33"/>
      <c r="GT996" s="33"/>
      <c r="GU996" s="33"/>
      <c r="GV996" s="33"/>
      <c r="GW996" s="33"/>
      <c r="GX996" s="33"/>
      <c r="GY996" s="33"/>
      <c r="GZ996" s="33"/>
      <c r="HA996" s="33"/>
      <c r="HB996" s="33"/>
      <c r="HC996" s="33"/>
      <c r="HD996" s="33"/>
      <c r="HE996" s="33"/>
      <c r="HF996" s="33"/>
      <c r="HG996" s="33"/>
      <c r="HH996" s="33"/>
      <c r="HI996" s="33"/>
      <c r="HJ996" s="33"/>
      <c r="HK996" s="33"/>
      <c r="HL996" s="33"/>
      <c r="HM996" s="33"/>
      <c r="HN996" s="33"/>
      <c r="HO996" s="33"/>
      <c r="HP996" s="33"/>
      <c r="HQ996" s="33"/>
      <c r="HR996" s="33"/>
      <c r="HS996" s="33"/>
      <c r="HT996" s="33"/>
      <c r="HU996" s="33"/>
      <c r="HV996" s="33"/>
      <c r="HW996" s="33"/>
      <c r="HX996" s="33"/>
      <c r="HY996" s="33"/>
      <c r="HZ996" s="33"/>
      <c r="IA996" s="33"/>
      <c r="IB996" s="33"/>
      <c r="IC996" s="33"/>
      <c r="ID996" s="33"/>
      <c r="IE996" s="33"/>
      <c r="IF996" s="33"/>
      <c r="IG996" s="33"/>
      <c r="IH996" s="33"/>
      <c r="II996" s="33"/>
      <c r="IJ996" s="33"/>
      <c r="IK996" s="33"/>
      <c r="IL996" s="33"/>
      <c r="IM996" s="33"/>
      <c r="IN996" s="33"/>
      <c r="IO996" s="33"/>
      <c r="IP996" s="33"/>
      <c r="IQ996" s="33"/>
      <c r="IR996" s="33"/>
      <c r="IS996" s="33"/>
      <c r="IT996" s="33"/>
      <c r="IU996" s="33"/>
      <c r="IV996" s="33"/>
      <c r="IW996" s="33"/>
      <c r="IX996" s="33"/>
      <c r="IY996" s="33"/>
      <c r="IZ996" s="33"/>
      <c r="JA996" s="33"/>
      <c r="JB996" s="33"/>
      <c r="JC996" s="33"/>
      <c r="JD996" s="33"/>
      <c r="JE996" s="33"/>
      <c r="JF996" s="33"/>
      <c r="JG996" s="33"/>
      <c r="JH996" s="33"/>
      <c r="JI996" s="33"/>
      <c r="JJ996" s="33"/>
      <c r="JK996" s="33"/>
      <c r="JL996" s="33"/>
      <c r="JM996" s="33"/>
      <c r="JN996" s="33"/>
      <c r="JO996" s="33"/>
      <c r="JP996" s="33"/>
      <c r="JQ996" s="33"/>
      <c r="JR996" s="33"/>
      <c r="JS996" s="33"/>
      <c r="JT996" s="33"/>
      <c r="JU996" s="33"/>
      <c r="JV996" s="33"/>
      <c r="JW996" s="33"/>
      <c r="JX996" s="33"/>
      <c r="JY996" s="33"/>
      <c r="JZ996" s="33"/>
      <c r="KA996" s="33"/>
      <c r="KB996" s="33"/>
      <c r="KC996" s="33"/>
      <c r="KD996" s="33"/>
      <c r="KE996" s="33"/>
      <c r="KF996" s="33"/>
      <c r="KG996" s="33"/>
      <c r="KH996" s="33"/>
      <c r="KI996" s="33"/>
      <c r="KJ996" s="33"/>
      <c r="KK996" s="33"/>
      <c r="KL996" s="33"/>
      <c r="KM996" s="33"/>
      <c r="KN996" s="33"/>
      <c r="KO996" s="33"/>
      <c r="KP996" s="33"/>
      <c r="KQ996" s="33"/>
      <c r="KR996" s="33"/>
      <c r="KS996" s="33"/>
      <c r="KT996" s="33"/>
      <c r="KU996" s="33"/>
      <c r="KV996" s="33"/>
      <c r="KW996" s="33"/>
      <c r="KX996" s="33"/>
      <c r="KY996" s="33"/>
      <c r="KZ996" s="33"/>
      <c r="LA996" s="33"/>
      <c r="LB996" s="33"/>
      <c r="LC996" s="33"/>
    </row>
    <row r="997" spans="1:31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3"/>
      <c r="CB997" s="33"/>
      <c r="CC997" s="33"/>
      <c r="CD997" s="33"/>
      <c r="CE997" s="33"/>
      <c r="CF997" s="33"/>
      <c r="CG997" s="33"/>
      <c r="CH997" s="33"/>
      <c r="CI997" s="33"/>
      <c r="CJ997" s="33"/>
      <c r="CK997" s="33"/>
      <c r="CL997" s="33"/>
      <c r="CM997" s="33"/>
      <c r="CN997" s="33"/>
      <c r="CO997" s="33"/>
      <c r="CP997" s="33"/>
      <c r="CQ997" s="33"/>
      <c r="CR997" s="33"/>
      <c r="CS997" s="33"/>
      <c r="CT997" s="33"/>
      <c r="CU997" s="33"/>
      <c r="CV997" s="33"/>
      <c r="CW997" s="33"/>
      <c r="CX997" s="33"/>
      <c r="CY997" s="33"/>
      <c r="CZ997" s="33"/>
      <c r="DA997" s="33"/>
      <c r="DB997" s="33"/>
      <c r="DC997" s="33"/>
      <c r="DD997" s="33"/>
      <c r="DE997" s="33"/>
      <c r="DF997" s="33"/>
      <c r="DG997" s="33"/>
      <c r="DH997" s="33"/>
      <c r="DI997" s="33"/>
      <c r="DJ997" s="33"/>
      <c r="DK997" s="33"/>
      <c r="DL997" s="33"/>
      <c r="DM997" s="33"/>
      <c r="DN997" s="33"/>
      <c r="DO997" s="33"/>
      <c r="DP997" s="33"/>
      <c r="DQ997" s="33"/>
      <c r="DR997" s="33"/>
      <c r="DS997" s="33"/>
      <c r="DT997" s="33"/>
      <c r="DU997" s="33"/>
      <c r="DV997" s="33"/>
      <c r="DW997" s="33"/>
      <c r="DX997" s="33"/>
      <c r="DY997" s="33"/>
      <c r="DZ997" s="33"/>
      <c r="EA997" s="33"/>
      <c r="EB997" s="33"/>
      <c r="EC997" s="33"/>
      <c r="ED997" s="33"/>
      <c r="EE997" s="33"/>
      <c r="EF997" s="33"/>
      <c r="EG997" s="33"/>
      <c r="EH997" s="33"/>
      <c r="EI997" s="33"/>
      <c r="EJ997" s="33"/>
      <c r="EK997" s="33"/>
      <c r="EL997" s="33"/>
      <c r="EM997" s="33"/>
      <c r="EN997" s="33"/>
      <c r="EO997" s="33"/>
      <c r="EP997" s="33"/>
      <c r="EQ997" s="33"/>
      <c r="ER997" s="33"/>
      <c r="ES997" s="33"/>
      <c r="ET997" s="33"/>
      <c r="EU997" s="33"/>
      <c r="EV997" s="33"/>
      <c r="EW997" s="33"/>
      <c r="EX997" s="33"/>
      <c r="EY997" s="33"/>
      <c r="EZ997" s="33"/>
      <c r="FA997" s="33"/>
      <c r="FB997" s="33"/>
      <c r="FC997" s="33"/>
      <c r="FD997" s="33"/>
      <c r="FE997" s="33"/>
      <c r="FF997" s="33"/>
      <c r="FG997" s="33"/>
      <c r="FH997" s="33"/>
      <c r="FI997" s="33"/>
      <c r="FJ997" s="33"/>
      <c r="FK997" s="33"/>
      <c r="FL997" s="33"/>
      <c r="FM997" s="33"/>
      <c r="FN997" s="33"/>
      <c r="FO997" s="33"/>
      <c r="FP997" s="33"/>
      <c r="FQ997" s="33"/>
      <c r="FR997" s="33"/>
      <c r="FS997" s="33"/>
      <c r="FT997" s="33"/>
      <c r="FU997" s="33"/>
      <c r="FV997" s="33"/>
      <c r="FW997" s="33"/>
      <c r="FX997" s="33"/>
      <c r="FY997" s="33"/>
      <c r="FZ997" s="33"/>
      <c r="GA997" s="33"/>
      <c r="GB997" s="33"/>
      <c r="GC997" s="33"/>
      <c r="GD997" s="33"/>
      <c r="GE997" s="33"/>
      <c r="GF997" s="33"/>
      <c r="GG997" s="33"/>
      <c r="GH997" s="33"/>
      <c r="GI997" s="33"/>
      <c r="GJ997" s="33"/>
      <c r="GK997" s="33"/>
      <c r="GL997" s="33"/>
      <c r="GM997" s="33"/>
      <c r="GN997" s="33"/>
      <c r="GO997" s="33"/>
      <c r="GP997" s="33"/>
      <c r="GQ997" s="33"/>
      <c r="GR997" s="33"/>
      <c r="GS997" s="33"/>
      <c r="GT997" s="33"/>
      <c r="GU997" s="33"/>
      <c r="GV997" s="33"/>
      <c r="GW997" s="33"/>
      <c r="GX997" s="33"/>
      <c r="GY997" s="33"/>
      <c r="GZ997" s="33"/>
      <c r="HA997" s="33"/>
      <c r="HB997" s="33"/>
      <c r="HC997" s="33"/>
      <c r="HD997" s="33"/>
      <c r="HE997" s="33"/>
      <c r="HF997" s="33"/>
      <c r="HG997" s="33"/>
      <c r="HH997" s="33"/>
      <c r="HI997" s="33"/>
      <c r="HJ997" s="33"/>
      <c r="HK997" s="33"/>
      <c r="HL997" s="33"/>
      <c r="HM997" s="33"/>
      <c r="HN997" s="33"/>
      <c r="HO997" s="33"/>
      <c r="HP997" s="33"/>
      <c r="HQ997" s="33"/>
      <c r="HR997" s="33"/>
      <c r="HS997" s="33"/>
      <c r="HT997" s="33"/>
      <c r="HU997" s="33"/>
      <c r="HV997" s="33"/>
      <c r="HW997" s="33"/>
      <c r="HX997" s="33"/>
      <c r="HY997" s="33"/>
      <c r="HZ997" s="33"/>
      <c r="IA997" s="33"/>
      <c r="IB997" s="33"/>
      <c r="IC997" s="33"/>
      <c r="ID997" s="33"/>
      <c r="IE997" s="33"/>
      <c r="IF997" s="33"/>
      <c r="IG997" s="33"/>
      <c r="IH997" s="33"/>
      <c r="II997" s="33"/>
      <c r="IJ997" s="33"/>
      <c r="IK997" s="33"/>
      <c r="IL997" s="33"/>
      <c r="IM997" s="33"/>
      <c r="IN997" s="33"/>
      <c r="IO997" s="33"/>
      <c r="IP997" s="33"/>
      <c r="IQ997" s="33"/>
      <c r="IR997" s="33"/>
      <c r="IS997" s="33"/>
      <c r="IT997" s="33"/>
      <c r="IU997" s="33"/>
      <c r="IV997" s="33"/>
      <c r="IW997" s="33"/>
      <c r="IX997" s="33"/>
      <c r="IY997" s="33"/>
      <c r="IZ997" s="33"/>
      <c r="JA997" s="33"/>
      <c r="JB997" s="33"/>
      <c r="JC997" s="33"/>
      <c r="JD997" s="33"/>
      <c r="JE997" s="33"/>
      <c r="JF997" s="33"/>
      <c r="JG997" s="33"/>
      <c r="JH997" s="33"/>
      <c r="JI997" s="33"/>
      <c r="JJ997" s="33"/>
      <c r="JK997" s="33"/>
      <c r="JL997" s="33"/>
      <c r="JM997" s="33"/>
      <c r="JN997" s="33"/>
      <c r="JO997" s="33"/>
      <c r="JP997" s="33"/>
      <c r="JQ997" s="33"/>
      <c r="JR997" s="33"/>
      <c r="JS997" s="33"/>
      <c r="JT997" s="33"/>
      <c r="JU997" s="33"/>
      <c r="JV997" s="33"/>
      <c r="JW997" s="33"/>
      <c r="JX997" s="33"/>
      <c r="JY997" s="33"/>
      <c r="JZ997" s="33"/>
      <c r="KA997" s="33"/>
      <c r="KB997" s="33"/>
      <c r="KC997" s="33"/>
      <c r="KD997" s="33"/>
      <c r="KE997" s="33"/>
      <c r="KF997" s="33"/>
      <c r="KG997" s="33"/>
      <c r="KH997" s="33"/>
      <c r="KI997" s="33"/>
      <c r="KJ997" s="33"/>
      <c r="KK997" s="33"/>
      <c r="KL997" s="33"/>
      <c r="KM997" s="33"/>
      <c r="KN997" s="33"/>
      <c r="KO997" s="33"/>
      <c r="KP997" s="33"/>
      <c r="KQ997" s="33"/>
      <c r="KR997" s="33"/>
      <c r="KS997" s="33"/>
      <c r="KT997" s="33"/>
      <c r="KU997" s="33"/>
      <c r="KV997" s="33"/>
      <c r="KW997" s="33"/>
      <c r="KX997" s="33"/>
      <c r="KY997" s="33"/>
      <c r="KZ997" s="33"/>
      <c r="LA997" s="33"/>
      <c r="LB997" s="33"/>
      <c r="LC997" s="33"/>
    </row>
    <row r="998" spans="1:31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6"/>
      <c r="BY998" s="36"/>
      <c r="BZ998" s="36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33"/>
      <c r="CQ998" s="33"/>
      <c r="CR998" s="33"/>
      <c r="CS998" s="33"/>
      <c r="CT998" s="33"/>
      <c r="CU998" s="33"/>
      <c r="CV998" s="33"/>
      <c r="CW998" s="33"/>
      <c r="CX998" s="33"/>
      <c r="CY998" s="33"/>
      <c r="CZ998" s="33"/>
      <c r="DA998" s="33"/>
      <c r="DB998" s="33"/>
      <c r="DC998" s="33"/>
      <c r="DD998" s="33"/>
      <c r="DE998" s="33"/>
      <c r="DF998" s="33"/>
      <c r="DG998" s="33"/>
      <c r="DH998" s="33"/>
      <c r="DI998" s="33"/>
      <c r="DJ998" s="33"/>
      <c r="DK998" s="33"/>
      <c r="DL998" s="33"/>
      <c r="DM998" s="33"/>
      <c r="DN998" s="33"/>
      <c r="DO998" s="33"/>
      <c r="DP998" s="33"/>
      <c r="DQ998" s="33"/>
      <c r="DR998" s="33"/>
      <c r="DS998" s="33"/>
      <c r="DT998" s="33"/>
      <c r="DU998" s="33"/>
      <c r="DV998" s="33"/>
      <c r="DW998" s="33"/>
      <c r="DX998" s="33"/>
      <c r="DY998" s="33"/>
      <c r="DZ998" s="33"/>
      <c r="EA998" s="33"/>
      <c r="EB998" s="33"/>
      <c r="EC998" s="33"/>
      <c r="ED998" s="33"/>
      <c r="EE998" s="33"/>
      <c r="EF998" s="33"/>
      <c r="EG998" s="33"/>
      <c r="EH998" s="33"/>
      <c r="EI998" s="33"/>
      <c r="EJ998" s="33"/>
      <c r="EK998" s="33"/>
      <c r="EL998" s="33"/>
      <c r="EM998" s="33"/>
      <c r="EN998" s="33"/>
      <c r="EO998" s="33"/>
      <c r="EP998" s="33"/>
      <c r="EQ998" s="33"/>
      <c r="ER998" s="33"/>
      <c r="ES998" s="33"/>
      <c r="ET998" s="33"/>
      <c r="EU998" s="33"/>
      <c r="EV998" s="33"/>
      <c r="EW998" s="33"/>
      <c r="EX998" s="33"/>
      <c r="EY998" s="33"/>
      <c r="EZ998" s="33"/>
      <c r="FA998" s="33"/>
      <c r="FB998" s="33"/>
      <c r="FC998" s="33"/>
      <c r="FD998" s="33"/>
      <c r="FE998" s="33"/>
      <c r="FF998" s="33"/>
      <c r="FG998" s="33"/>
      <c r="FH998" s="33"/>
      <c r="FI998" s="33"/>
      <c r="FJ998" s="33"/>
      <c r="FK998" s="33"/>
      <c r="FL998" s="33"/>
      <c r="FM998" s="33"/>
      <c r="FN998" s="33"/>
      <c r="FO998" s="33"/>
      <c r="FP998" s="33"/>
      <c r="FQ998" s="33"/>
      <c r="FR998" s="33"/>
      <c r="FS998" s="33"/>
      <c r="FT998" s="33"/>
      <c r="FU998" s="33"/>
      <c r="FV998" s="33"/>
      <c r="FW998" s="33"/>
      <c r="FX998" s="33"/>
      <c r="FY998" s="33"/>
      <c r="FZ998" s="33"/>
      <c r="GA998" s="33"/>
      <c r="GB998" s="33"/>
      <c r="GC998" s="33"/>
      <c r="GD998" s="33"/>
      <c r="GE998" s="33"/>
      <c r="GF998" s="33"/>
      <c r="GG998" s="33"/>
      <c r="GH998" s="33"/>
      <c r="GI998" s="33"/>
      <c r="GJ998" s="33"/>
      <c r="GK998" s="33"/>
      <c r="GL998" s="33"/>
      <c r="GM998" s="33"/>
      <c r="GN998" s="33"/>
      <c r="GO998" s="33"/>
      <c r="GP998" s="33"/>
      <c r="GQ998" s="33"/>
      <c r="GR998" s="33"/>
      <c r="GS998" s="33"/>
      <c r="GT998" s="33"/>
      <c r="GU998" s="33"/>
      <c r="GV998" s="33"/>
      <c r="GW998" s="33"/>
      <c r="GX998" s="33"/>
      <c r="GY998" s="33"/>
      <c r="GZ998" s="33"/>
      <c r="HA998" s="33"/>
      <c r="HB998" s="33"/>
      <c r="HC998" s="33"/>
      <c r="HD998" s="33"/>
      <c r="HE998" s="33"/>
      <c r="HF998" s="33"/>
      <c r="HG998" s="33"/>
      <c r="HH998" s="33"/>
      <c r="HI998" s="33"/>
      <c r="HJ998" s="33"/>
      <c r="HK998" s="33"/>
      <c r="HL998" s="33"/>
      <c r="HM998" s="33"/>
      <c r="HN998" s="33"/>
      <c r="HO998" s="33"/>
      <c r="HP998" s="33"/>
      <c r="HQ998" s="33"/>
      <c r="HR998" s="33"/>
      <c r="HS998" s="33"/>
      <c r="HT998" s="33"/>
      <c r="HU998" s="33"/>
      <c r="HV998" s="33"/>
      <c r="HW998" s="33"/>
      <c r="HX998" s="33"/>
      <c r="HY998" s="33"/>
      <c r="HZ998" s="33"/>
      <c r="IA998" s="33"/>
      <c r="IB998" s="33"/>
      <c r="IC998" s="33"/>
      <c r="ID998" s="33"/>
      <c r="IE998" s="33"/>
      <c r="IF998" s="33"/>
      <c r="IG998" s="33"/>
      <c r="IH998" s="33"/>
      <c r="II998" s="33"/>
      <c r="IJ998" s="33"/>
      <c r="IK998" s="33"/>
      <c r="IL998" s="33"/>
      <c r="IM998" s="33"/>
      <c r="IN998" s="33"/>
      <c r="IO998" s="33"/>
      <c r="IP998" s="33"/>
      <c r="IQ998" s="33"/>
      <c r="IR998" s="33"/>
      <c r="IS998" s="33"/>
      <c r="IT998" s="33"/>
      <c r="IU998" s="33"/>
      <c r="IV998" s="33"/>
      <c r="IW998" s="33"/>
      <c r="IX998" s="33"/>
      <c r="IY998" s="33"/>
      <c r="IZ998" s="33"/>
      <c r="JA998" s="33"/>
      <c r="JB998" s="33"/>
      <c r="JC998" s="33"/>
      <c r="JD998" s="33"/>
      <c r="JE998" s="33"/>
      <c r="JF998" s="33"/>
      <c r="JG998" s="33"/>
      <c r="JH998" s="33"/>
      <c r="JI998" s="33"/>
      <c r="JJ998" s="33"/>
      <c r="JK998" s="33"/>
      <c r="JL998" s="33"/>
      <c r="JM998" s="33"/>
      <c r="JN998" s="33"/>
      <c r="JO998" s="33"/>
      <c r="JP998" s="33"/>
      <c r="JQ998" s="33"/>
      <c r="JR998" s="33"/>
      <c r="JS998" s="33"/>
      <c r="JT998" s="33"/>
      <c r="JU998" s="33"/>
      <c r="JV998" s="33"/>
      <c r="JW998" s="33"/>
      <c r="JX998" s="33"/>
      <c r="JY998" s="33"/>
      <c r="JZ998" s="33"/>
      <c r="KA998" s="33"/>
      <c r="KB998" s="33"/>
      <c r="KC998" s="33"/>
      <c r="KD998" s="33"/>
      <c r="KE998" s="33"/>
      <c r="KF998" s="33"/>
      <c r="KG998" s="33"/>
      <c r="KH998" s="33"/>
      <c r="KI998" s="33"/>
      <c r="KJ998" s="33"/>
      <c r="KK998" s="33"/>
      <c r="KL998" s="33"/>
      <c r="KM998" s="33"/>
      <c r="KN998" s="33"/>
      <c r="KO998" s="33"/>
      <c r="KP998" s="33"/>
      <c r="KQ998" s="33"/>
      <c r="KR998" s="33"/>
      <c r="KS998" s="33"/>
      <c r="KT998" s="33"/>
      <c r="KU998" s="33"/>
      <c r="KV998" s="33"/>
      <c r="KW998" s="33"/>
      <c r="KX998" s="33"/>
      <c r="KY998" s="33"/>
      <c r="KZ998" s="33"/>
      <c r="LA998" s="33"/>
      <c r="LB998" s="33"/>
      <c r="LC998" s="33"/>
    </row>
    <row r="999" spans="1:31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3"/>
      <c r="CB999" s="33"/>
      <c r="CC999" s="33"/>
      <c r="CD999" s="33"/>
      <c r="CE999" s="33"/>
      <c r="CF999" s="33"/>
      <c r="CG999" s="33"/>
      <c r="CH999" s="33"/>
      <c r="CI999" s="33"/>
      <c r="CJ999" s="33"/>
      <c r="CK999" s="33"/>
      <c r="CL999" s="33"/>
      <c r="CM999" s="33"/>
      <c r="CN999" s="33"/>
      <c r="CO999" s="33"/>
      <c r="CP999" s="33"/>
      <c r="CQ999" s="33"/>
      <c r="CR999" s="33"/>
      <c r="CS999" s="33"/>
      <c r="CT999" s="33"/>
      <c r="CU999" s="33"/>
      <c r="CV999" s="33"/>
      <c r="CW999" s="33"/>
      <c r="CX999" s="33"/>
      <c r="CY999" s="33"/>
      <c r="CZ999" s="33"/>
      <c r="DA999" s="33"/>
      <c r="DB999" s="33"/>
      <c r="DC999" s="33"/>
      <c r="DD999" s="33"/>
      <c r="DE999" s="33"/>
      <c r="DF999" s="33"/>
      <c r="DG999" s="33"/>
      <c r="DH999" s="33"/>
      <c r="DI999" s="33"/>
      <c r="DJ999" s="33"/>
      <c r="DK999" s="33"/>
      <c r="DL999" s="33"/>
      <c r="DM999" s="33"/>
      <c r="DN999" s="33"/>
      <c r="DO999" s="33"/>
      <c r="DP999" s="33"/>
      <c r="DQ999" s="33"/>
      <c r="DR999" s="33"/>
      <c r="DS999" s="33"/>
      <c r="DT999" s="33"/>
      <c r="DU999" s="33"/>
      <c r="DV999" s="33"/>
      <c r="DW999" s="33"/>
      <c r="DX999" s="33"/>
      <c r="DY999" s="33"/>
      <c r="DZ999" s="33"/>
      <c r="EA999" s="33"/>
      <c r="EB999" s="33"/>
      <c r="EC999" s="33"/>
      <c r="ED999" s="33"/>
      <c r="EE999" s="33"/>
      <c r="EF999" s="33"/>
      <c r="EG999" s="33"/>
      <c r="EH999" s="33"/>
      <c r="EI999" s="33"/>
      <c r="EJ999" s="33"/>
      <c r="EK999" s="33"/>
      <c r="EL999" s="33"/>
      <c r="EM999" s="33"/>
      <c r="EN999" s="33"/>
      <c r="EO999" s="33"/>
      <c r="EP999" s="33"/>
      <c r="EQ999" s="33"/>
      <c r="ER999" s="33"/>
      <c r="ES999" s="33"/>
      <c r="ET999" s="33"/>
      <c r="EU999" s="33"/>
      <c r="EV999" s="33"/>
      <c r="EW999" s="33"/>
      <c r="EX999" s="33"/>
      <c r="EY999" s="33"/>
      <c r="EZ999" s="33"/>
      <c r="FA999" s="33"/>
      <c r="FB999" s="33"/>
      <c r="FC999" s="33"/>
      <c r="FD999" s="33"/>
      <c r="FE999" s="33"/>
      <c r="FF999" s="33"/>
      <c r="FG999" s="33"/>
      <c r="FH999" s="33"/>
      <c r="FI999" s="33"/>
      <c r="FJ999" s="33"/>
      <c r="FK999" s="33"/>
      <c r="FL999" s="33"/>
      <c r="FM999" s="33"/>
      <c r="FN999" s="33"/>
      <c r="FO999" s="33"/>
      <c r="FP999" s="33"/>
      <c r="FQ999" s="33"/>
      <c r="FR999" s="33"/>
      <c r="FS999" s="33"/>
      <c r="FT999" s="33"/>
      <c r="FU999" s="33"/>
      <c r="FV999" s="33"/>
      <c r="FW999" s="33"/>
      <c r="FX999" s="33"/>
      <c r="FY999" s="33"/>
      <c r="FZ999" s="33"/>
      <c r="GA999" s="33"/>
      <c r="GB999" s="33"/>
      <c r="GC999" s="33"/>
      <c r="GD999" s="33"/>
      <c r="GE999" s="33"/>
      <c r="GF999" s="33"/>
      <c r="GG999" s="33"/>
      <c r="GH999" s="33"/>
      <c r="GI999" s="33"/>
      <c r="GJ999" s="33"/>
      <c r="GK999" s="33"/>
      <c r="GL999" s="33"/>
      <c r="GM999" s="33"/>
      <c r="GN999" s="33"/>
      <c r="GO999" s="33"/>
      <c r="GP999" s="33"/>
      <c r="GQ999" s="33"/>
      <c r="GR999" s="33"/>
      <c r="GS999" s="33"/>
      <c r="GT999" s="33"/>
      <c r="GU999" s="33"/>
      <c r="GV999" s="33"/>
      <c r="GW999" s="33"/>
      <c r="GX999" s="33"/>
      <c r="GY999" s="33"/>
      <c r="GZ999" s="33"/>
      <c r="HA999" s="33"/>
      <c r="HB999" s="33"/>
      <c r="HC999" s="33"/>
      <c r="HD999" s="33"/>
      <c r="HE999" s="33"/>
      <c r="HF999" s="33"/>
      <c r="HG999" s="33"/>
      <c r="HH999" s="33"/>
      <c r="HI999" s="33"/>
      <c r="HJ999" s="33"/>
      <c r="HK999" s="33"/>
      <c r="HL999" s="33"/>
      <c r="HM999" s="33"/>
      <c r="HN999" s="33"/>
      <c r="HO999" s="33"/>
      <c r="HP999" s="33"/>
      <c r="HQ999" s="33"/>
      <c r="HR999" s="33"/>
      <c r="HS999" s="33"/>
      <c r="HT999" s="33"/>
      <c r="HU999" s="33"/>
      <c r="HV999" s="33"/>
      <c r="HW999" s="33"/>
      <c r="HX999" s="33"/>
      <c r="HY999" s="33"/>
      <c r="HZ999" s="33"/>
      <c r="IA999" s="33"/>
      <c r="IB999" s="33"/>
      <c r="IC999" s="33"/>
      <c r="ID999" s="33"/>
      <c r="IE999" s="33"/>
      <c r="IF999" s="33"/>
      <c r="IG999" s="33"/>
      <c r="IH999" s="33"/>
      <c r="II999" s="33"/>
      <c r="IJ999" s="33"/>
      <c r="IK999" s="33"/>
      <c r="IL999" s="33"/>
      <c r="IM999" s="33"/>
      <c r="IN999" s="33"/>
      <c r="IO999" s="33"/>
      <c r="IP999" s="33"/>
      <c r="IQ999" s="33"/>
      <c r="IR999" s="33"/>
      <c r="IS999" s="33"/>
      <c r="IT999" s="33"/>
      <c r="IU999" s="33"/>
      <c r="IV999" s="33"/>
      <c r="IW999" s="33"/>
      <c r="IX999" s="33"/>
      <c r="IY999" s="33"/>
      <c r="IZ999" s="33"/>
      <c r="JA999" s="33"/>
      <c r="JB999" s="33"/>
      <c r="JC999" s="33"/>
      <c r="JD999" s="33"/>
      <c r="JE999" s="33"/>
      <c r="JF999" s="33"/>
      <c r="JG999" s="33"/>
      <c r="JH999" s="33"/>
      <c r="JI999" s="33"/>
      <c r="JJ999" s="33"/>
      <c r="JK999" s="33"/>
      <c r="JL999" s="33"/>
      <c r="JM999" s="33"/>
      <c r="JN999" s="33"/>
      <c r="JO999" s="33"/>
      <c r="JP999" s="33"/>
      <c r="JQ999" s="33"/>
      <c r="JR999" s="33"/>
      <c r="JS999" s="33"/>
      <c r="JT999" s="33"/>
      <c r="JU999" s="33"/>
      <c r="JV999" s="33"/>
      <c r="JW999" s="33"/>
      <c r="JX999" s="33"/>
      <c r="JY999" s="33"/>
      <c r="JZ999" s="33"/>
      <c r="KA999" s="33"/>
      <c r="KB999" s="33"/>
      <c r="KC999" s="33"/>
      <c r="KD999" s="33"/>
      <c r="KE999" s="33"/>
      <c r="KF999" s="33"/>
      <c r="KG999" s="33"/>
      <c r="KH999" s="33"/>
      <c r="KI999" s="33"/>
      <c r="KJ999" s="33"/>
      <c r="KK999" s="33"/>
      <c r="KL999" s="33"/>
      <c r="KM999" s="33"/>
      <c r="KN999" s="33"/>
      <c r="KO999" s="33"/>
      <c r="KP999" s="33"/>
      <c r="KQ999" s="33"/>
      <c r="KR999" s="33"/>
      <c r="KS999" s="33"/>
      <c r="KT999" s="33"/>
      <c r="KU999" s="33"/>
      <c r="KV999" s="33"/>
      <c r="KW999" s="33"/>
      <c r="KX999" s="33"/>
      <c r="KY999" s="33"/>
      <c r="KZ999" s="33"/>
      <c r="LA999" s="33"/>
      <c r="LB999" s="33"/>
      <c r="LC999" s="33"/>
    </row>
    <row r="1000" spans="1:31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  <c r="CV1000" s="33"/>
      <c r="CW1000" s="33"/>
      <c r="CX1000" s="33"/>
      <c r="CY1000" s="33"/>
      <c r="CZ1000" s="33"/>
      <c r="DA1000" s="33"/>
      <c r="DB1000" s="33"/>
      <c r="DC1000" s="33"/>
      <c r="DD1000" s="33"/>
      <c r="DE1000" s="33"/>
      <c r="DF1000" s="33"/>
      <c r="DG1000" s="33"/>
      <c r="DH1000" s="33"/>
      <c r="DI1000" s="33"/>
      <c r="DJ1000" s="33"/>
      <c r="DK1000" s="33"/>
      <c r="DL1000" s="33"/>
      <c r="DM1000" s="33"/>
      <c r="DN1000" s="33"/>
      <c r="DO1000" s="33"/>
      <c r="DP1000" s="33"/>
      <c r="DQ1000" s="33"/>
      <c r="DR1000" s="33"/>
      <c r="DS1000" s="33"/>
      <c r="DT1000" s="33"/>
      <c r="DU1000" s="33"/>
      <c r="DV1000" s="33"/>
      <c r="DW1000" s="33"/>
      <c r="DX1000" s="33"/>
      <c r="DY1000" s="33"/>
      <c r="DZ1000" s="33"/>
      <c r="EA1000" s="33"/>
      <c r="EB1000" s="33"/>
      <c r="EC1000" s="33"/>
      <c r="ED1000" s="33"/>
      <c r="EE1000" s="33"/>
      <c r="EF1000" s="33"/>
      <c r="EG1000" s="33"/>
      <c r="EH1000" s="33"/>
      <c r="EI1000" s="33"/>
      <c r="EJ1000" s="33"/>
      <c r="EK1000" s="33"/>
      <c r="EL1000" s="33"/>
      <c r="EM1000" s="33"/>
      <c r="EN1000" s="33"/>
      <c r="EO1000" s="33"/>
      <c r="EP1000" s="33"/>
      <c r="EQ1000" s="33"/>
      <c r="ER1000" s="33"/>
      <c r="ES1000" s="33"/>
      <c r="ET1000" s="33"/>
      <c r="EU1000" s="33"/>
      <c r="EV1000" s="33"/>
      <c r="EW1000" s="33"/>
      <c r="EX1000" s="33"/>
      <c r="EY1000" s="33"/>
      <c r="EZ1000" s="33"/>
      <c r="FA1000" s="33"/>
      <c r="FB1000" s="33"/>
      <c r="FC1000" s="33"/>
      <c r="FD1000" s="33"/>
      <c r="FE1000" s="33"/>
      <c r="FF1000" s="33"/>
      <c r="FG1000" s="33"/>
      <c r="FH1000" s="33"/>
      <c r="FI1000" s="33"/>
      <c r="FJ1000" s="33"/>
      <c r="FK1000" s="33"/>
      <c r="FL1000" s="33"/>
      <c r="FM1000" s="33"/>
      <c r="FN1000" s="33"/>
      <c r="FO1000" s="33"/>
      <c r="FP1000" s="33"/>
      <c r="FQ1000" s="33"/>
      <c r="FR1000" s="33"/>
      <c r="FS1000" s="33"/>
      <c r="FT1000" s="33"/>
      <c r="FU1000" s="33"/>
      <c r="FV1000" s="33"/>
      <c r="FW1000" s="33"/>
      <c r="FX1000" s="33"/>
      <c r="FY1000" s="33"/>
      <c r="FZ1000" s="33"/>
      <c r="GA1000" s="33"/>
      <c r="GB1000" s="33"/>
      <c r="GC1000" s="33"/>
      <c r="GD1000" s="33"/>
      <c r="GE1000" s="33"/>
      <c r="GF1000" s="33"/>
      <c r="GG1000" s="33"/>
      <c r="GH1000" s="33"/>
      <c r="GI1000" s="33"/>
      <c r="GJ1000" s="33"/>
      <c r="GK1000" s="33"/>
      <c r="GL1000" s="33"/>
      <c r="GM1000" s="33"/>
      <c r="GN1000" s="33"/>
      <c r="GO1000" s="33"/>
      <c r="GP1000" s="33"/>
      <c r="GQ1000" s="33"/>
      <c r="GR1000" s="33"/>
      <c r="GS1000" s="33"/>
      <c r="GT1000" s="33"/>
      <c r="GU1000" s="33"/>
      <c r="GV1000" s="33"/>
      <c r="GW1000" s="33"/>
      <c r="GX1000" s="33"/>
      <c r="GY1000" s="33"/>
      <c r="GZ1000" s="33"/>
      <c r="HA1000" s="33"/>
      <c r="HB1000" s="33"/>
      <c r="HC1000" s="33"/>
      <c r="HD1000" s="33"/>
      <c r="HE1000" s="33"/>
      <c r="HF1000" s="33"/>
      <c r="HG1000" s="33"/>
      <c r="HH1000" s="33"/>
      <c r="HI1000" s="33"/>
      <c r="HJ1000" s="33"/>
      <c r="HK1000" s="33"/>
      <c r="HL1000" s="33"/>
      <c r="HM1000" s="33"/>
      <c r="HN1000" s="33"/>
      <c r="HO1000" s="33"/>
      <c r="HP1000" s="33"/>
      <c r="HQ1000" s="33"/>
      <c r="HR1000" s="33"/>
      <c r="HS1000" s="33"/>
      <c r="HT1000" s="33"/>
      <c r="HU1000" s="33"/>
      <c r="HV1000" s="33"/>
      <c r="HW1000" s="33"/>
      <c r="HX1000" s="33"/>
      <c r="HY1000" s="33"/>
      <c r="HZ1000" s="33"/>
      <c r="IA1000" s="33"/>
      <c r="IB1000" s="33"/>
      <c r="IC1000" s="33"/>
      <c r="ID1000" s="33"/>
      <c r="IE1000" s="33"/>
      <c r="IF1000" s="33"/>
      <c r="IG1000" s="33"/>
      <c r="IH1000" s="33"/>
      <c r="II1000" s="33"/>
      <c r="IJ1000" s="33"/>
      <c r="IK1000" s="33"/>
      <c r="IL1000" s="33"/>
      <c r="IM1000" s="33"/>
      <c r="IN1000" s="33"/>
      <c r="IO1000" s="33"/>
      <c r="IP1000" s="33"/>
      <c r="IQ1000" s="33"/>
      <c r="IR1000" s="33"/>
      <c r="IS1000" s="33"/>
      <c r="IT1000" s="33"/>
      <c r="IU1000" s="33"/>
      <c r="IV1000" s="33"/>
      <c r="IW1000" s="33"/>
      <c r="IX1000" s="33"/>
      <c r="IY1000" s="33"/>
      <c r="IZ1000" s="33"/>
      <c r="JA1000" s="33"/>
      <c r="JB1000" s="33"/>
      <c r="JC1000" s="33"/>
      <c r="JD1000" s="33"/>
      <c r="JE1000" s="33"/>
      <c r="JF1000" s="33"/>
      <c r="JG1000" s="33"/>
      <c r="JH1000" s="33"/>
      <c r="JI1000" s="33"/>
      <c r="JJ1000" s="33"/>
      <c r="JK1000" s="33"/>
      <c r="JL1000" s="33"/>
      <c r="JM1000" s="33"/>
      <c r="JN1000" s="33"/>
      <c r="JO1000" s="33"/>
      <c r="JP1000" s="33"/>
      <c r="JQ1000" s="33"/>
      <c r="JR1000" s="33"/>
      <c r="JS1000" s="33"/>
      <c r="JT1000" s="33"/>
      <c r="JU1000" s="33"/>
      <c r="JV1000" s="33"/>
      <c r="JW1000" s="33"/>
      <c r="JX1000" s="33"/>
      <c r="JY1000" s="33"/>
      <c r="JZ1000" s="33"/>
      <c r="KA1000" s="33"/>
      <c r="KB1000" s="33"/>
      <c r="KC1000" s="33"/>
      <c r="KD1000" s="33"/>
      <c r="KE1000" s="33"/>
      <c r="KF1000" s="33"/>
      <c r="KG1000" s="33"/>
      <c r="KH1000" s="33"/>
      <c r="KI1000" s="33"/>
      <c r="KJ1000" s="33"/>
      <c r="KK1000" s="33"/>
      <c r="KL1000" s="33"/>
      <c r="KM1000" s="33"/>
      <c r="KN1000" s="33"/>
      <c r="KO1000" s="33"/>
      <c r="KP1000" s="33"/>
      <c r="KQ1000" s="33"/>
      <c r="KR1000" s="33"/>
      <c r="KS1000" s="33"/>
      <c r="KT1000" s="33"/>
      <c r="KU1000" s="33"/>
      <c r="KV1000" s="33"/>
      <c r="KW1000" s="33"/>
      <c r="KX1000" s="33"/>
      <c r="KY1000" s="33"/>
      <c r="KZ1000" s="33"/>
      <c r="LA1000" s="33"/>
      <c r="LB1000" s="33"/>
      <c r="LC1000" s="33"/>
    </row>
    <row r="1001" spans="1:31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V1001" s="36"/>
      <c r="BW1001" s="36"/>
      <c r="BX1001" s="36"/>
      <c r="BY1001" s="36"/>
      <c r="BZ1001" s="36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33"/>
      <c r="CQ1001" s="33"/>
      <c r="CR1001" s="33"/>
      <c r="CS1001" s="33"/>
      <c r="CT1001" s="33"/>
      <c r="CU1001" s="33"/>
      <c r="CV1001" s="33"/>
      <c r="CW1001" s="33"/>
      <c r="CX1001" s="33"/>
      <c r="CY1001" s="33"/>
      <c r="CZ1001" s="33"/>
      <c r="DA1001" s="33"/>
      <c r="DB1001" s="33"/>
      <c r="DC1001" s="33"/>
      <c r="DD1001" s="33"/>
      <c r="DE1001" s="33"/>
      <c r="DF1001" s="33"/>
      <c r="DG1001" s="33"/>
      <c r="DH1001" s="33"/>
      <c r="DI1001" s="33"/>
      <c r="DJ1001" s="33"/>
      <c r="DK1001" s="33"/>
      <c r="DL1001" s="33"/>
      <c r="DM1001" s="33"/>
      <c r="DN1001" s="33"/>
      <c r="DO1001" s="33"/>
      <c r="DP1001" s="33"/>
      <c r="DQ1001" s="33"/>
      <c r="DR1001" s="33"/>
      <c r="DS1001" s="33"/>
      <c r="DT1001" s="33"/>
      <c r="DU1001" s="33"/>
      <c r="DV1001" s="33"/>
      <c r="DW1001" s="33"/>
      <c r="DX1001" s="33"/>
      <c r="DY1001" s="33"/>
      <c r="DZ1001" s="33"/>
      <c r="EA1001" s="33"/>
      <c r="EB1001" s="33"/>
      <c r="EC1001" s="33"/>
      <c r="ED1001" s="33"/>
      <c r="EE1001" s="33"/>
      <c r="EF1001" s="33"/>
      <c r="EG1001" s="33"/>
      <c r="EH1001" s="33"/>
      <c r="EI1001" s="33"/>
      <c r="EJ1001" s="33"/>
      <c r="EK1001" s="33"/>
      <c r="EL1001" s="33"/>
      <c r="EM1001" s="33"/>
      <c r="EN1001" s="33"/>
      <c r="EO1001" s="33"/>
      <c r="EP1001" s="33"/>
      <c r="EQ1001" s="33"/>
      <c r="ER1001" s="33"/>
      <c r="ES1001" s="33"/>
      <c r="ET1001" s="33"/>
      <c r="EU1001" s="33"/>
      <c r="EV1001" s="33"/>
      <c r="EW1001" s="33"/>
      <c r="EX1001" s="33"/>
      <c r="EY1001" s="33"/>
      <c r="EZ1001" s="33"/>
      <c r="FA1001" s="33"/>
      <c r="FB1001" s="33"/>
      <c r="FC1001" s="33"/>
      <c r="FD1001" s="33"/>
      <c r="FE1001" s="33"/>
      <c r="FF1001" s="33"/>
      <c r="FG1001" s="33"/>
      <c r="FH1001" s="33"/>
      <c r="FI1001" s="33"/>
      <c r="FJ1001" s="33"/>
      <c r="FK1001" s="33"/>
      <c r="FL1001" s="33"/>
      <c r="FM1001" s="33"/>
      <c r="FN1001" s="33"/>
      <c r="FO1001" s="33"/>
      <c r="FP1001" s="33"/>
      <c r="FQ1001" s="33"/>
      <c r="FR1001" s="33"/>
      <c r="FS1001" s="33"/>
      <c r="FT1001" s="33"/>
      <c r="FU1001" s="33"/>
      <c r="FV1001" s="33"/>
      <c r="FW1001" s="33"/>
      <c r="FX1001" s="33"/>
      <c r="FY1001" s="33"/>
      <c r="FZ1001" s="33"/>
      <c r="GA1001" s="33"/>
      <c r="GB1001" s="33"/>
      <c r="GC1001" s="33"/>
      <c r="GD1001" s="33"/>
      <c r="GE1001" s="33"/>
      <c r="GF1001" s="33"/>
      <c r="GG1001" s="33"/>
      <c r="GH1001" s="33"/>
      <c r="GI1001" s="33"/>
      <c r="GJ1001" s="33"/>
      <c r="GK1001" s="33"/>
      <c r="GL1001" s="33"/>
      <c r="GM1001" s="33"/>
      <c r="GN1001" s="33"/>
      <c r="GO1001" s="33"/>
      <c r="GP1001" s="33"/>
      <c r="GQ1001" s="33"/>
      <c r="GR1001" s="33"/>
      <c r="GS1001" s="33"/>
      <c r="GT1001" s="33"/>
      <c r="GU1001" s="33"/>
      <c r="GV1001" s="33"/>
      <c r="GW1001" s="33"/>
      <c r="GX1001" s="33"/>
      <c r="GY1001" s="33"/>
      <c r="GZ1001" s="33"/>
      <c r="HA1001" s="33"/>
      <c r="HB1001" s="33"/>
      <c r="HC1001" s="33"/>
      <c r="HD1001" s="33"/>
      <c r="HE1001" s="33"/>
      <c r="HF1001" s="33"/>
      <c r="HG1001" s="33"/>
      <c r="HH1001" s="33"/>
      <c r="HI1001" s="33"/>
      <c r="HJ1001" s="33"/>
      <c r="HK1001" s="33"/>
      <c r="HL1001" s="33"/>
      <c r="HM1001" s="33"/>
      <c r="HN1001" s="33"/>
      <c r="HO1001" s="33"/>
      <c r="HP1001" s="33"/>
      <c r="HQ1001" s="33"/>
      <c r="HR1001" s="33"/>
      <c r="HS1001" s="33"/>
      <c r="HT1001" s="33"/>
      <c r="HU1001" s="33"/>
      <c r="HV1001" s="33"/>
      <c r="HW1001" s="33"/>
      <c r="HX1001" s="33"/>
      <c r="HY1001" s="33"/>
      <c r="HZ1001" s="33"/>
      <c r="IA1001" s="33"/>
      <c r="IB1001" s="33"/>
      <c r="IC1001" s="33"/>
      <c r="ID1001" s="33"/>
      <c r="IE1001" s="33"/>
      <c r="IF1001" s="33"/>
      <c r="IG1001" s="33"/>
      <c r="IH1001" s="33"/>
      <c r="II1001" s="33"/>
      <c r="IJ1001" s="33"/>
      <c r="IK1001" s="33"/>
      <c r="IL1001" s="33"/>
      <c r="IM1001" s="33"/>
      <c r="IN1001" s="33"/>
      <c r="IO1001" s="33"/>
      <c r="IP1001" s="33"/>
      <c r="IQ1001" s="33"/>
      <c r="IR1001" s="33"/>
      <c r="IS1001" s="33"/>
      <c r="IT1001" s="33"/>
      <c r="IU1001" s="33"/>
      <c r="IV1001" s="33"/>
      <c r="IW1001" s="33"/>
      <c r="IX1001" s="33"/>
      <c r="IY1001" s="33"/>
      <c r="IZ1001" s="33"/>
      <c r="JA1001" s="33"/>
      <c r="JB1001" s="33"/>
      <c r="JC1001" s="33"/>
      <c r="JD1001" s="33"/>
      <c r="JE1001" s="33"/>
      <c r="JF1001" s="33"/>
      <c r="JG1001" s="33"/>
      <c r="JH1001" s="33"/>
      <c r="JI1001" s="33"/>
      <c r="JJ1001" s="33"/>
      <c r="JK1001" s="33"/>
      <c r="JL1001" s="33"/>
      <c r="JM1001" s="33"/>
      <c r="JN1001" s="33"/>
      <c r="JO1001" s="33"/>
      <c r="JP1001" s="33"/>
      <c r="JQ1001" s="33"/>
      <c r="JR1001" s="33"/>
      <c r="JS1001" s="33"/>
      <c r="JT1001" s="33"/>
      <c r="JU1001" s="33"/>
      <c r="JV1001" s="33"/>
      <c r="JW1001" s="33"/>
      <c r="JX1001" s="33"/>
      <c r="JY1001" s="33"/>
      <c r="JZ1001" s="33"/>
      <c r="KA1001" s="33"/>
      <c r="KB1001" s="33"/>
      <c r="KC1001" s="33"/>
      <c r="KD1001" s="33"/>
      <c r="KE1001" s="33"/>
      <c r="KF1001" s="33"/>
      <c r="KG1001" s="33"/>
      <c r="KH1001" s="33"/>
      <c r="KI1001" s="33"/>
      <c r="KJ1001" s="33"/>
      <c r="KK1001" s="33"/>
      <c r="KL1001" s="33"/>
      <c r="KM1001" s="33"/>
      <c r="KN1001" s="33"/>
      <c r="KO1001" s="33"/>
      <c r="KP1001" s="33"/>
      <c r="KQ1001" s="33"/>
      <c r="KR1001" s="33"/>
      <c r="KS1001" s="33"/>
      <c r="KT1001" s="33"/>
      <c r="KU1001" s="33"/>
      <c r="KV1001" s="33"/>
      <c r="KW1001" s="33"/>
      <c r="KX1001" s="33"/>
      <c r="KY1001" s="33"/>
      <c r="KZ1001" s="33"/>
      <c r="LA1001" s="33"/>
      <c r="LB1001" s="33"/>
      <c r="LC1001" s="33"/>
    </row>
    <row r="1002" spans="1:31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V1002" s="36"/>
      <c r="BW1002" s="36"/>
      <c r="BX1002" s="36"/>
      <c r="BY1002" s="36"/>
      <c r="BZ1002" s="36"/>
      <c r="CA1002" s="33"/>
      <c r="CB1002" s="33"/>
      <c r="CC1002" s="33"/>
      <c r="CD1002" s="33"/>
      <c r="CE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  <c r="CO1002" s="33"/>
      <c r="CP1002" s="33"/>
      <c r="CQ1002" s="33"/>
      <c r="CR1002" s="33"/>
      <c r="CS1002" s="33"/>
      <c r="CT1002" s="33"/>
      <c r="CU1002" s="33"/>
      <c r="CV1002" s="33"/>
      <c r="CW1002" s="33"/>
      <c r="CX1002" s="33"/>
      <c r="CY1002" s="33"/>
      <c r="CZ1002" s="33"/>
      <c r="DA1002" s="33"/>
      <c r="DB1002" s="33"/>
      <c r="DC1002" s="33"/>
      <c r="DD1002" s="33"/>
      <c r="DE1002" s="33"/>
      <c r="DF1002" s="33"/>
      <c r="DG1002" s="33"/>
      <c r="DH1002" s="33"/>
      <c r="DI1002" s="33"/>
      <c r="DJ1002" s="33"/>
      <c r="DK1002" s="33"/>
      <c r="DL1002" s="33"/>
      <c r="DM1002" s="33"/>
      <c r="DN1002" s="33"/>
      <c r="DO1002" s="33"/>
      <c r="DP1002" s="33"/>
      <c r="DQ1002" s="33"/>
      <c r="DR1002" s="33"/>
      <c r="DS1002" s="33"/>
      <c r="DT1002" s="33"/>
      <c r="DU1002" s="33"/>
      <c r="DV1002" s="33"/>
      <c r="DW1002" s="33"/>
      <c r="DX1002" s="33"/>
      <c r="DY1002" s="33"/>
      <c r="DZ1002" s="33"/>
      <c r="EA1002" s="33"/>
      <c r="EB1002" s="33"/>
      <c r="EC1002" s="33"/>
      <c r="ED1002" s="33"/>
      <c r="EE1002" s="33"/>
      <c r="EF1002" s="33"/>
      <c r="EG1002" s="33"/>
      <c r="EH1002" s="33"/>
      <c r="EI1002" s="33"/>
      <c r="EJ1002" s="33"/>
      <c r="EK1002" s="33"/>
      <c r="EL1002" s="33"/>
      <c r="EM1002" s="33"/>
      <c r="EN1002" s="33"/>
      <c r="EO1002" s="33"/>
      <c r="EP1002" s="33"/>
      <c r="EQ1002" s="33"/>
      <c r="ER1002" s="33"/>
      <c r="ES1002" s="33"/>
      <c r="ET1002" s="33"/>
      <c r="EU1002" s="33"/>
      <c r="EV1002" s="33"/>
      <c r="EW1002" s="33"/>
      <c r="EX1002" s="33"/>
      <c r="EY1002" s="33"/>
      <c r="EZ1002" s="33"/>
      <c r="FA1002" s="33"/>
      <c r="FB1002" s="33"/>
      <c r="FC1002" s="33"/>
      <c r="FD1002" s="33"/>
      <c r="FE1002" s="33"/>
      <c r="FF1002" s="33"/>
      <c r="FG1002" s="33"/>
      <c r="FH1002" s="33"/>
      <c r="FI1002" s="33"/>
      <c r="FJ1002" s="33"/>
      <c r="FK1002" s="33"/>
      <c r="FL1002" s="33"/>
      <c r="FM1002" s="33"/>
      <c r="FN1002" s="33"/>
      <c r="FO1002" s="33"/>
      <c r="FP1002" s="33"/>
      <c r="FQ1002" s="33"/>
      <c r="FR1002" s="33"/>
      <c r="FS1002" s="33"/>
      <c r="FT1002" s="33"/>
      <c r="FU1002" s="33"/>
      <c r="FV1002" s="33"/>
      <c r="FW1002" s="33"/>
      <c r="FX1002" s="33"/>
      <c r="FY1002" s="33"/>
      <c r="FZ1002" s="33"/>
      <c r="GA1002" s="33"/>
      <c r="GB1002" s="33"/>
      <c r="GC1002" s="33"/>
      <c r="GD1002" s="33"/>
      <c r="GE1002" s="33"/>
      <c r="GF1002" s="33"/>
      <c r="GG1002" s="33"/>
      <c r="GH1002" s="33"/>
      <c r="GI1002" s="33"/>
      <c r="GJ1002" s="33"/>
      <c r="GK1002" s="33"/>
      <c r="GL1002" s="33"/>
      <c r="GM1002" s="33"/>
      <c r="GN1002" s="33"/>
      <c r="GO1002" s="33"/>
      <c r="GP1002" s="33"/>
      <c r="GQ1002" s="33"/>
      <c r="GR1002" s="33"/>
      <c r="GS1002" s="33"/>
      <c r="GT1002" s="33"/>
      <c r="GU1002" s="33"/>
      <c r="GV1002" s="33"/>
      <c r="GW1002" s="33"/>
      <c r="GX1002" s="33"/>
      <c r="GY1002" s="33"/>
      <c r="GZ1002" s="33"/>
      <c r="HA1002" s="33"/>
      <c r="HB1002" s="33"/>
      <c r="HC1002" s="33"/>
      <c r="HD1002" s="33"/>
      <c r="HE1002" s="33"/>
      <c r="HF1002" s="33"/>
      <c r="HG1002" s="33"/>
      <c r="HH1002" s="33"/>
      <c r="HI1002" s="33"/>
      <c r="HJ1002" s="33"/>
      <c r="HK1002" s="33"/>
      <c r="HL1002" s="33"/>
      <c r="HM1002" s="33"/>
      <c r="HN1002" s="33"/>
      <c r="HO1002" s="33"/>
      <c r="HP1002" s="33"/>
      <c r="HQ1002" s="33"/>
      <c r="HR1002" s="33"/>
      <c r="HS1002" s="33"/>
      <c r="HT1002" s="33"/>
      <c r="HU1002" s="33"/>
      <c r="HV1002" s="33"/>
      <c r="HW1002" s="33"/>
      <c r="HX1002" s="33"/>
      <c r="HY1002" s="33"/>
      <c r="HZ1002" s="33"/>
      <c r="IA1002" s="33"/>
      <c r="IB1002" s="33"/>
      <c r="IC1002" s="33"/>
      <c r="ID1002" s="33"/>
      <c r="IE1002" s="33"/>
      <c r="IF1002" s="33"/>
      <c r="IG1002" s="33"/>
      <c r="IH1002" s="33"/>
      <c r="II1002" s="33"/>
      <c r="IJ1002" s="33"/>
      <c r="IK1002" s="33"/>
      <c r="IL1002" s="33"/>
      <c r="IM1002" s="33"/>
      <c r="IN1002" s="33"/>
      <c r="IO1002" s="33"/>
      <c r="IP1002" s="33"/>
      <c r="IQ1002" s="33"/>
      <c r="IR1002" s="33"/>
      <c r="IS1002" s="33"/>
      <c r="IT1002" s="33"/>
      <c r="IU1002" s="33"/>
      <c r="IV1002" s="33"/>
      <c r="IW1002" s="33"/>
      <c r="IX1002" s="33"/>
      <c r="IY1002" s="33"/>
      <c r="IZ1002" s="33"/>
      <c r="JA1002" s="33"/>
      <c r="JB1002" s="33"/>
      <c r="JC1002" s="33"/>
      <c r="JD1002" s="33"/>
      <c r="JE1002" s="33"/>
      <c r="JF1002" s="33"/>
      <c r="JG1002" s="33"/>
      <c r="JH1002" s="33"/>
      <c r="JI1002" s="33"/>
      <c r="JJ1002" s="33"/>
      <c r="JK1002" s="33"/>
      <c r="JL1002" s="33"/>
      <c r="JM1002" s="33"/>
      <c r="JN1002" s="33"/>
      <c r="JO1002" s="33"/>
      <c r="JP1002" s="33"/>
      <c r="JQ1002" s="33"/>
      <c r="JR1002" s="33"/>
      <c r="JS1002" s="33"/>
      <c r="JT1002" s="33"/>
      <c r="JU1002" s="33"/>
      <c r="JV1002" s="33"/>
      <c r="JW1002" s="33"/>
      <c r="JX1002" s="33"/>
      <c r="JY1002" s="33"/>
      <c r="JZ1002" s="33"/>
      <c r="KA1002" s="33"/>
      <c r="KB1002" s="33"/>
      <c r="KC1002" s="33"/>
      <c r="KD1002" s="33"/>
      <c r="KE1002" s="33"/>
      <c r="KF1002" s="33"/>
      <c r="KG1002" s="33"/>
      <c r="KH1002" s="33"/>
      <c r="KI1002" s="33"/>
      <c r="KJ1002" s="33"/>
    </row>
    <row r="1003" spans="1:31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V1003" s="36"/>
      <c r="BW1003" s="36"/>
      <c r="BX1003" s="36"/>
      <c r="BY1003" s="36"/>
      <c r="BZ1003" s="36"/>
      <c r="CA1003" s="33"/>
      <c r="CB1003" s="33"/>
      <c r="CC1003" s="33"/>
      <c r="CD1003" s="33"/>
      <c r="CE1003" s="33"/>
      <c r="CF1003" s="33"/>
      <c r="CG1003" s="33"/>
      <c r="CH1003" s="33"/>
      <c r="CI1003" s="33"/>
      <c r="CJ1003" s="33"/>
      <c r="CK1003" s="33"/>
      <c r="CL1003" s="33"/>
      <c r="CM1003" s="33"/>
      <c r="CN1003" s="33"/>
      <c r="CO1003" s="33"/>
      <c r="CP1003" s="33"/>
      <c r="CQ1003" s="33"/>
      <c r="CR1003" s="33"/>
      <c r="CS1003" s="33"/>
      <c r="CT1003" s="33"/>
      <c r="CU1003" s="33"/>
      <c r="CV1003" s="33"/>
      <c r="CW1003" s="33"/>
      <c r="CX1003" s="33"/>
      <c r="CY1003" s="33"/>
      <c r="CZ1003" s="33"/>
      <c r="DA1003" s="33"/>
      <c r="DB1003" s="33"/>
      <c r="DC1003" s="33"/>
      <c r="DD1003" s="33"/>
      <c r="DE1003" s="33"/>
      <c r="DF1003" s="33"/>
      <c r="DG1003" s="33"/>
      <c r="DH1003" s="33"/>
      <c r="DI1003" s="33"/>
      <c r="DJ1003" s="33"/>
      <c r="DK1003" s="33"/>
      <c r="DL1003" s="33"/>
      <c r="DM1003" s="33"/>
      <c r="DN1003" s="33"/>
      <c r="DO1003" s="33"/>
      <c r="DP1003" s="33"/>
      <c r="DQ1003" s="33"/>
      <c r="DR1003" s="33"/>
      <c r="DS1003" s="33"/>
      <c r="DT1003" s="33"/>
      <c r="DU1003" s="33"/>
      <c r="DV1003" s="33"/>
      <c r="DW1003" s="33"/>
      <c r="DX1003" s="33"/>
      <c r="DY1003" s="33"/>
      <c r="DZ1003" s="33"/>
      <c r="EA1003" s="33"/>
      <c r="EB1003" s="33"/>
      <c r="EC1003" s="33"/>
      <c r="ED1003" s="33"/>
      <c r="EE1003" s="33"/>
      <c r="EF1003" s="33"/>
      <c r="EG1003" s="33"/>
      <c r="EH1003" s="33"/>
      <c r="EI1003" s="33"/>
      <c r="EJ1003" s="33"/>
      <c r="EK1003" s="33"/>
      <c r="EL1003" s="33"/>
      <c r="EM1003" s="33"/>
      <c r="EN1003" s="33"/>
      <c r="EO1003" s="33"/>
      <c r="EP1003" s="33"/>
      <c r="EQ1003" s="33"/>
      <c r="ER1003" s="33"/>
      <c r="ES1003" s="33"/>
      <c r="ET1003" s="33"/>
      <c r="EU1003" s="33"/>
      <c r="EV1003" s="33"/>
      <c r="EW1003" s="33"/>
      <c r="EX1003" s="33"/>
      <c r="EY1003" s="33"/>
      <c r="EZ1003" s="33"/>
      <c r="FA1003" s="33"/>
      <c r="FB1003" s="33"/>
      <c r="FC1003" s="33"/>
      <c r="FD1003" s="33"/>
      <c r="FE1003" s="33"/>
      <c r="FF1003" s="33"/>
      <c r="FG1003" s="33"/>
      <c r="FH1003" s="33"/>
      <c r="FI1003" s="33"/>
      <c r="FJ1003" s="33"/>
      <c r="FK1003" s="33"/>
      <c r="FL1003" s="33"/>
      <c r="FM1003" s="33"/>
      <c r="FN1003" s="33"/>
      <c r="FO1003" s="33"/>
      <c r="FP1003" s="33"/>
      <c r="FQ1003" s="33"/>
      <c r="FR1003" s="33"/>
      <c r="FS1003" s="33"/>
      <c r="FT1003" s="33"/>
      <c r="FU1003" s="33"/>
      <c r="FV1003" s="33"/>
      <c r="FW1003" s="33"/>
      <c r="FX1003" s="33"/>
      <c r="FY1003" s="33"/>
      <c r="FZ1003" s="33"/>
      <c r="GA1003" s="33"/>
      <c r="GB1003" s="33"/>
      <c r="GC1003" s="33"/>
      <c r="GD1003" s="33"/>
      <c r="GE1003" s="33"/>
      <c r="GF1003" s="33"/>
      <c r="GG1003" s="33"/>
      <c r="GH1003" s="33"/>
      <c r="GI1003" s="33"/>
      <c r="GJ1003" s="33"/>
      <c r="GK1003" s="33"/>
      <c r="GL1003" s="33"/>
      <c r="GM1003" s="33"/>
      <c r="GN1003" s="33"/>
      <c r="GO1003" s="33"/>
      <c r="GP1003" s="33"/>
      <c r="GQ1003" s="33"/>
      <c r="GR1003" s="33"/>
      <c r="GS1003" s="33"/>
      <c r="GT1003" s="33"/>
      <c r="GU1003" s="33"/>
      <c r="GV1003" s="33"/>
      <c r="GW1003" s="33"/>
      <c r="GX1003" s="33"/>
      <c r="GY1003" s="33"/>
      <c r="GZ1003" s="33"/>
      <c r="HA1003" s="33"/>
      <c r="HB1003" s="33"/>
      <c r="HC1003" s="33"/>
      <c r="HD1003" s="33"/>
      <c r="HE1003" s="33"/>
      <c r="HF1003" s="33"/>
      <c r="HG1003" s="33"/>
      <c r="HH1003" s="33"/>
      <c r="HI1003" s="33"/>
      <c r="HJ1003" s="33"/>
      <c r="HK1003" s="33"/>
      <c r="HL1003" s="33"/>
      <c r="HM1003" s="33"/>
      <c r="HN1003" s="33"/>
      <c r="HO1003" s="33"/>
      <c r="HP1003" s="33"/>
      <c r="HQ1003" s="33"/>
      <c r="HR1003" s="33"/>
      <c r="HS1003" s="33"/>
      <c r="HT1003" s="33"/>
      <c r="HU1003" s="33"/>
      <c r="HV1003" s="33"/>
      <c r="HW1003" s="33"/>
      <c r="HX1003" s="33"/>
      <c r="HY1003" s="33"/>
      <c r="HZ1003" s="33"/>
      <c r="IA1003" s="33"/>
      <c r="IB1003" s="33"/>
      <c r="IC1003" s="33"/>
      <c r="ID1003" s="33"/>
      <c r="IE1003" s="33"/>
      <c r="IF1003" s="33"/>
      <c r="IG1003" s="33"/>
      <c r="IH1003" s="33"/>
      <c r="II1003" s="33"/>
      <c r="IJ1003" s="33"/>
      <c r="IK1003" s="33"/>
      <c r="IL1003" s="33"/>
      <c r="IM1003" s="33"/>
      <c r="IN1003" s="33"/>
      <c r="IO1003" s="33"/>
      <c r="IP1003" s="33"/>
      <c r="IQ1003" s="33"/>
      <c r="IR1003" s="33"/>
      <c r="IS1003" s="33"/>
      <c r="IT1003" s="33"/>
      <c r="IU1003" s="33"/>
      <c r="IV1003" s="33"/>
      <c r="IW1003" s="33"/>
      <c r="IX1003" s="33"/>
      <c r="IY1003" s="33"/>
      <c r="IZ1003" s="33"/>
      <c r="JA1003" s="33"/>
      <c r="JB1003" s="33"/>
      <c r="JC1003" s="33"/>
      <c r="JD1003" s="33"/>
      <c r="JE1003" s="33"/>
      <c r="JF1003" s="33"/>
      <c r="JG1003" s="33"/>
      <c r="JH1003" s="33"/>
      <c r="JI1003" s="33"/>
      <c r="JJ1003" s="33"/>
      <c r="JK1003" s="33"/>
      <c r="JL1003" s="33"/>
      <c r="JM1003" s="33"/>
      <c r="JN1003" s="33"/>
      <c r="JO1003" s="33"/>
      <c r="JP1003" s="33"/>
      <c r="JQ1003" s="33"/>
      <c r="JR1003" s="33"/>
      <c r="JS1003" s="33"/>
      <c r="JT1003" s="33"/>
      <c r="JU1003" s="33"/>
      <c r="JV1003" s="33"/>
      <c r="JW1003" s="33"/>
      <c r="JX1003" s="33"/>
      <c r="JY1003" s="33"/>
      <c r="JZ1003" s="33"/>
      <c r="KA1003" s="33"/>
      <c r="KB1003" s="33"/>
      <c r="KC1003" s="33"/>
      <c r="KD1003" s="33"/>
      <c r="KE1003" s="33"/>
      <c r="KF1003" s="33"/>
      <c r="KG1003" s="33"/>
      <c r="KH1003" s="33"/>
      <c r="KI1003" s="33"/>
      <c r="KJ1003" s="33"/>
    </row>
    <row r="1004" spans="1:31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V1004" s="36"/>
      <c r="BW1004" s="36"/>
      <c r="BX1004" s="36"/>
      <c r="BY1004" s="36"/>
      <c r="BZ1004" s="36"/>
      <c r="CA1004" s="33"/>
      <c r="CB1004" s="33"/>
      <c r="CC1004" s="33"/>
      <c r="CD1004" s="33"/>
      <c r="CE1004" s="33"/>
      <c r="CF1004" s="33"/>
      <c r="CG1004" s="33"/>
      <c r="CH1004" s="33"/>
      <c r="CI1004" s="33"/>
      <c r="CJ1004" s="33"/>
      <c r="CK1004" s="33"/>
      <c r="CL1004" s="33"/>
      <c r="CM1004" s="33"/>
      <c r="CN1004" s="33"/>
      <c r="CO1004" s="33"/>
      <c r="CP1004" s="33"/>
      <c r="CQ1004" s="33"/>
      <c r="CR1004" s="33"/>
      <c r="CS1004" s="33"/>
      <c r="CT1004" s="33"/>
      <c r="CU1004" s="33"/>
      <c r="CV1004" s="33"/>
      <c r="CW1004" s="33"/>
      <c r="CX1004" s="33"/>
      <c r="CY1004" s="33"/>
      <c r="CZ1004" s="33"/>
      <c r="DA1004" s="33"/>
      <c r="DB1004" s="33"/>
      <c r="DC1004" s="33"/>
      <c r="DD1004" s="33"/>
      <c r="DE1004" s="33"/>
      <c r="DF1004" s="33"/>
      <c r="DG1004" s="33"/>
      <c r="DH1004" s="33"/>
      <c r="DI1004" s="33"/>
      <c r="DJ1004" s="33"/>
      <c r="DK1004" s="33"/>
      <c r="DL1004" s="33"/>
      <c r="DM1004" s="33"/>
      <c r="DN1004" s="33"/>
      <c r="DO1004" s="33"/>
      <c r="DP1004" s="33"/>
      <c r="DQ1004" s="33"/>
      <c r="DR1004" s="33"/>
      <c r="DS1004" s="33"/>
      <c r="DT1004" s="33"/>
      <c r="DU1004" s="33"/>
      <c r="DV1004" s="33"/>
      <c r="DW1004" s="33"/>
      <c r="DX1004" s="33"/>
      <c r="DY1004" s="33"/>
      <c r="DZ1004" s="33"/>
      <c r="EA1004" s="33"/>
      <c r="EB1004" s="33"/>
      <c r="EC1004" s="33"/>
      <c r="ED1004" s="33"/>
      <c r="EE1004" s="33"/>
      <c r="EF1004" s="33"/>
      <c r="EG1004" s="33"/>
      <c r="EH1004" s="33"/>
      <c r="EI1004" s="33"/>
      <c r="EJ1004" s="33"/>
      <c r="EK1004" s="33"/>
      <c r="EL1004" s="33"/>
      <c r="EM1004" s="33"/>
      <c r="EN1004" s="33"/>
      <c r="EO1004" s="33"/>
      <c r="EP1004" s="33"/>
      <c r="EQ1004" s="33"/>
      <c r="ER1004" s="33"/>
      <c r="ES1004" s="33"/>
      <c r="ET1004" s="33"/>
      <c r="EU1004" s="33"/>
      <c r="EV1004" s="33"/>
      <c r="EW1004" s="33"/>
      <c r="EX1004" s="33"/>
      <c r="EY1004" s="33"/>
      <c r="EZ1004" s="33"/>
      <c r="FA1004" s="33"/>
      <c r="FB1004" s="33"/>
      <c r="FC1004" s="33"/>
      <c r="FD1004" s="33"/>
      <c r="FE1004" s="33"/>
      <c r="FF1004" s="33"/>
      <c r="FG1004" s="33"/>
      <c r="FH1004" s="33"/>
      <c r="FI1004" s="33"/>
      <c r="FJ1004" s="33"/>
      <c r="FK1004" s="33"/>
      <c r="FL1004" s="33"/>
      <c r="FM1004" s="33"/>
      <c r="FN1004" s="33"/>
      <c r="FO1004" s="33"/>
      <c r="FP1004" s="33"/>
      <c r="FQ1004" s="33"/>
      <c r="FR1004" s="33"/>
      <c r="FS1004" s="33"/>
      <c r="FT1004" s="33"/>
      <c r="FU1004" s="33"/>
      <c r="FV1004" s="33"/>
      <c r="FW1004" s="33"/>
      <c r="FX1004" s="33"/>
      <c r="FY1004" s="33"/>
      <c r="FZ1004" s="33"/>
      <c r="GA1004" s="33"/>
      <c r="GB1004" s="33"/>
      <c r="GC1004" s="33"/>
      <c r="GD1004" s="33"/>
      <c r="GE1004" s="33"/>
      <c r="GF1004" s="33"/>
      <c r="GG1004" s="33"/>
      <c r="GH1004" s="33"/>
      <c r="GI1004" s="33"/>
      <c r="GJ1004" s="33"/>
      <c r="GK1004" s="33"/>
      <c r="GL1004" s="33"/>
      <c r="GM1004" s="33"/>
      <c r="GN1004" s="33"/>
      <c r="GO1004" s="33"/>
      <c r="GP1004" s="33"/>
      <c r="GQ1004" s="33"/>
      <c r="GR1004" s="33"/>
      <c r="GS1004" s="33"/>
      <c r="GT1004" s="33"/>
      <c r="GU1004" s="33"/>
      <c r="GV1004" s="33"/>
      <c r="GW1004" s="33"/>
      <c r="GX1004" s="33"/>
      <c r="GY1004" s="33"/>
      <c r="GZ1004" s="33"/>
      <c r="HA1004" s="33"/>
      <c r="HB1004" s="33"/>
      <c r="HC1004" s="33"/>
      <c r="HD1004" s="33"/>
      <c r="HE1004" s="33"/>
      <c r="HF1004" s="33"/>
      <c r="HG1004" s="33"/>
      <c r="HH1004" s="33"/>
      <c r="HI1004" s="33"/>
      <c r="HJ1004" s="33"/>
      <c r="HK1004" s="33"/>
      <c r="HL1004" s="33"/>
      <c r="HM1004" s="33"/>
      <c r="HN1004" s="33"/>
      <c r="HO1004" s="33"/>
      <c r="HP1004" s="33"/>
      <c r="HQ1004" s="33"/>
      <c r="HR1004" s="33"/>
      <c r="HS1004" s="33"/>
      <c r="HT1004" s="33"/>
      <c r="HU1004" s="33"/>
      <c r="HV1004" s="33"/>
      <c r="HW1004" s="33"/>
      <c r="HX1004" s="33"/>
      <c r="HY1004" s="33"/>
      <c r="HZ1004" s="33"/>
      <c r="IA1004" s="33"/>
      <c r="IB1004" s="33"/>
      <c r="IC1004" s="33"/>
      <c r="ID1004" s="33"/>
      <c r="IE1004" s="33"/>
      <c r="IF1004" s="33"/>
      <c r="IG1004" s="33"/>
      <c r="IH1004" s="33"/>
      <c r="II1004" s="33"/>
      <c r="IJ1004" s="33"/>
      <c r="IK1004" s="33"/>
      <c r="IL1004" s="33"/>
      <c r="IM1004" s="33"/>
      <c r="IN1004" s="33"/>
      <c r="IO1004" s="33"/>
      <c r="IP1004" s="33"/>
      <c r="IQ1004" s="33"/>
      <c r="IR1004" s="33"/>
      <c r="IS1004" s="33"/>
      <c r="IT1004" s="33"/>
      <c r="IU1004" s="33"/>
      <c r="IV1004" s="33"/>
      <c r="IW1004" s="33"/>
      <c r="IX1004" s="33"/>
      <c r="IY1004" s="33"/>
      <c r="IZ1004" s="33"/>
      <c r="JA1004" s="33"/>
      <c r="JB1004" s="33"/>
      <c r="JC1004" s="33"/>
      <c r="JD1004" s="33"/>
      <c r="JE1004" s="33"/>
      <c r="JF1004" s="33"/>
      <c r="JG1004" s="33"/>
      <c r="JH1004" s="33"/>
      <c r="JI1004" s="33"/>
      <c r="JJ1004" s="33"/>
      <c r="JK1004" s="33"/>
      <c r="JL1004" s="33"/>
      <c r="JM1004" s="33"/>
      <c r="JN1004" s="33"/>
      <c r="JO1004" s="33"/>
      <c r="JP1004" s="33"/>
      <c r="JQ1004" s="33"/>
      <c r="JR1004" s="33"/>
      <c r="JS1004" s="33"/>
      <c r="JT1004" s="33"/>
      <c r="JU1004" s="33"/>
      <c r="JV1004" s="33"/>
      <c r="JW1004" s="33"/>
      <c r="JX1004" s="33"/>
      <c r="JY1004" s="33"/>
      <c r="JZ1004" s="33"/>
      <c r="KA1004" s="33"/>
      <c r="KB1004" s="33"/>
      <c r="KC1004" s="33"/>
      <c r="KD1004" s="33"/>
      <c r="KE1004" s="33"/>
      <c r="KF1004" s="33"/>
      <c r="KG1004" s="33"/>
      <c r="KH1004" s="33"/>
      <c r="KI1004" s="33"/>
      <c r="KJ1004" s="33"/>
    </row>
    <row r="1005" spans="1:31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3"/>
      <c r="CB1005" s="33"/>
      <c r="CC1005" s="33"/>
      <c r="CD1005" s="33"/>
      <c r="CE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  <c r="CO1005" s="33"/>
      <c r="CP1005" s="33"/>
      <c r="CQ1005" s="33"/>
      <c r="CR1005" s="33"/>
      <c r="CS1005" s="33"/>
      <c r="CT1005" s="33"/>
      <c r="CU1005" s="33"/>
      <c r="CV1005" s="33"/>
      <c r="CW1005" s="33"/>
      <c r="CX1005" s="33"/>
      <c r="CY1005" s="33"/>
      <c r="CZ1005" s="33"/>
      <c r="DA1005" s="33"/>
      <c r="DB1005" s="33"/>
      <c r="DC1005" s="33"/>
      <c r="DD1005" s="33"/>
      <c r="DE1005" s="33"/>
      <c r="DF1005" s="33"/>
      <c r="DG1005" s="33"/>
      <c r="DH1005" s="33"/>
      <c r="DI1005" s="33"/>
      <c r="DJ1005" s="33"/>
      <c r="DK1005" s="33"/>
      <c r="DL1005" s="33"/>
      <c r="DM1005" s="33"/>
      <c r="DN1005" s="33"/>
      <c r="DO1005" s="33"/>
      <c r="DP1005" s="33"/>
      <c r="DQ1005" s="33"/>
      <c r="DR1005" s="33"/>
      <c r="DS1005" s="33"/>
      <c r="DT1005" s="33"/>
      <c r="DU1005" s="33"/>
      <c r="DV1005" s="33"/>
      <c r="DW1005" s="33"/>
      <c r="DX1005" s="33"/>
      <c r="DY1005" s="33"/>
      <c r="DZ1005" s="33"/>
      <c r="EA1005" s="33"/>
      <c r="EB1005" s="33"/>
      <c r="EC1005" s="33"/>
      <c r="ED1005" s="33"/>
      <c r="EE1005" s="33"/>
      <c r="EF1005" s="33"/>
      <c r="EG1005" s="33"/>
      <c r="EH1005" s="33"/>
      <c r="EI1005" s="33"/>
      <c r="EJ1005" s="33"/>
      <c r="EK1005" s="33"/>
      <c r="EL1005" s="33"/>
      <c r="EM1005" s="33"/>
      <c r="EN1005" s="33"/>
      <c r="EO1005" s="33"/>
      <c r="EP1005" s="33"/>
      <c r="EQ1005" s="33"/>
      <c r="ER1005" s="33"/>
      <c r="ES1005" s="33"/>
      <c r="ET1005" s="33"/>
      <c r="EU1005" s="33"/>
      <c r="EV1005" s="33"/>
      <c r="EW1005" s="33"/>
      <c r="EX1005" s="33"/>
      <c r="EY1005" s="33"/>
      <c r="EZ1005" s="33"/>
      <c r="FA1005" s="33"/>
      <c r="FB1005" s="33"/>
      <c r="FC1005" s="33"/>
      <c r="FD1005" s="33"/>
      <c r="FE1005" s="33"/>
      <c r="FF1005" s="33"/>
      <c r="FG1005" s="33"/>
      <c r="FH1005" s="33"/>
      <c r="FI1005" s="33"/>
      <c r="FJ1005" s="33"/>
      <c r="FK1005" s="33"/>
      <c r="FL1005" s="33"/>
      <c r="FM1005" s="33"/>
      <c r="FN1005" s="33"/>
      <c r="FO1005" s="33"/>
      <c r="FP1005" s="33"/>
      <c r="FQ1005" s="33"/>
      <c r="FR1005" s="33"/>
      <c r="FS1005" s="33"/>
      <c r="FT1005" s="33"/>
      <c r="FU1005" s="33"/>
      <c r="FV1005" s="33"/>
      <c r="FW1005" s="33"/>
      <c r="FX1005" s="33"/>
      <c r="FY1005" s="33"/>
      <c r="FZ1005" s="33"/>
      <c r="GA1005" s="33"/>
      <c r="GB1005" s="33"/>
      <c r="GC1005" s="33"/>
      <c r="GD1005" s="33"/>
      <c r="GE1005" s="33"/>
      <c r="GF1005" s="33"/>
      <c r="GG1005" s="33"/>
      <c r="GH1005" s="33"/>
      <c r="GI1005" s="33"/>
      <c r="GJ1005" s="33"/>
      <c r="GK1005" s="33"/>
      <c r="GL1005" s="33"/>
      <c r="GM1005" s="33"/>
      <c r="GN1005" s="33"/>
      <c r="GO1005" s="33"/>
      <c r="GP1005" s="33"/>
      <c r="GQ1005" s="33"/>
      <c r="GR1005" s="33"/>
      <c r="GS1005" s="33"/>
      <c r="GT1005" s="33"/>
      <c r="GU1005" s="33"/>
      <c r="GV1005" s="33"/>
      <c r="GW1005" s="33"/>
      <c r="GX1005" s="33"/>
      <c r="GY1005" s="33"/>
      <c r="GZ1005" s="33"/>
      <c r="HA1005" s="33"/>
      <c r="HB1005" s="33"/>
      <c r="HC1005" s="33"/>
      <c r="HD1005" s="33"/>
      <c r="HE1005" s="33"/>
      <c r="HF1005" s="33"/>
      <c r="HG1005" s="33"/>
      <c r="HH1005" s="33"/>
      <c r="HI1005" s="33"/>
      <c r="HJ1005" s="33"/>
      <c r="HK1005" s="33"/>
      <c r="HL1005" s="33"/>
      <c r="HM1005" s="33"/>
      <c r="HN1005" s="33"/>
      <c r="HO1005" s="33"/>
      <c r="HP1005" s="33"/>
      <c r="HQ1005" s="33"/>
      <c r="HR1005" s="33"/>
      <c r="HS1005" s="33"/>
      <c r="HT1005" s="33"/>
      <c r="HU1005" s="33"/>
      <c r="HV1005" s="33"/>
      <c r="HW1005" s="33"/>
      <c r="HX1005" s="33"/>
      <c r="HY1005" s="33"/>
      <c r="HZ1005" s="33"/>
      <c r="IA1005" s="33"/>
      <c r="IB1005" s="33"/>
      <c r="IC1005" s="33"/>
      <c r="ID1005" s="33"/>
      <c r="IE1005" s="33"/>
      <c r="IF1005" s="33"/>
      <c r="IG1005" s="33"/>
      <c r="IH1005" s="33"/>
      <c r="II1005" s="33"/>
      <c r="IJ1005" s="33"/>
      <c r="IK1005" s="33"/>
      <c r="IL1005" s="33"/>
      <c r="IM1005" s="33"/>
      <c r="IN1005" s="33"/>
      <c r="IO1005" s="33"/>
      <c r="IP1005" s="33"/>
      <c r="IQ1005" s="33"/>
      <c r="IR1005" s="33"/>
      <c r="IS1005" s="33"/>
      <c r="IT1005" s="33"/>
      <c r="IU1005" s="33"/>
      <c r="IV1005" s="33"/>
      <c r="IW1005" s="33"/>
      <c r="IX1005" s="33"/>
      <c r="IY1005" s="33"/>
      <c r="IZ1005" s="33"/>
      <c r="JA1005" s="33"/>
      <c r="JB1005" s="33"/>
      <c r="JC1005" s="33"/>
      <c r="JD1005" s="33"/>
      <c r="JE1005" s="33"/>
      <c r="JF1005" s="33"/>
      <c r="JG1005" s="33"/>
      <c r="JH1005" s="33"/>
      <c r="JI1005" s="33"/>
      <c r="JJ1005" s="33"/>
      <c r="JK1005" s="33"/>
      <c r="JL1005" s="33"/>
      <c r="JM1005" s="33"/>
      <c r="JN1005" s="33"/>
      <c r="JO1005" s="33"/>
      <c r="JP1005" s="33"/>
      <c r="JQ1005" s="33"/>
      <c r="JR1005" s="33"/>
      <c r="JS1005" s="33"/>
      <c r="JT1005" s="33"/>
      <c r="JU1005" s="33"/>
      <c r="JV1005" s="33"/>
      <c r="JW1005" s="33"/>
      <c r="JX1005" s="33"/>
      <c r="JY1005" s="33"/>
      <c r="JZ1005" s="33"/>
      <c r="KA1005" s="33"/>
      <c r="KB1005" s="33"/>
      <c r="KC1005" s="33"/>
      <c r="KD1005" s="33"/>
      <c r="KE1005" s="33"/>
      <c r="KF1005" s="33"/>
      <c r="KG1005" s="33"/>
      <c r="KH1005" s="33"/>
      <c r="KI1005" s="33"/>
      <c r="KJ1005" s="33"/>
    </row>
    <row r="1006" spans="1:31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3"/>
      <c r="CB1006" s="33"/>
      <c r="CC1006" s="33"/>
      <c r="CD1006" s="33"/>
      <c r="CE1006" s="33"/>
      <c r="CF1006" s="33"/>
      <c r="CG1006" s="33"/>
      <c r="CH1006" s="33"/>
      <c r="CI1006" s="33"/>
      <c r="CJ1006" s="33"/>
      <c r="CK1006" s="33"/>
      <c r="CL1006" s="33"/>
      <c r="CM1006" s="33"/>
      <c r="CN1006" s="33"/>
      <c r="CO1006" s="33"/>
      <c r="CP1006" s="33"/>
      <c r="CQ1006" s="33"/>
      <c r="CR1006" s="33"/>
      <c r="CS1006" s="33"/>
      <c r="CT1006" s="33"/>
      <c r="CU1006" s="33"/>
      <c r="CV1006" s="33"/>
      <c r="CW1006" s="33"/>
      <c r="CX1006" s="33"/>
      <c r="CY1006" s="33"/>
      <c r="CZ1006" s="33"/>
      <c r="DA1006" s="33"/>
      <c r="DB1006" s="33"/>
      <c r="DC1006" s="33"/>
      <c r="DD1006" s="33"/>
      <c r="DE1006" s="33"/>
      <c r="DF1006" s="33"/>
      <c r="DG1006" s="33"/>
      <c r="DH1006" s="33"/>
      <c r="DI1006" s="33"/>
      <c r="DJ1006" s="33"/>
      <c r="DK1006" s="33"/>
      <c r="DL1006" s="33"/>
      <c r="DM1006" s="33"/>
      <c r="DN1006" s="33"/>
      <c r="DO1006" s="33"/>
      <c r="DP1006" s="33"/>
      <c r="DQ1006" s="33"/>
      <c r="DR1006" s="33"/>
      <c r="DS1006" s="33"/>
      <c r="DT1006" s="33"/>
      <c r="DU1006" s="33"/>
      <c r="DV1006" s="33"/>
      <c r="DW1006" s="33"/>
      <c r="DX1006" s="33"/>
      <c r="DY1006" s="33"/>
      <c r="DZ1006" s="33"/>
      <c r="EA1006" s="33"/>
      <c r="EB1006" s="33"/>
      <c r="EC1006" s="33"/>
      <c r="ED1006" s="33"/>
      <c r="EE1006" s="33"/>
      <c r="EF1006" s="33"/>
      <c r="EG1006" s="33"/>
      <c r="EH1006" s="33"/>
      <c r="EI1006" s="33"/>
      <c r="EJ1006" s="33"/>
      <c r="EK1006" s="33"/>
      <c r="EL1006" s="33"/>
      <c r="EM1006" s="33"/>
      <c r="EN1006" s="33"/>
      <c r="EO1006" s="33"/>
      <c r="EP1006" s="33"/>
      <c r="EQ1006" s="33"/>
      <c r="ER1006" s="33"/>
      <c r="ES1006" s="33"/>
      <c r="ET1006" s="33"/>
      <c r="EU1006" s="33"/>
      <c r="EV1006" s="33"/>
      <c r="EW1006" s="33"/>
      <c r="EX1006" s="33"/>
      <c r="EY1006" s="33"/>
      <c r="EZ1006" s="33"/>
      <c r="FA1006" s="33"/>
      <c r="FB1006" s="33"/>
      <c r="FC1006" s="33"/>
      <c r="FD1006" s="33"/>
      <c r="FE1006" s="33"/>
      <c r="FF1006" s="33"/>
      <c r="FG1006" s="33"/>
      <c r="FH1006" s="33"/>
      <c r="FI1006" s="33"/>
      <c r="FJ1006" s="33"/>
      <c r="FK1006" s="33"/>
      <c r="FL1006" s="33"/>
      <c r="FM1006" s="33"/>
      <c r="FN1006" s="33"/>
      <c r="FO1006" s="33"/>
      <c r="FP1006" s="33"/>
      <c r="FQ1006" s="33"/>
      <c r="FR1006" s="33"/>
      <c r="FS1006" s="33"/>
      <c r="FT1006" s="33"/>
      <c r="FU1006" s="33"/>
      <c r="FV1006" s="33"/>
      <c r="FW1006" s="33"/>
      <c r="FX1006" s="33"/>
      <c r="FY1006" s="33"/>
      <c r="FZ1006" s="33"/>
      <c r="GA1006" s="33"/>
      <c r="GB1006" s="33"/>
      <c r="GC1006" s="33"/>
      <c r="GD1006" s="33"/>
      <c r="GE1006" s="33"/>
      <c r="GF1006" s="33"/>
      <c r="GG1006" s="33"/>
      <c r="GH1006" s="33"/>
      <c r="GI1006" s="33"/>
      <c r="GJ1006" s="33"/>
      <c r="GK1006" s="33"/>
      <c r="GL1006" s="33"/>
      <c r="GM1006" s="33"/>
      <c r="GN1006" s="33"/>
      <c r="GO1006" s="33"/>
      <c r="GP1006" s="33"/>
      <c r="GQ1006" s="33"/>
      <c r="GR1006" s="33"/>
      <c r="GS1006" s="33"/>
      <c r="GT1006" s="33"/>
      <c r="GU1006" s="33"/>
      <c r="GV1006" s="33"/>
      <c r="GW1006" s="33"/>
      <c r="GX1006" s="33"/>
      <c r="GY1006" s="33"/>
      <c r="GZ1006" s="33"/>
      <c r="HA1006" s="33"/>
      <c r="HB1006" s="33"/>
      <c r="HC1006" s="33"/>
      <c r="HD1006" s="33"/>
      <c r="HE1006" s="33"/>
      <c r="HF1006" s="33"/>
      <c r="HG1006" s="33"/>
      <c r="HH1006" s="33"/>
      <c r="HI1006" s="33"/>
      <c r="HJ1006" s="33"/>
      <c r="HK1006" s="33"/>
      <c r="HL1006" s="33"/>
      <c r="HM1006" s="33"/>
      <c r="HN1006" s="33"/>
      <c r="HO1006" s="33"/>
      <c r="HP1006" s="33"/>
      <c r="HQ1006" s="33"/>
      <c r="HR1006" s="33"/>
      <c r="HS1006" s="33"/>
      <c r="HT1006" s="33"/>
      <c r="HU1006" s="33"/>
      <c r="HV1006" s="33"/>
      <c r="HW1006" s="33"/>
      <c r="HX1006" s="33"/>
      <c r="HY1006" s="33"/>
      <c r="HZ1006" s="33"/>
      <c r="IA1006" s="33"/>
      <c r="IB1006" s="33"/>
      <c r="IC1006" s="33"/>
      <c r="ID1006" s="33"/>
      <c r="IE1006" s="33"/>
      <c r="IF1006" s="33"/>
      <c r="IG1006" s="33"/>
      <c r="IH1006" s="33"/>
      <c r="II1006" s="33"/>
      <c r="IJ1006" s="33"/>
      <c r="IK1006" s="33"/>
      <c r="IL1006" s="33"/>
      <c r="IM1006" s="33"/>
      <c r="IN1006" s="33"/>
      <c r="IO1006" s="33"/>
      <c r="IP1006" s="33"/>
      <c r="IQ1006" s="33"/>
      <c r="IR1006" s="33"/>
      <c r="IS1006" s="33"/>
      <c r="IT1006" s="33"/>
      <c r="IU1006" s="33"/>
      <c r="IV1006" s="33"/>
      <c r="IW1006" s="33"/>
      <c r="IX1006" s="33"/>
      <c r="IY1006" s="33"/>
      <c r="IZ1006" s="33"/>
      <c r="JA1006" s="33"/>
      <c r="JB1006" s="33"/>
      <c r="JC1006" s="33"/>
      <c r="JD1006" s="33"/>
      <c r="JE1006" s="33"/>
      <c r="JF1006" s="33"/>
      <c r="JG1006" s="33"/>
      <c r="JH1006" s="33"/>
      <c r="JI1006" s="33"/>
      <c r="JJ1006" s="33"/>
      <c r="JK1006" s="33"/>
      <c r="JL1006" s="33"/>
      <c r="JM1006" s="33"/>
      <c r="JN1006" s="33"/>
      <c r="JO1006" s="33"/>
      <c r="JP1006" s="33"/>
      <c r="JQ1006" s="33"/>
      <c r="JR1006" s="33"/>
      <c r="JS1006" s="33"/>
      <c r="JT1006" s="33"/>
      <c r="JU1006" s="33"/>
      <c r="JV1006" s="33"/>
      <c r="JW1006" s="33"/>
      <c r="JX1006" s="33"/>
      <c r="JY1006" s="33"/>
      <c r="JZ1006" s="33"/>
      <c r="KA1006" s="33"/>
      <c r="KB1006" s="33"/>
      <c r="KC1006" s="33"/>
      <c r="KD1006" s="33"/>
      <c r="KE1006" s="33"/>
      <c r="KF1006" s="33"/>
      <c r="KG1006" s="33"/>
      <c r="KH1006" s="33"/>
      <c r="KI1006" s="33"/>
      <c r="KJ1006" s="33"/>
    </row>
    <row r="1007" spans="1:31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3"/>
      <c r="CB1007" s="33"/>
      <c r="CC1007" s="33"/>
      <c r="CD1007" s="33"/>
      <c r="CE1007" s="33"/>
      <c r="CF1007" s="33"/>
      <c r="CG1007" s="33"/>
      <c r="CH1007" s="33"/>
      <c r="CI1007" s="33"/>
      <c r="CJ1007" s="33"/>
      <c r="CK1007" s="33"/>
      <c r="CL1007" s="33"/>
      <c r="CM1007" s="33"/>
      <c r="CN1007" s="33"/>
      <c r="CO1007" s="33"/>
      <c r="CP1007" s="33"/>
      <c r="CQ1007" s="33"/>
      <c r="CR1007" s="33"/>
      <c r="CS1007" s="33"/>
      <c r="CT1007" s="33"/>
      <c r="CU1007" s="33"/>
      <c r="CV1007" s="33"/>
      <c r="CW1007" s="33"/>
      <c r="CX1007" s="33"/>
      <c r="CY1007" s="33"/>
      <c r="CZ1007" s="33"/>
      <c r="DA1007" s="33"/>
      <c r="DB1007" s="33"/>
      <c r="DC1007" s="33"/>
      <c r="DD1007" s="33"/>
      <c r="DE1007" s="33"/>
      <c r="DF1007" s="33"/>
      <c r="DG1007" s="33"/>
      <c r="DH1007" s="33"/>
      <c r="DI1007" s="33"/>
      <c r="DJ1007" s="33"/>
      <c r="DK1007" s="33"/>
      <c r="DL1007" s="33"/>
      <c r="DM1007" s="33"/>
      <c r="DN1007" s="33"/>
      <c r="DO1007" s="33"/>
      <c r="DP1007" s="33"/>
      <c r="DQ1007" s="33"/>
      <c r="DR1007" s="33"/>
      <c r="DS1007" s="33"/>
      <c r="DT1007" s="33"/>
      <c r="DU1007" s="33"/>
      <c r="DV1007" s="33"/>
      <c r="DW1007" s="33"/>
      <c r="DX1007" s="33"/>
      <c r="DY1007" s="33"/>
      <c r="DZ1007" s="33"/>
      <c r="EA1007" s="33"/>
      <c r="EB1007" s="33"/>
      <c r="EC1007" s="33"/>
      <c r="ED1007" s="33"/>
      <c r="EE1007" s="33"/>
      <c r="EF1007" s="33"/>
      <c r="EG1007" s="33"/>
      <c r="EH1007" s="33"/>
      <c r="EI1007" s="33"/>
      <c r="EJ1007" s="33"/>
      <c r="EK1007" s="33"/>
      <c r="EL1007" s="33"/>
      <c r="EM1007" s="33"/>
      <c r="EN1007" s="33"/>
      <c r="EO1007" s="33"/>
      <c r="EP1007" s="33"/>
      <c r="EQ1007" s="33"/>
      <c r="ER1007" s="33"/>
      <c r="ES1007" s="33"/>
      <c r="ET1007" s="33"/>
      <c r="EU1007" s="33"/>
      <c r="EV1007" s="33"/>
      <c r="EW1007" s="33"/>
      <c r="EX1007" s="33"/>
      <c r="EY1007" s="33"/>
      <c r="EZ1007" s="33"/>
      <c r="FA1007" s="33"/>
      <c r="FB1007" s="33"/>
      <c r="FC1007" s="33"/>
      <c r="FD1007" s="33"/>
      <c r="FE1007" s="33"/>
      <c r="FF1007" s="33"/>
      <c r="FG1007" s="33"/>
      <c r="FH1007" s="33"/>
      <c r="FI1007" s="33"/>
      <c r="FJ1007" s="33"/>
      <c r="FK1007" s="33"/>
      <c r="FL1007" s="33"/>
      <c r="FM1007" s="33"/>
      <c r="FN1007" s="33"/>
      <c r="FO1007" s="33"/>
      <c r="FP1007" s="33"/>
      <c r="FQ1007" s="33"/>
      <c r="FR1007" s="33"/>
      <c r="FS1007" s="33"/>
      <c r="FT1007" s="33"/>
      <c r="FU1007" s="33"/>
      <c r="FV1007" s="33"/>
      <c r="FW1007" s="33"/>
      <c r="FX1007" s="33"/>
      <c r="FY1007" s="33"/>
      <c r="FZ1007" s="33"/>
      <c r="GA1007" s="33"/>
      <c r="GB1007" s="33"/>
      <c r="GC1007" s="33"/>
      <c r="GD1007" s="33"/>
      <c r="GE1007" s="33"/>
      <c r="GF1007" s="33"/>
      <c r="GG1007" s="33"/>
      <c r="GH1007" s="33"/>
      <c r="GI1007" s="33"/>
      <c r="GJ1007" s="33"/>
      <c r="GK1007" s="33"/>
      <c r="GL1007" s="33"/>
      <c r="GM1007" s="33"/>
      <c r="GN1007" s="33"/>
      <c r="GO1007" s="33"/>
      <c r="GP1007" s="33"/>
      <c r="GQ1007" s="33"/>
      <c r="GR1007" s="33"/>
      <c r="GS1007" s="33"/>
      <c r="GT1007" s="33"/>
      <c r="GU1007" s="33"/>
      <c r="GV1007" s="33"/>
      <c r="GW1007" s="33"/>
      <c r="GX1007" s="33"/>
      <c r="GY1007" s="33"/>
      <c r="GZ1007" s="33"/>
      <c r="HA1007" s="33"/>
      <c r="HB1007" s="33"/>
      <c r="HC1007" s="33"/>
      <c r="HD1007" s="33"/>
      <c r="HE1007" s="33"/>
      <c r="HF1007" s="33"/>
      <c r="HG1007" s="33"/>
      <c r="HH1007" s="33"/>
      <c r="HI1007" s="33"/>
      <c r="HJ1007" s="33"/>
      <c r="HK1007" s="33"/>
      <c r="HL1007" s="33"/>
      <c r="HM1007" s="33"/>
      <c r="HN1007" s="33"/>
      <c r="HO1007" s="33"/>
      <c r="HP1007" s="33"/>
      <c r="HQ1007" s="33"/>
      <c r="HR1007" s="33"/>
      <c r="HS1007" s="33"/>
      <c r="HT1007" s="33"/>
      <c r="HU1007" s="33"/>
      <c r="HV1007" s="33"/>
      <c r="HW1007" s="33"/>
      <c r="HX1007" s="33"/>
      <c r="HY1007" s="33"/>
      <c r="HZ1007" s="33"/>
      <c r="IA1007" s="33"/>
      <c r="IB1007" s="33"/>
      <c r="IC1007" s="33"/>
      <c r="ID1007" s="33"/>
      <c r="IE1007" s="33"/>
      <c r="IF1007" s="33"/>
      <c r="IG1007" s="33"/>
      <c r="IH1007" s="33"/>
      <c r="II1007" s="33"/>
      <c r="IJ1007" s="33"/>
      <c r="IK1007" s="33"/>
      <c r="IL1007" s="33"/>
      <c r="IM1007" s="33"/>
      <c r="IN1007" s="33"/>
      <c r="IO1007" s="33"/>
      <c r="IP1007" s="33"/>
      <c r="IQ1007" s="33"/>
      <c r="IR1007" s="33"/>
      <c r="IS1007" s="33"/>
      <c r="IT1007" s="33"/>
      <c r="IU1007" s="33"/>
      <c r="IV1007" s="33"/>
      <c r="IW1007" s="33"/>
      <c r="IX1007" s="33"/>
      <c r="IY1007" s="33"/>
      <c r="IZ1007" s="33"/>
      <c r="JA1007" s="33"/>
      <c r="JB1007" s="33"/>
      <c r="JC1007" s="33"/>
      <c r="JD1007" s="33"/>
      <c r="JE1007" s="33"/>
      <c r="JF1007" s="33"/>
      <c r="JG1007" s="33"/>
      <c r="JH1007" s="33"/>
      <c r="JI1007" s="33"/>
      <c r="JJ1007" s="33"/>
      <c r="JK1007" s="33"/>
      <c r="JL1007" s="33"/>
      <c r="JM1007" s="33"/>
      <c r="JN1007" s="33"/>
      <c r="JO1007" s="33"/>
      <c r="JP1007" s="33"/>
      <c r="JQ1007" s="33"/>
      <c r="JR1007" s="33"/>
      <c r="JS1007" s="33"/>
      <c r="JT1007" s="33"/>
      <c r="JU1007" s="33"/>
      <c r="JV1007" s="33"/>
      <c r="JW1007" s="33"/>
      <c r="JX1007" s="33"/>
      <c r="JY1007" s="33"/>
      <c r="JZ1007" s="33"/>
      <c r="KA1007" s="33"/>
      <c r="KB1007" s="33"/>
      <c r="KC1007" s="33"/>
      <c r="KD1007" s="33"/>
      <c r="KE1007" s="33"/>
      <c r="KF1007" s="33"/>
      <c r="KG1007" s="33"/>
      <c r="KH1007" s="33"/>
      <c r="KI1007" s="33"/>
      <c r="KJ1007" s="33"/>
    </row>
    <row r="1008" spans="1:31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3"/>
      <c r="CB1008" s="33"/>
      <c r="CC1008" s="33"/>
      <c r="CD1008" s="33"/>
      <c r="CE1008" s="33"/>
      <c r="CF1008" s="33"/>
      <c r="CG1008" s="33"/>
      <c r="CH1008" s="33"/>
      <c r="CI1008" s="33"/>
      <c r="CJ1008" s="33"/>
      <c r="CK1008" s="33"/>
      <c r="CL1008" s="33"/>
      <c r="CM1008" s="33"/>
      <c r="CN1008" s="33"/>
      <c r="CO1008" s="33"/>
      <c r="CP1008" s="33"/>
      <c r="CQ1008" s="33"/>
      <c r="CR1008" s="33"/>
      <c r="CS1008" s="33"/>
      <c r="CT1008" s="33"/>
      <c r="CU1008" s="33"/>
      <c r="CV1008" s="33"/>
      <c r="CW1008" s="33"/>
      <c r="CX1008" s="33"/>
      <c r="CY1008" s="33"/>
      <c r="CZ1008" s="33"/>
      <c r="DA1008" s="33"/>
      <c r="DB1008" s="33"/>
      <c r="DC1008" s="33"/>
      <c r="DD1008" s="33"/>
      <c r="DE1008" s="33"/>
      <c r="DF1008" s="33"/>
      <c r="DG1008" s="33"/>
      <c r="DH1008" s="33"/>
      <c r="DI1008" s="33"/>
      <c r="DJ1008" s="33"/>
      <c r="DK1008" s="33"/>
      <c r="DL1008" s="33"/>
      <c r="DM1008" s="33"/>
      <c r="DN1008" s="33"/>
      <c r="DO1008" s="33"/>
      <c r="DP1008" s="33"/>
      <c r="DQ1008" s="33"/>
      <c r="DR1008" s="33"/>
      <c r="DS1008" s="33"/>
      <c r="DT1008" s="33"/>
      <c r="DU1008" s="33"/>
      <c r="DV1008" s="33"/>
      <c r="DW1008" s="33"/>
      <c r="DX1008" s="33"/>
      <c r="DY1008" s="33"/>
      <c r="DZ1008" s="33"/>
      <c r="EA1008" s="33"/>
      <c r="EB1008" s="33"/>
      <c r="EC1008" s="33"/>
      <c r="ED1008" s="33"/>
      <c r="EE1008" s="33"/>
      <c r="EF1008" s="33"/>
      <c r="EG1008" s="33"/>
      <c r="EH1008" s="33"/>
      <c r="EI1008" s="33"/>
      <c r="EJ1008" s="33"/>
      <c r="EK1008" s="33"/>
      <c r="EL1008" s="33"/>
      <c r="EM1008" s="33"/>
      <c r="EN1008" s="33"/>
      <c r="EO1008" s="33"/>
      <c r="EP1008" s="33"/>
      <c r="EQ1008" s="33"/>
      <c r="ER1008" s="33"/>
      <c r="ES1008" s="33"/>
      <c r="ET1008" s="33"/>
      <c r="EU1008" s="33"/>
      <c r="EV1008" s="33"/>
      <c r="EW1008" s="33"/>
      <c r="EX1008" s="33"/>
      <c r="EY1008" s="33"/>
      <c r="EZ1008" s="33"/>
      <c r="FA1008" s="33"/>
      <c r="FB1008" s="33"/>
      <c r="FC1008" s="33"/>
      <c r="FD1008" s="33"/>
      <c r="FE1008" s="33"/>
      <c r="FF1008" s="33"/>
      <c r="FG1008" s="33"/>
      <c r="FH1008" s="33"/>
      <c r="FI1008" s="33"/>
      <c r="FJ1008" s="33"/>
      <c r="FK1008" s="33"/>
      <c r="FL1008" s="33"/>
      <c r="FM1008" s="33"/>
      <c r="FN1008" s="33"/>
      <c r="FO1008" s="33"/>
      <c r="FP1008" s="33"/>
      <c r="FQ1008" s="33"/>
      <c r="FR1008" s="33"/>
      <c r="FS1008" s="33"/>
      <c r="FT1008" s="33"/>
      <c r="FU1008" s="33"/>
      <c r="FV1008" s="33"/>
      <c r="FW1008" s="33"/>
      <c r="FX1008" s="33"/>
      <c r="FY1008" s="33"/>
      <c r="FZ1008" s="33"/>
      <c r="GA1008" s="33"/>
      <c r="GB1008" s="33"/>
      <c r="GC1008" s="33"/>
      <c r="GD1008" s="33"/>
      <c r="GE1008" s="33"/>
      <c r="GF1008" s="33"/>
      <c r="GG1008" s="33"/>
      <c r="GH1008" s="33"/>
      <c r="GI1008" s="33"/>
      <c r="GJ1008" s="33"/>
      <c r="GK1008" s="33"/>
      <c r="GL1008" s="33"/>
      <c r="GM1008" s="33"/>
      <c r="GN1008" s="33"/>
      <c r="GO1008" s="33"/>
      <c r="GP1008" s="33"/>
      <c r="GQ1008" s="33"/>
      <c r="GR1008" s="33"/>
      <c r="GS1008" s="33"/>
      <c r="GT1008" s="33"/>
      <c r="GU1008" s="33"/>
      <c r="GV1008" s="33"/>
      <c r="GW1008" s="33"/>
      <c r="GX1008" s="33"/>
      <c r="GY1008" s="33"/>
      <c r="GZ1008" s="33"/>
      <c r="HA1008" s="33"/>
      <c r="HB1008" s="33"/>
      <c r="HC1008" s="33"/>
      <c r="HD1008" s="33"/>
      <c r="HE1008" s="33"/>
      <c r="HF1008" s="33"/>
      <c r="HG1008" s="33"/>
      <c r="HH1008" s="33"/>
      <c r="HI1008" s="33"/>
      <c r="HJ1008" s="33"/>
      <c r="HK1008" s="33"/>
      <c r="HL1008" s="33"/>
      <c r="HM1008" s="33"/>
      <c r="HN1008" s="33"/>
      <c r="HO1008" s="33"/>
      <c r="HP1008" s="33"/>
      <c r="HQ1008" s="33"/>
      <c r="HR1008" s="33"/>
      <c r="HS1008" s="33"/>
      <c r="HT1008" s="33"/>
      <c r="HU1008" s="33"/>
      <c r="HV1008" s="33"/>
      <c r="HW1008" s="33"/>
      <c r="HX1008" s="33"/>
      <c r="HY1008" s="33"/>
      <c r="HZ1008" s="33"/>
      <c r="IA1008" s="33"/>
      <c r="IB1008" s="33"/>
      <c r="IC1008" s="33"/>
      <c r="ID1008" s="33"/>
      <c r="IE1008" s="33"/>
      <c r="IF1008" s="33"/>
      <c r="IG1008" s="33"/>
      <c r="IH1008" s="33"/>
      <c r="II1008" s="33"/>
      <c r="IJ1008" s="33"/>
      <c r="IK1008" s="33"/>
      <c r="IL1008" s="33"/>
      <c r="IM1008" s="33"/>
      <c r="IN1008" s="33"/>
      <c r="IO1008" s="33"/>
      <c r="IP1008" s="33"/>
      <c r="IQ1008" s="33"/>
      <c r="IR1008" s="33"/>
      <c r="IS1008" s="33"/>
      <c r="IT1008" s="33"/>
      <c r="IU1008" s="33"/>
      <c r="IV1008" s="33"/>
      <c r="IW1008" s="33"/>
      <c r="IX1008" s="33"/>
      <c r="IY1008" s="33"/>
      <c r="IZ1008" s="33"/>
      <c r="JA1008" s="33"/>
      <c r="JB1008" s="33"/>
      <c r="JC1008" s="33"/>
      <c r="JD1008" s="33"/>
      <c r="JE1008" s="33"/>
      <c r="JF1008" s="33"/>
      <c r="JG1008" s="33"/>
      <c r="JH1008" s="33"/>
      <c r="JI1008" s="33"/>
      <c r="JJ1008" s="33"/>
      <c r="JK1008" s="33"/>
      <c r="JL1008" s="33"/>
      <c r="JM1008" s="33"/>
      <c r="JN1008" s="33"/>
      <c r="JO1008" s="33"/>
      <c r="JP1008" s="33"/>
      <c r="JQ1008" s="33"/>
      <c r="JR1008" s="33"/>
      <c r="JS1008" s="33"/>
      <c r="JT1008" s="33"/>
      <c r="JU1008" s="33"/>
      <c r="JV1008" s="33"/>
      <c r="JW1008" s="33"/>
      <c r="JX1008" s="33"/>
      <c r="JY1008" s="33"/>
      <c r="JZ1008" s="33"/>
      <c r="KA1008" s="33"/>
      <c r="KB1008" s="33"/>
      <c r="KC1008" s="33"/>
      <c r="KD1008" s="33"/>
      <c r="KE1008" s="33"/>
      <c r="KF1008" s="33"/>
      <c r="KG1008" s="33"/>
      <c r="KH1008" s="33"/>
      <c r="KI1008" s="33"/>
      <c r="KJ1008" s="33"/>
    </row>
    <row r="1009" spans="1:296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3"/>
      <c r="CB1009" s="33"/>
      <c r="CC1009" s="33"/>
      <c r="CD1009" s="33"/>
      <c r="CE1009" s="33"/>
      <c r="CF1009" s="33"/>
      <c r="CG1009" s="33"/>
      <c r="CH1009" s="33"/>
      <c r="CI1009" s="33"/>
      <c r="CJ1009" s="33"/>
      <c r="CK1009" s="33"/>
      <c r="CL1009" s="33"/>
      <c r="CM1009" s="33"/>
      <c r="CN1009" s="33"/>
      <c r="CO1009" s="33"/>
      <c r="CP1009" s="33"/>
      <c r="CQ1009" s="33"/>
      <c r="CR1009" s="33"/>
      <c r="CS1009" s="33"/>
      <c r="CT1009" s="33"/>
      <c r="CU1009" s="33"/>
      <c r="CV1009" s="33"/>
      <c r="CW1009" s="33"/>
      <c r="CX1009" s="33"/>
      <c r="CY1009" s="33"/>
      <c r="CZ1009" s="33"/>
      <c r="DA1009" s="33"/>
      <c r="DB1009" s="33"/>
      <c r="DC1009" s="33"/>
      <c r="DD1009" s="33"/>
      <c r="DE1009" s="33"/>
      <c r="DF1009" s="33"/>
      <c r="DG1009" s="33"/>
      <c r="DH1009" s="33"/>
      <c r="DI1009" s="33"/>
      <c r="DJ1009" s="33"/>
      <c r="DK1009" s="33"/>
      <c r="DL1009" s="33"/>
      <c r="DM1009" s="33"/>
      <c r="DN1009" s="33"/>
      <c r="DO1009" s="33"/>
      <c r="DP1009" s="33"/>
      <c r="DQ1009" s="33"/>
      <c r="DR1009" s="33"/>
      <c r="DS1009" s="33"/>
      <c r="DT1009" s="33"/>
      <c r="DU1009" s="33"/>
      <c r="DV1009" s="33"/>
      <c r="DW1009" s="33"/>
      <c r="DX1009" s="33"/>
      <c r="DY1009" s="33"/>
      <c r="DZ1009" s="33"/>
      <c r="EA1009" s="33"/>
      <c r="EB1009" s="33"/>
      <c r="EC1009" s="33"/>
      <c r="ED1009" s="33"/>
      <c r="EE1009" s="33"/>
      <c r="EF1009" s="33"/>
      <c r="EG1009" s="33"/>
      <c r="EH1009" s="33"/>
      <c r="EI1009" s="33"/>
      <c r="EJ1009" s="33"/>
      <c r="EK1009" s="33"/>
      <c r="EL1009" s="33"/>
      <c r="EM1009" s="33"/>
      <c r="EN1009" s="33"/>
      <c r="EO1009" s="33"/>
      <c r="EP1009" s="33"/>
      <c r="EQ1009" s="33"/>
      <c r="ER1009" s="33"/>
      <c r="ES1009" s="33"/>
      <c r="ET1009" s="33"/>
      <c r="EU1009" s="33"/>
      <c r="EV1009" s="33"/>
      <c r="EW1009" s="33"/>
      <c r="EX1009" s="33"/>
      <c r="EY1009" s="33"/>
      <c r="EZ1009" s="33"/>
      <c r="FA1009" s="33"/>
      <c r="FB1009" s="33"/>
      <c r="FC1009" s="33"/>
      <c r="FD1009" s="33"/>
      <c r="FE1009" s="33"/>
      <c r="FF1009" s="33"/>
      <c r="FG1009" s="33"/>
      <c r="FH1009" s="33"/>
      <c r="FI1009" s="33"/>
      <c r="FJ1009" s="33"/>
      <c r="FK1009" s="33"/>
      <c r="FL1009" s="33"/>
      <c r="FM1009" s="33"/>
      <c r="FN1009" s="33"/>
      <c r="FO1009" s="33"/>
      <c r="FP1009" s="33"/>
      <c r="FQ1009" s="33"/>
      <c r="FR1009" s="33"/>
      <c r="FS1009" s="33"/>
      <c r="FT1009" s="33"/>
      <c r="FU1009" s="33"/>
      <c r="FV1009" s="33"/>
      <c r="FW1009" s="33"/>
      <c r="FX1009" s="33"/>
      <c r="FY1009" s="33"/>
      <c r="FZ1009" s="33"/>
      <c r="GA1009" s="33"/>
      <c r="GB1009" s="33"/>
      <c r="GC1009" s="33"/>
      <c r="GD1009" s="33"/>
      <c r="GE1009" s="33"/>
      <c r="GF1009" s="33"/>
      <c r="GG1009" s="33"/>
      <c r="GH1009" s="33"/>
      <c r="GI1009" s="33"/>
      <c r="GJ1009" s="33"/>
      <c r="GK1009" s="33"/>
      <c r="GL1009" s="33"/>
      <c r="GM1009" s="33"/>
      <c r="GN1009" s="33"/>
      <c r="GO1009" s="33"/>
      <c r="GP1009" s="33"/>
      <c r="GQ1009" s="33"/>
      <c r="GR1009" s="33"/>
      <c r="GS1009" s="33"/>
      <c r="GT1009" s="33"/>
      <c r="GU1009" s="33"/>
      <c r="GV1009" s="33"/>
      <c r="GW1009" s="33"/>
      <c r="GX1009" s="33"/>
      <c r="GY1009" s="33"/>
      <c r="GZ1009" s="33"/>
      <c r="HA1009" s="33"/>
      <c r="HB1009" s="33"/>
      <c r="HC1009" s="33"/>
      <c r="HD1009" s="33"/>
      <c r="HE1009" s="33"/>
      <c r="HF1009" s="33"/>
      <c r="HG1009" s="33"/>
      <c r="HH1009" s="33"/>
      <c r="HI1009" s="33"/>
      <c r="HJ1009" s="33"/>
      <c r="HK1009" s="33"/>
      <c r="HL1009" s="33"/>
      <c r="HM1009" s="33"/>
      <c r="HN1009" s="33"/>
      <c r="HO1009" s="33"/>
      <c r="HP1009" s="33"/>
      <c r="HQ1009" s="33"/>
      <c r="HR1009" s="33"/>
      <c r="HS1009" s="33"/>
      <c r="HT1009" s="33"/>
      <c r="HU1009" s="33"/>
      <c r="HV1009" s="33"/>
      <c r="HW1009" s="33"/>
      <c r="HX1009" s="33"/>
      <c r="HY1009" s="33"/>
      <c r="HZ1009" s="33"/>
      <c r="IA1009" s="33"/>
      <c r="IB1009" s="33"/>
      <c r="IC1009" s="33"/>
      <c r="ID1009" s="33"/>
      <c r="IE1009" s="33"/>
      <c r="IF1009" s="33"/>
      <c r="IG1009" s="33"/>
      <c r="IH1009" s="33"/>
      <c r="II1009" s="33"/>
      <c r="IJ1009" s="33"/>
      <c r="IK1009" s="33"/>
      <c r="IL1009" s="33"/>
      <c r="IM1009" s="33"/>
      <c r="IN1009" s="33"/>
      <c r="IO1009" s="33"/>
      <c r="IP1009" s="33"/>
      <c r="IQ1009" s="33"/>
      <c r="IR1009" s="33"/>
      <c r="IS1009" s="33"/>
      <c r="IT1009" s="33"/>
      <c r="IU1009" s="33"/>
      <c r="IV1009" s="33"/>
      <c r="IW1009" s="33"/>
      <c r="IX1009" s="33"/>
      <c r="IY1009" s="33"/>
      <c r="IZ1009" s="33"/>
      <c r="JA1009" s="33"/>
      <c r="JB1009" s="33"/>
      <c r="JC1009" s="33"/>
      <c r="JD1009" s="33"/>
      <c r="JE1009" s="33"/>
      <c r="JF1009" s="33"/>
      <c r="JG1009" s="33"/>
      <c r="JH1009" s="33"/>
      <c r="JI1009" s="33"/>
      <c r="JJ1009" s="33"/>
      <c r="JK1009" s="33"/>
      <c r="JL1009" s="33"/>
      <c r="JM1009" s="33"/>
      <c r="JN1009" s="33"/>
      <c r="JO1009" s="33"/>
      <c r="JP1009" s="33"/>
      <c r="JQ1009" s="33"/>
      <c r="JR1009" s="33"/>
      <c r="JS1009" s="33"/>
      <c r="JT1009" s="33"/>
      <c r="JU1009" s="33"/>
      <c r="JV1009" s="33"/>
      <c r="JW1009" s="33"/>
      <c r="JX1009" s="33"/>
      <c r="JY1009" s="33"/>
      <c r="JZ1009" s="33"/>
      <c r="KA1009" s="33"/>
      <c r="KB1009" s="33"/>
      <c r="KC1009" s="33"/>
      <c r="KD1009" s="33"/>
      <c r="KE1009" s="33"/>
      <c r="KF1009" s="33"/>
      <c r="KG1009" s="33"/>
      <c r="KH1009" s="33"/>
      <c r="KI1009" s="33"/>
      <c r="KJ1009" s="33"/>
    </row>
    <row r="1010" spans="1:296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33"/>
      <c r="CQ1010" s="33"/>
      <c r="CR1010" s="33"/>
      <c r="CS1010" s="33"/>
      <c r="CT1010" s="33"/>
      <c r="CU1010" s="33"/>
      <c r="CV1010" s="33"/>
      <c r="CW1010" s="33"/>
      <c r="CX1010" s="33"/>
      <c r="CY1010" s="33"/>
      <c r="CZ1010" s="33"/>
      <c r="DA1010" s="33"/>
      <c r="DB1010" s="33"/>
      <c r="DC1010" s="33"/>
      <c r="DD1010" s="33"/>
      <c r="DE1010" s="33"/>
      <c r="DF1010" s="33"/>
      <c r="DG1010" s="33"/>
      <c r="DH1010" s="33"/>
      <c r="DI1010" s="33"/>
      <c r="DJ1010" s="33"/>
      <c r="DK1010" s="33"/>
      <c r="DL1010" s="33"/>
      <c r="DM1010" s="33"/>
      <c r="DN1010" s="33"/>
      <c r="DO1010" s="33"/>
      <c r="DP1010" s="33"/>
      <c r="DQ1010" s="33"/>
      <c r="DR1010" s="33"/>
      <c r="DS1010" s="33"/>
      <c r="DT1010" s="33"/>
      <c r="DU1010" s="33"/>
      <c r="DV1010" s="33"/>
      <c r="DW1010" s="33"/>
      <c r="DX1010" s="33"/>
      <c r="DY1010" s="33"/>
      <c r="DZ1010" s="33"/>
      <c r="EA1010" s="33"/>
      <c r="EB1010" s="33"/>
      <c r="EC1010" s="33"/>
      <c r="ED1010" s="33"/>
      <c r="EE1010" s="33"/>
      <c r="EF1010" s="33"/>
      <c r="EG1010" s="33"/>
      <c r="EH1010" s="33"/>
      <c r="EI1010" s="33"/>
      <c r="EJ1010" s="33"/>
      <c r="EK1010" s="33"/>
      <c r="EL1010" s="33"/>
      <c r="EM1010" s="33"/>
      <c r="EN1010" s="33"/>
      <c r="EO1010" s="33"/>
      <c r="EP1010" s="33"/>
      <c r="EQ1010" s="33"/>
      <c r="ER1010" s="33"/>
      <c r="ES1010" s="33"/>
      <c r="ET1010" s="33"/>
      <c r="EU1010" s="33"/>
      <c r="EV1010" s="33"/>
      <c r="EW1010" s="33"/>
      <c r="EX1010" s="33"/>
      <c r="EY1010" s="33"/>
      <c r="EZ1010" s="33"/>
      <c r="FA1010" s="33"/>
      <c r="FB1010" s="33"/>
      <c r="FC1010" s="33"/>
      <c r="FD1010" s="33"/>
      <c r="FE1010" s="33"/>
      <c r="FF1010" s="33"/>
      <c r="FG1010" s="33"/>
      <c r="FH1010" s="33"/>
      <c r="FI1010" s="33"/>
      <c r="FJ1010" s="33"/>
      <c r="FK1010" s="33"/>
      <c r="FL1010" s="33"/>
      <c r="FM1010" s="33"/>
      <c r="FN1010" s="33"/>
      <c r="FO1010" s="33"/>
      <c r="FP1010" s="33"/>
      <c r="FQ1010" s="33"/>
      <c r="FR1010" s="33"/>
      <c r="FS1010" s="33"/>
      <c r="FT1010" s="33"/>
      <c r="FU1010" s="33"/>
      <c r="FV1010" s="33"/>
      <c r="FW1010" s="33"/>
      <c r="FX1010" s="33"/>
      <c r="FY1010" s="33"/>
      <c r="FZ1010" s="33"/>
      <c r="GA1010" s="33"/>
      <c r="GB1010" s="33"/>
      <c r="GC1010" s="33"/>
      <c r="GD1010" s="33"/>
      <c r="GE1010" s="33"/>
      <c r="GF1010" s="33"/>
      <c r="GG1010" s="33"/>
      <c r="GH1010" s="33"/>
      <c r="GI1010" s="33"/>
      <c r="GJ1010" s="33"/>
      <c r="GK1010" s="33"/>
      <c r="GL1010" s="33"/>
      <c r="GM1010" s="33"/>
      <c r="GN1010" s="33"/>
      <c r="GO1010" s="33"/>
      <c r="GP1010" s="33"/>
      <c r="GQ1010" s="33"/>
      <c r="GR1010" s="33"/>
      <c r="GS1010" s="33"/>
      <c r="GT1010" s="33"/>
      <c r="GU1010" s="33"/>
      <c r="GV1010" s="33"/>
      <c r="GW1010" s="33"/>
      <c r="GX1010" s="33"/>
      <c r="GY1010" s="33"/>
      <c r="GZ1010" s="33"/>
      <c r="HA1010" s="33"/>
      <c r="HB1010" s="33"/>
      <c r="HC1010" s="33"/>
      <c r="HD1010" s="33"/>
      <c r="HE1010" s="33"/>
      <c r="HF1010" s="33"/>
      <c r="HG1010" s="33"/>
      <c r="HH1010" s="33"/>
      <c r="HI1010" s="33"/>
      <c r="HJ1010" s="33"/>
      <c r="HK1010" s="33"/>
      <c r="HL1010" s="33"/>
      <c r="HM1010" s="33"/>
      <c r="HN1010" s="33"/>
      <c r="HO1010" s="33"/>
      <c r="HP1010" s="33"/>
      <c r="HQ1010" s="33"/>
      <c r="HR1010" s="33"/>
      <c r="HS1010" s="33"/>
      <c r="HT1010" s="33"/>
      <c r="HU1010" s="33"/>
      <c r="HV1010" s="33"/>
      <c r="HW1010" s="33"/>
      <c r="HX1010" s="33"/>
      <c r="HY1010" s="33"/>
      <c r="HZ1010" s="33"/>
      <c r="IA1010" s="33"/>
      <c r="IB1010" s="33"/>
      <c r="IC1010" s="33"/>
      <c r="ID1010" s="33"/>
      <c r="IE1010" s="33"/>
      <c r="IF1010" s="33"/>
      <c r="IG1010" s="33"/>
      <c r="IH1010" s="33"/>
      <c r="II1010" s="33"/>
      <c r="IJ1010" s="33"/>
      <c r="IK1010" s="33"/>
      <c r="IL1010" s="33"/>
      <c r="IM1010" s="33"/>
      <c r="IN1010" s="33"/>
      <c r="IO1010" s="33"/>
      <c r="IP1010" s="33"/>
      <c r="IQ1010" s="33"/>
      <c r="IR1010" s="33"/>
      <c r="IS1010" s="33"/>
      <c r="IT1010" s="33"/>
      <c r="IU1010" s="33"/>
      <c r="IV1010" s="33"/>
      <c r="IW1010" s="33"/>
      <c r="IX1010" s="33"/>
      <c r="IY1010" s="33"/>
      <c r="IZ1010" s="33"/>
      <c r="JA1010" s="33"/>
      <c r="JB1010" s="33"/>
      <c r="JC1010" s="33"/>
      <c r="JD1010" s="33"/>
      <c r="JE1010" s="33"/>
      <c r="JF1010" s="33"/>
      <c r="JG1010" s="33"/>
      <c r="JH1010" s="33"/>
      <c r="JI1010" s="33"/>
      <c r="JJ1010" s="33"/>
      <c r="JK1010" s="33"/>
      <c r="JL1010" s="33"/>
      <c r="JM1010" s="33"/>
      <c r="JN1010" s="33"/>
      <c r="JO1010" s="33"/>
      <c r="JP1010" s="33"/>
      <c r="JQ1010" s="33"/>
      <c r="JR1010" s="33"/>
      <c r="JS1010" s="33"/>
      <c r="JT1010" s="33"/>
      <c r="JU1010" s="33"/>
      <c r="JV1010" s="33"/>
      <c r="JW1010" s="33"/>
      <c r="JX1010" s="33"/>
      <c r="JY1010" s="33"/>
      <c r="JZ1010" s="33"/>
      <c r="KA1010" s="33"/>
      <c r="KB1010" s="33"/>
      <c r="KC1010" s="33"/>
      <c r="KD1010" s="33"/>
      <c r="KE1010" s="33"/>
      <c r="KF1010" s="33"/>
      <c r="KG1010" s="33"/>
      <c r="KH1010" s="33"/>
      <c r="KI1010" s="33"/>
      <c r="KJ1010" s="33"/>
    </row>
    <row r="1011" spans="1:296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3"/>
      <c r="CB1011" s="33"/>
      <c r="CC1011" s="33"/>
      <c r="CD1011" s="33"/>
      <c r="CE1011" s="33"/>
      <c r="CF1011" s="33"/>
      <c r="CG1011" s="33"/>
      <c r="CH1011" s="33"/>
      <c r="CI1011" s="33"/>
      <c r="CJ1011" s="33"/>
      <c r="CK1011" s="33"/>
      <c r="CL1011" s="33"/>
      <c r="CM1011" s="33"/>
      <c r="CN1011" s="33"/>
      <c r="CO1011" s="33"/>
      <c r="CP1011" s="33"/>
      <c r="CQ1011" s="33"/>
      <c r="CR1011" s="33"/>
      <c r="CS1011" s="33"/>
      <c r="CT1011" s="33"/>
      <c r="CU1011" s="33"/>
      <c r="CV1011" s="33"/>
      <c r="CW1011" s="33"/>
      <c r="CX1011" s="33"/>
      <c r="CY1011" s="33"/>
      <c r="CZ1011" s="33"/>
      <c r="DA1011" s="33"/>
      <c r="DB1011" s="33"/>
      <c r="DC1011" s="33"/>
      <c r="DD1011" s="33"/>
      <c r="DE1011" s="33"/>
      <c r="DF1011" s="33"/>
      <c r="DG1011" s="33"/>
      <c r="DH1011" s="33"/>
      <c r="DI1011" s="33"/>
      <c r="DJ1011" s="33"/>
      <c r="DK1011" s="33"/>
      <c r="DL1011" s="33"/>
      <c r="DM1011" s="33"/>
      <c r="DN1011" s="33"/>
      <c r="DO1011" s="33"/>
      <c r="DP1011" s="33"/>
      <c r="DQ1011" s="33"/>
      <c r="DR1011" s="33"/>
      <c r="DS1011" s="33"/>
      <c r="DT1011" s="33"/>
      <c r="DU1011" s="33"/>
      <c r="DV1011" s="33"/>
      <c r="DW1011" s="33"/>
      <c r="DX1011" s="33"/>
      <c r="DY1011" s="33"/>
      <c r="DZ1011" s="33"/>
      <c r="EA1011" s="33"/>
      <c r="EB1011" s="33"/>
      <c r="EC1011" s="33"/>
      <c r="ED1011" s="33"/>
      <c r="EE1011" s="33"/>
      <c r="EF1011" s="33"/>
      <c r="EG1011" s="33"/>
      <c r="EH1011" s="33"/>
      <c r="EI1011" s="33"/>
      <c r="EJ1011" s="33"/>
      <c r="EK1011" s="33"/>
      <c r="EL1011" s="33"/>
      <c r="EM1011" s="33"/>
      <c r="EN1011" s="33"/>
      <c r="EO1011" s="33"/>
      <c r="EP1011" s="33"/>
      <c r="EQ1011" s="33"/>
      <c r="ER1011" s="33"/>
      <c r="ES1011" s="33"/>
      <c r="ET1011" s="33"/>
      <c r="EU1011" s="33"/>
      <c r="EV1011" s="33"/>
      <c r="EW1011" s="33"/>
      <c r="EX1011" s="33"/>
      <c r="EY1011" s="33"/>
      <c r="EZ1011" s="33"/>
      <c r="FA1011" s="33"/>
      <c r="FB1011" s="33"/>
      <c r="FC1011" s="33"/>
      <c r="FD1011" s="33"/>
      <c r="FE1011" s="33"/>
      <c r="FF1011" s="33"/>
      <c r="FG1011" s="33"/>
      <c r="FH1011" s="33"/>
      <c r="FI1011" s="33"/>
      <c r="FJ1011" s="33"/>
      <c r="FK1011" s="33"/>
      <c r="FL1011" s="33"/>
      <c r="FM1011" s="33"/>
      <c r="FN1011" s="33"/>
      <c r="FO1011" s="33"/>
      <c r="FP1011" s="33"/>
      <c r="FQ1011" s="33"/>
      <c r="FR1011" s="33"/>
      <c r="FS1011" s="33"/>
      <c r="FT1011" s="33"/>
      <c r="FU1011" s="33"/>
      <c r="FV1011" s="33"/>
      <c r="FW1011" s="33"/>
      <c r="FX1011" s="33"/>
      <c r="FY1011" s="33"/>
      <c r="FZ1011" s="33"/>
      <c r="GA1011" s="33"/>
      <c r="GB1011" s="33"/>
      <c r="GC1011" s="33"/>
      <c r="GD1011" s="33"/>
      <c r="GE1011" s="33"/>
      <c r="GF1011" s="33"/>
      <c r="GG1011" s="33"/>
      <c r="GH1011" s="33"/>
      <c r="GI1011" s="33"/>
      <c r="GJ1011" s="33"/>
      <c r="GK1011" s="33"/>
      <c r="GL1011" s="33"/>
      <c r="GM1011" s="33"/>
      <c r="GN1011" s="33"/>
      <c r="GO1011" s="33"/>
      <c r="GP1011" s="33"/>
      <c r="GQ1011" s="33"/>
      <c r="GR1011" s="33"/>
      <c r="GS1011" s="33"/>
      <c r="GT1011" s="33"/>
      <c r="GU1011" s="33"/>
      <c r="GV1011" s="33"/>
      <c r="GW1011" s="33"/>
      <c r="GX1011" s="33"/>
      <c r="GY1011" s="33"/>
      <c r="GZ1011" s="33"/>
      <c r="HA1011" s="33"/>
      <c r="HB1011" s="33"/>
      <c r="HC1011" s="33"/>
      <c r="HD1011" s="33"/>
      <c r="HE1011" s="33"/>
      <c r="HF1011" s="33"/>
      <c r="HG1011" s="33"/>
      <c r="HH1011" s="33"/>
      <c r="HI1011" s="33"/>
      <c r="HJ1011" s="33"/>
      <c r="HK1011" s="33"/>
      <c r="HL1011" s="33"/>
      <c r="HM1011" s="33"/>
      <c r="HN1011" s="33"/>
      <c r="HO1011" s="33"/>
      <c r="HP1011" s="33"/>
      <c r="HQ1011" s="33"/>
      <c r="HR1011" s="33"/>
      <c r="HS1011" s="33"/>
      <c r="HT1011" s="33"/>
      <c r="HU1011" s="33"/>
      <c r="HV1011" s="33"/>
      <c r="HW1011" s="33"/>
      <c r="HX1011" s="33"/>
      <c r="HY1011" s="33"/>
      <c r="HZ1011" s="33"/>
      <c r="IA1011" s="33"/>
      <c r="IB1011" s="33"/>
      <c r="IC1011" s="33"/>
      <c r="ID1011" s="33"/>
      <c r="IE1011" s="33"/>
      <c r="IF1011" s="33"/>
      <c r="IG1011" s="33"/>
      <c r="IH1011" s="33"/>
      <c r="II1011" s="33"/>
      <c r="IJ1011" s="33"/>
      <c r="IK1011" s="33"/>
      <c r="IL1011" s="33"/>
      <c r="IM1011" s="33"/>
      <c r="IN1011" s="33"/>
      <c r="IO1011" s="33"/>
      <c r="IP1011" s="33"/>
      <c r="IQ1011" s="33"/>
      <c r="IR1011" s="33"/>
      <c r="IS1011" s="33"/>
      <c r="IT1011" s="33"/>
      <c r="IU1011" s="33"/>
      <c r="IV1011" s="33"/>
      <c r="IW1011" s="33"/>
      <c r="IX1011" s="33"/>
      <c r="IY1011" s="33"/>
      <c r="IZ1011" s="33"/>
      <c r="JA1011" s="33"/>
      <c r="JB1011" s="33"/>
      <c r="JC1011" s="33"/>
      <c r="JD1011" s="33"/>
      <c r="JE1011" s="33"/>
      <c r="JF1011" s="33"/>
      <c r="JG1011" s="33"/>
      <c r="JH1011" s="33"/>
      <c r="JI1011" s="33"/>
      <c r="JJ1011" s="33"/>
      <c r="JK1011" s="33"/>
      <c r="JL1011" s="33"/>
      <c r="JM1011" s="33"/>
      <c r="JN1011" s="33"/>
      <c r="JO1011" s="33"/>
      <c r="JP1011" s="33"/>
      <c r="JQ1011" s="33"/>
      <c r="JR1011" s="33"/>
      <c r="JS1011" s="33"/>
      <c r="JT1011" s="33"/>
      <c r="JU1011" s="33"/>
      <c r="JV1011" s="33"/>
      <c r="JW1011" s="33"/>
      <c r="JX1011" s="33"/>
      <c r="JY1011" s="33"/>
      <c r="JZ1011" s="33"/>
      <c r="KA1011" s="33"/>
      <c r="KB1011" s="33"/>
      <c r="KC1011" s="33"/>
      <c r="KD1011" s="33"/>
      <c r="KE1011" s="33"/>
      <c r="KF1011" s="33"/>
      <c r="KG1011" s="33"/>
      <c r="KH1011" s="33"/>
      <c r="KI1011" s="33"/>
      <c r="KJ1011" s="33"/>
    </row>
  </sheetData>
  <pageMargins left="0.7" right="0.7" top="0.75" bottom="0.75" header="0.3" footer="0.3"/>
  <pageSetup paperSize="9" orientation="portrait" horizontalDpi="4294967293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O175"/>
  <sheetViews>
    <sheetView zoomScale="175" zoomScaleNormal="175" workbookViewId="0">
      <pane ySplit="2" topLeftCell="A3" activePane="bottomLeft" state="frozen"/>
      <selection pane="bottomLeft" activeCell="E18" sqref="E18"/>
    </sheetView>
  </sheetViews>
  <sheetFormatPr defaultRowHeight="12.75"/>
  <cols>
    <col min="1" max="1" width="5.85546875" style="72" customWidth="1"/>
    <col min="2" max="2" width="13.42578125" style="72" customWidth="1"/>
    <col min="3" max="3" width="12.42578125" style="72" customWidth="1"/>
    <col min="4" max="4" width="12.28515625" style="72" customWidth="1"/>
    <col min="5" max="5" width="21.140625" style="73" customWidth="1"/>
    <col min="6" max="6" width="13.28515625" style="73" customWidth="1"/>
    <col min="7" max="11" width="9.140625" style="72"/>
    <col min="12" max="12" width="9.42578125" style="72" customWidth="1"/>
    <col min="13" max="16384" width="9.140625" style="72"/>
  </cols>
  <sheetData>
    <row r="1" spans="1:15">
      <c r="A1" s="71" t="s">
        <v>451</v>
      </c>
    </row>
    <row r="2" spans="1:15" ht="12.75" customHeight="1">
      <c r="A2" s="74" t="s">
        <v>302</v>
      </c>
      <c r="B2" s="75" t="s">
        <v>243</v>
      </c>
      <c r="C2" s="75" t="s">
        <v>244</v>
      </c>
      <c r="D2" s="75" t="s">
        <v>245</v>
      </c>
      <c r="E2" s="75" t="s">
        <v>450</v>
      </c>
      <c r="F2" s="76"/>
      <c r="H2" s="72" t="str">
        <f>"CDC_SISAKET "</f>
        <v xml:space="preserve">CDC_SISAKET </v>
      </c>
    </row>
    <row r="3" spans="1:15" ht="12.75" customHeight="1">
      <c r="A3" s="77">
        <v>1</v>
      </c>
      <c r="B3" s="78" t="s">
        <v>12</v>
      </c>
      <c r="C3" s="78" t="s">
        <v>304</v>
      </c>
      <c r="D3" s="78" t="s">
        <v>350</v>
      </c>
      <c r="E3" s="79">
        <v>3</v>
      </c>
      <c r="F3" s="80"/>
      <c r="H3" s="72" t="str">
        <f>"แจ้งพื้นที่ต้องเฝ้าระวังโรคไข้เลือดออกเข้มข้นประจำสัปดาห์ที่ "</f>
        <v xml:space="preserve">แจ้งพื้นที่ต้องเฝ้าระวังโรคไข้เลือดออกเข้มข้นประจำสัปดาห์ที่ </v>
      </c>
    </row>
    <row r="4" spans="1:15" ht="12.75" customHeight="1">
      <c r="A4" s="77">
        <v>2</v>
      </c>
      <c r="B4" s="78" t="s">
        <v>12</v>
      </c>
      <c r="C4" s="78" t="s">
        <v>346</v>
      </c>
      <c r="D4" s="78" t="s">
        <v>445</v>
      </c>
      <c r="E4" s="79">
        <v>2</v>
      </c>
      <c r="F4" s="80"/>
      <c r="H4" s="72" t="str">
        <f>"พบ "&amp; A40 &amp;" หมู่บ้าน ประกอบด้วย"</f>
        <v>พบ  หมู่บ้าน ประกอบด้วย</v>
      </c>
    </row>
    <row r="5" spans="1:15" ht="12.75" customHeight="1">
      <c r="A5" s="77">
        <v>3</v>
      </c>
      <c r="B5" s="78" t="s">
        <v>12</v>
      </c>
      <c r="C5" s="78" t="s">
        <v>9</v>
      </c>
      <c r="D5" s="78" t="s">
        <v>440</v>
      </c>
      <c r="E5" s="79">
        <v>2</v>
      </c>
      <c r="F5" s="80"/>
      <c r="H5" s="72" t="str">
        <f>"อำเภอ "&amp;B3&amp;" ตำบล"&amp;C3 &amp;" บ้าน"&amp;D3</f>
        <v>อำเภอ กันทรลักษ์ ตำบลทุ่งใหญ่ บ้านประทาย</v>
      </c>
      <c r="M5" s="72">
        <v>1</v>
      </c>
      <c r="N5" s="72" t="s">
        <v>382</v>
      </c>
      <c r="O5" s="72" t="str">
        <f>M5&amp;N5&amp;H5</f>
        <v>1.อำเภอ กันทรลักษ์ ตำบลทุ่งใหญ่ บ้านประทาย</v>
      </c>
    </row>
    <row r="6" spans="1:15" ht="12.75" customHeight="1">
      <c r="A6" s="77">
        <v>4</v>
      </c>
      <c r="B6" s="78" t="s">
        <v>12</v>
      </c>
      <c r="C6" s="78" t="s">
        <v>339</v>
      </c>
      <c r="D6" s="78" t="s">
        <v>441</v>
      </c>
      <c r="E6" s="79">
        <v>2</v>
      </c>
      <c r="F6" s="80"/>
      <c r="H6" s="72" t="str">
        <f t="shared" ref="H6:H69" si="0">"อำเภอ "&amp;B4&amp;" ตำบล"&amp;C4 &amp;" บ้าน"&amp;D4</f>
        <v>อำเภอ กันทรลักษ์ ตำบลภูเงิน บ้านศรีสมบูรณ์</v>
      </c>
      <c r="M6" s="72">
        <v>2</v>
      </c>
      <c r="N6" s="72" t="s">
        <v>382</v>
      </c>
      <c r="O6" s="72" t="str">
        <f t="shared" ref="O6:O69" si="1">M6&amp;N6&amp;H6</f>
        <v>2.อำเภอ กันทรลักษ์ ตำบลภูเงิน บ้านศรีสมบูรณ์</v>
      </c>
    </row>
    <row r="7" spans="1:15" ht="12.75" customHeight="1">
      <c r="A7" s="77">
        <v>5</v>
      </c>
      <c r="B7" s="78" t="s">
        <v>12</v>
      </c>
      <c r="C7" s="78" t="s">
        <v>345</v>
      </c>
      <c r="D7" s="78" t="s">
        <v>433</v>
      </c>
      <c r="E7" s="79">
        <v>2</v>
      </c>
      <c r="H7" s="72" t="str">
        <f t="shared" si="0"/>
        <v>อำเภอ กันทรลักษ์ ตำบลเมือง บ้านจานเสียว</v>
      </c>
      <c r="M7" s="72">
        <v>3</v>
      </c>
      <c r="N7" s="72" t="s">
        <v>382</v>
      </c>
      <c r="O7" s="72" t="str">
        <f t="shared" si="1"/>
        <v>3.อำเภอ กันทรลักษ์ ตำบลเมือง บ้านจานเสียว</v>
      </c>
    </row>
    <row r="8" spans="1:15" ht="12.75" customHeight="1">
      <c r="A8" s="77">
        <v>6</v>
      </c>
      <c r="B8" s="78" t="s">
        <v>12</v>
      </c>
      <c r="C8" s="78" t="s">
        <v>332</v>
      </c>
      <c r="D8" s="78" t="s">
        <v>357</v>
      </c>
      <c r="E8" s="79">
        <v>2</v>
      </c>
      <c r="H8" s="72" t="str">
        <f t="shared" si="0"/>
        <v>อำเภอ กันทรลักษ์ ตำบลละลาย บ้านโนนมีชัย</v>
      </c>
      <c r="M8" s="72">
        <v>4</v>
      </c>
      <c r="N8" s="72" t="s">
        <v>382</v>
      </c>
      <c r="O8" s="72" t="str">
        <f t="shared" si="1"/>
        <v>4.อำเภอ กันทรลักษ์ ตำบลละลาย บ้านโนนมีชัย</v>
      </c>
    </row>
    <row r="9" spans="1:15" ht="12.75" customHeight="1">
      <c r="A9" s="77">
        <v>7</v>
      </c>
      <c r="B9" s="78" t="s">
        <v>11</v>
      </c>
      <c r="C9" s="78" t="s">
        <v>363</v>
      </c>
      <c r="D9" s="78" t="s">
        <v>363</v>
      </c>
      <c r="E9" s="79">
        <v>2</v>
      </c>
      <c r="H9" s="72" t="str">
        <f t="shared" si="0"/>
        <v>อำเภอ กันทรลักษ์ ตำบลเวียงเหนือ บ้านรังชมภู</v>
      </c>
      <c r="M9" s="72">
        <v>5</v>
      </c>
      <c r="N9" s="72" t="s">
        <v>382</v>
      </c>
      <c r="O9" s="72" t="str">
        <f t="shared" si="1"/>
        <v>5.อำเภอ กันทรลักษ์ ตำบลเวียงเหนือ บ้านรังชมภู</v>
      </c>
    </row>
    <row r="10" spans="1:15">
      <c r="A10" s="77">
        <v>8</v>
      </c>
      <c r="B10" s="78" t="s">
        <v>13</v>
      </c>
      <c r="C10" s="78" t="s">
        <v>11</v>
      </c>
      <c r="D10" s="78" t="s">
        <v>374</v>
      </c>
      <c r="E10" s="79">
        <v>2</v>
      </c>
      <c r="H10" s="72" t="str">
        <f t="shared" si="0"/>
        <v>อำเภอ กันทรลักษ์ ตำบลสวนกล้วย บ้านหนองหิน</v>
      </c>
      <c r="M10" s="72">
        <v>6</v>
      </c>
      <c r="N10" s="72" t="s">
        <v>382</v>
      </c>
      <c r="O10" s="72" t="str">
        <f t="shared" si="1"/>
        <v>6.อำเภอ กันทรลักษ์ ตำบลสวนกล้วย บ้านหนองหิน</v>
      </c>
    </row>
    <row r="11" spans="1:15">
      <c r="A11" s="77">
        <v>9</v>
      </c>
      <c r="B11" s="78" t="s">
        <v>13</v>
      </c>
      <c r="C11" s="78" t="s">
        <v>11</v>
      </c>
      <c r="D11" s="78" t="s">
        <v>434</v>
      </c>
      <c r="E11" s="79">
        <v>2</v>
      </c>
      <c r="H11" s="72" t="str">
        <f t="shared" si="0"/>
        <v>อำเภอ กันทรารมย์ ตำบลหนองแก้ว บ้านหนองแก้ว</v>
      </c>
      <c r="M11" s="72">
        <v>7</v>
      </c>
      <c r="N11" s="72" t="s">
        <v>382</v>
      </c>
      <c r="O11" s="72" t="str">
        <f t="shared" si="1"/>
        <v>7.อำเภอ กันทรารมย์ ตำบลหนองแก้ว บ้านหนองแก้ว</v>
      </c>
    </row>
    <row r="12" spans="1:15">
      <c r="A12" s="77">
        <v>10</v>
      </c>
      <c r="B12" s="78" t="s">
        <v>13</v>
      </c>
      <c r="C12" s="78" t="s">
        <v>358</v>
      </c>
      <c r="D12" s="78" t="s">
        <v>412</v>
      </c>
      <c r="E12" s="79">
        <v>3</v>
      </c>
      <c r="H12" s="72" t="str">
        <f t="shared" si="0"/>
        <v>อำเภอ ขุขันธ์ ตำบลกันทรารมย์ บ้านตายอ</v>
      </c>
      <c r="M12" s="72">
        <v>8</v>
      </c>
      <c r="N12" s="72" t="s">
        <v>382</v>
      </c>
      <c r="O12" s="72" t="str">
        <f t="shared" si="1"/>
        <v>8.อำเภอ ขุขันธ์ ตำบลกันทรารมย์ บ้านตายอ</v>
      </c>
    </row>
    <row r="13" spans="1:15">
      <c r="A13" s="77">
        <v>11</v>
      </c>
      <c r="B13" s="78" t="s">
        <v>13</v>
      </c>
      <c r="C13" s="78" t="s">
        <v>358</v>
      </c>
      <c r="D13" s="78" t="s">
        <v>358</v>
      </c>
      <c r="E13" s="79">
        <v>3</v>
      </c>
      <c r="H13" s="72" t="str">
        <f t="shared" si="0"/>
        <v>อำเภอ ขุขันธ์ ตำบลกันทรารมย์ บ้านศรีอุดม</v>
      </c>
      <c r="M13" s="72">
        <v>9</v>
      </c>
      <c r="N13" s="72" t="s">
        <v>382</v>
      </c>
      <c r="O13" s="72" t="str">
        <f t="shared" si="1"/>
        <v>9.อำเภอ ขุขันธ์ ตำบลกันทรารมย์ บ้านศรีอุดม</v>
      </c>
    </row>
    <row r="14" spans="1:15">
      <c r="A14" s="77">
        <v>12</v>
      </c>
      <c r="B14" s="78" t="s">
        <v>13</v>
      </c>
      <c r="C14" s="78" t="s">
        <v>349</v>
      </c>
      <c r="D14" s="78" t="s">
        <v>364</v>
      </c>
      <c r="E14" s="79">
        <v>2</v>
      </c>
      <c r="H14" s="72" t="str">
        <f t="shared" si="0"/>
        <v>อำเภอ ขุขันธ์ ตำบลจะกง บ้านกองหลวง</v>
      </c>
      <c r="M14" s="72">
        <v>10</v>
      </c>
      <c r="N14" s="72" t="s">
        <v>382</v>
      </c>
      <c r="O14" s="72" t="str">
        <f t="shared" si="1"/>
        <v>10.อำเภอ ขุขันธ์ ตำบลจะกง บ้านกองหลวง</v>
      </c>
    </row>
    <row r="15" spans="1:15">
      <c r="A15" s="77">
        <v>13</v>
      </c>
      <c r="B15" s="78" t="s">
        <v>13</v>
      </c>
      <c r="C15" s="78" t="s">
        <v>349</v>
      </c>
      <c r="D15" s="78" t="s">
        <v>428</v>
      </c>
      <c r="E15" s="79">
        <v>2</v>
      </c>
      <c r="H15" s="72" t="str">
        <f t="shared" si="0"/>
        <v>อำเภอ ขุขันธ์ ตำบลจะกง บ้านจะกง</v>
      </c>
      <c r="M15" s="72">
        <v>11</v>
      </c>
      <c r="N15" s="72" t="s">
        <v>382</v>
      </c>
      <c r="O15" s="72" t="str">
        <f t="shared" si="1"/>
        <v>11.อำเภอ ขุขันธ์ ตำบลจะกง บ้านจะกง</v>
      </c>
    </row>
    <row r="16" spans="1:15">
      <c r="A16" s="77">
        <v>14</v>
      </c>
      <c r="B16" s="78" t="s">
        <v>13</v>
      </c>
      <c r="C16" s="78" t="s">
        <v>349</v>
      </c>
      <c r="D16" s="78" t="s">
        <v>430</v>
      </c>
      <c r="E16" s="79">
        <v>2</v>
      </c>
      <c r="H16" s="72" t="str">
        <f t="shared" si="0"/>
        <v>อำเภอ ขุขันธ์ ตำบลใจดี บ้านโคกมะเขือ</v>
      </c>
      <c r="M16" s="72">
        <v>12</v>
      </c>
      <c r="N16" s="72" t="s">
        <v>382</v>
      </c>
      <c r="O16" s="72" t="str">
        <f t="shared" si="1"/>
        <v>12.อำเภอ ขุขันธ์ ตำบลใจดี บ้านโคกมะเขือ</v>
      </c>
    </row>
    <row r="17" spans="1:15">
      <c r="A17" s="77">
        <v>15</v>
      </c>
      <c r="B17" s="78" t="s">
        <v>13</v>
      </c>
      <c r="C17" s="78" t="s">
        <v>349</v>
      </c>
      <c r="D17" s="78" t="s">
        <v>429</v>
      </c>
      <c r="E17" s="79">
        <v>3</v>
      </c>
      <c r="H17" s="72" t="str">
        <f t="shared" si="0"/>
        <v>อำเภอ ขุขันธ์ ตำบลใจดี บ้านตาสุ</v>
      </c>
      <c r="M17" s="72">
        <v>13</v>
      </c>
      <c r="N17" s="72" t="s">
        <v>382</v>
      </c>
      <c r="O17" s="72" t="str">
        <f t="shared" si="1"/>
        <v>13.อำเภอ ขุขันธ์ ตำบลใจดี บ้านตาสุ</v>
      </c>
    </row>
    <row r="18" spans="1:15">
      <c r="A18" s="77">
        <v>16</v>
      </c>
      <c r="B18" s="78" t="s">
        <v>13</v>
      </c>
      <c r="C18" s="78" t="s">
        <v>344</v>
      </c>
      <c r="D18" s="78" t="s">
        <v>414</v>
      </c>
      <c r="E18" s="79">
        <v>2</v>
      </c>
      <c r="H18" s="72" t="str">
        <f t="shared" si="0"/>
        <v>อำเภอ ขุขันธ์ ตำบลใจดี บ้านลำภู</v>
      </c>
      <c r="M18" s="72">
        <v>14</v>
      </c>
      <c r="N18" s="72" t="s">
        <v>382</v>
      </c>
      <c r="O18" s="72" t="str">
        <f t="shared" si="1"/>
        <v>14.อำเภอ ขุขันธ์ ตำบลใจดี บ้านลำภู</v>
      </c>
    </row>
    <row r="19" spans="1:15">
      <c r="A19" s="77">
        <v>17</v>
      </c>
      <c r="B19" s="78" t="s">
        <v>13</v>
      </c>
      <c r="C19" s="78" t="s">
        <v>323</v>
      </c>
      <c r="D19" s="78" t="s">
        <v>375</v>
      </c>
      <c r="E19" s="79">
        <v>2</v>
      </c>
      <c r="H19" s="72" t="str">
        <f t="shared" si="0"/>
        <v>อำเภอ ขุขันธ์ ตำบลใจดี บ้านสมใจ</v>
      </c>
      <c r="M19" s="72">
        <v>15</v>
      </c>
      <c r="N19" s="72" t="s">
        <v>382</v>
      </c>
      <c r="O19" s="72" t="str">
        <f t="shared" si="1"/>
        <v>15.อำเภอ ขุขันธ์ ตำบลใจดี บ้านสมใจ</v>
      </c>
    </row>
    <row r="20" spans="1:15" ht="25.5">
      <c r="A20" s="77">
        <v>18</v>
      </c>
      <c r="B20" s="78" t="s">
        <v>16</v>
      </c>
      <c r="C20" s="78" t="s">
        <v>437</v>
      </c>
      <c r="D20" s="78" t="s">
        <v>446</v>
      </c>
      <c r="E20" s="79">
        <v>2</v>
      </c>
      <c r="H20" s="72" t="str">
        <f t="shared" si="0"/>
        <v>อำเภอ ขุขันธ์ ตำบลศรีตระกูล บ้านสนวนตะวันตก</v>
      </c>
      <c r="M20" s="72">
        <v>16</v>
      </c>
      <c r="N20" s="72" t="s">
        <v>382</v>
      </c>
      <c r="O20" s="72" t="str">
        <f t="shared" si="1"/>
        <v>16.อำเภอ ขุขันธ์ ตำบลศรีตระกูล บ้านสนวนตะวันตก</v>
      </c>
    </row>
    <row r="21" spans="1:15">
      <c r="A21" s="77">
        <v>19</v>
      </c>
      <c r="B21" s="78" t="s">
        <v>15</v>
      </c>
      <c r="C21" s="78" t="s">
        <v>424</v>
      </c>
      <c r="D21" s="78" t="s">
        <v>425</v>
      </c>
      <c r="E21" s="79">
        <v>2</v>
      </c>
      <c r="H21" s="72" t="str">
        <f t="shared" si="0"/>
        <v>อำเภอ ขุขันธ์ ตำบลห้วยสำราญ บ้านตาฮี</v>
      </c>
      <c r="M21" s="72">
        <v>17</v>
      </c>
      <c r="N21" s="72" t="s">
        <v>382</v>
      </c>
      <c r="O21" s="72" t="str">
        <f t="shared" si="1"/>
        <v>17.อำเภอ ขุขันธ์ ตำบลห้วยสำราญ บ้านตาฮี</v>
      </c>
    </row>
    <row r="22" spans="1:15">
      <c r="A22" s="77">
        <v>20</v>
      </c>
      <c r="B22" s="78" t="s">
        <v>27</v>
      </c>
      <c r="C22" s="78" t="s">
        <v>436</v>
      </c>
      <c r="D22" s="78" t="s">
        <v>376</v>
      </c>
      <c r="E22" s="79">
        <v>2</v>
      </c>
      <c r="H22" s="72" t="str">
        <f t="shared" si="0"/>
        <v>อำเภอ ขุนหาญ ตำบลโพธิ์กระสังข บ้านโพธิ์กระสังข์เหน</v>
      </c>
      <c r="M22" s="72">
        <v>18</v>
      </c>
      <c r="N22" s="72" t="s">
        <v>382</v>
      </c>
      <c r="O22" s="72" t="str">
        <f t="shared" si="1"/>
        <v>18.อำเภอ ขุนหาญ ตำบลโพธิ์กระสังข บ้านโพธิ์กระสังข์เหน</v>
      </c>
    </row>
    <row r="23" spans="1:15">
      <c r="A23" s="77">
        <v>21</v>
      </c>
      <c r="B23" s="78" t="s">
        <v>24</v>
      </c>
      <c r="C23" s="78" t="s">
        <v>365</v>
      </c>
      <c r="D23" s="78" t="s">
        <v>365</v>
      </c>
      <c r="E23" s="79">
        <v>2</v>
      </c>
      <c r="H23" s="72" t="str">
        <f t="shared" si="0"/>
        <v>อำเภอ ปรางค์กู่ ตำบลโพธิ์ศรี บ้านกอกหวาน</v>
      </c>
      <c r="M23" s="72">
        <v>19</v>
      </c>
      <c r="N23" s="72" t="s">
        <v>382</v>
      </c>
      <c r="O23" s="72" t="str">
        <f t="shared" si="1"/>
        <v>19.อำเภอ ปรางค์กู่ ตำบลโพธิ์ศรี บ้านกอกหวาน</v>
      </c>
    </row>
    <row r="24" spans="1:15">
      <c r="A24" s="77">
        <v>22</v>
      </c>
      <c r="B24" s="78" t="s">
        <v>9</v>
      </c>
      <c r="C24" s="78" t="s">
        <v>347</v>
      </c>
      <c r="D24" s="78" t="s">
        <v>426</v>
      </c>
      <c r="E24" s="79">
        <v>2</v>
      </c>
      <c r="H24" s="72" t="str">
        <f t="shared" si="0"/>
        <v>อำเภอ พยุห์ ตำบลพรหมสวัสดิ์ บ้านโนนสว่าง</v>
      </c>
      <c r="M24" s="72">
        <v>20</v>
      </c>
      <c r="N24" s="72" t="s">
        <v>382</v>
      </c>
      <c r="O24" s="72" t="str">
        <f t="shared" si="1"/>
        <v>20.อำเภอ พยุห์ ตำบลพรหมสวัสดิ์ บ้านโนนสว่าง</v>
      </c>
    </row>
    <row r="25" spans="1:15">
      <c r="A25" s="77">
        <v>23</v>
      </c>
      <c r="B25" s="78" t="s">
        <v>9</v>
      </c>
      <c r="C25" s="78" t="s">
        <v>347</v>
      </c>
      <c r="D25" s="78" t="s">
        <v>417</v>
      </c>
      <c r="E25" s="79">
        <v>2</v>
      </c>
      <c r="H25" s="72" t="str">
        <f t="shared" si="0"/>
        <v>อำเภอ ภูสิงห์ ตำบลโคกตาล บ้านโคกตาล</v>
      </c>
      <c r="M25" s="72">
        <v>21</v>
      </c>
      <c r="N25" s="72" t="s">
        <v>382</v>
      </c>
      <c r="O25" s="72" t="str">
        <f t="shared" si="1"/>
        <v>21.อำเภอ ภูสิงห์ ตำบลโคกตาล บ้านโคกตาล</v>
      </c>
    </row>
    <row r="26" spans="1:15">
      <c r="A26" s="77">
        <v>24</v>
      </c>
      <c r="B26" s="78" t="s">
        <v>17</v>
      </c>
      <c r="C26" s="78" t="s">
        <v>369</v>
      </c>
      <c r="D26" s="78" t="s">
        <v>370</v>
      </c>
      <c r="E26" s="79">
        <v>2</v>
      </c>
      <c r="H26" s="72" t="str">
        <f t="shared" si="0"/>
        <v>อำเภอ เมือง ตำบลหนองครก บ้านหนองกิโล</v>
      </c>
      <c r="M26" s="72">
        <v>22</v>
      </c>
      <c r="N26" s="72" t="s">
        <v>382</v>
      </c>
      <c r="O26" s="72" t="str">
        <f t="shared" si="1"/>
        <v>22.อำเภอ เมือง ตำบลหนองครก บ้านหนองกิโล</v>
      </c>
    </row>
    <row r="27" spans="1:15">
      <c r="A27" s="77">
        <v>25</v>
      </c>
      <c r="B27" s="78" t="s">
        <v>17</v>
      </c>
      <c r="C27" s="78" t="s">
        <v>371</v>
      </c>
      <c r="D27" s="78" t="s">
        <v>371</v>
      </c>
      <c r="E27" s="79">
        <v>2</v>
      </c>
      <c r="H27" s="72" t="str">
        <f t="shared" si="0"/>
        <v>อำเภอ เมือง ตำบลหนองครก บ้านหนองแดง,โพธิ์</v>
      </c>
      <c r="M27" s="72">
        <v>23</v>
      </c>
      <c r="N27" s="72" t="s">
        <v>382</v>
      </c>
      <c r="O27" s="72" t="str">
        <f t="shared" si="1"/>
        <v>23.อำเภอ เมือง ตำบลหนองครก บ้านหนองแดง,โพธิ์</v>
      </c>
    </row>
    <row r="28" spans="1:15">
      <c r="A28" s="77">
        <v>26</v>
      </c>
      <c r="B28" s="78" t="s">
        <v>23</v>
      </c>
      <c r="C28" s="78" t="s">
        <v>361</v>
      </c>
      <c r="D28" s="78" t="s">
        <v>432</v>
      </c>
      <c r="E28" s="79">
        <v>4</v>
      </c>
      <c r="H28" s="72" t="str">
        <f t="shared" si="0"/>
        <v>อำเภอ ราษีไศล ตำบลสร้างปี่ บ้านโนนพยอม</v>
      </c>
      <c r="M28" s="72">
        <v>24</v>
      </c>
      <c r="N28" s="72" t="s">
        <v>382</v>
      </c>
      <c r="O28" s="72" t="str">
        <f t="shared" si="1"/>
        <v>24.อำเภอ ราษีไศล ตำบลสร้างปี่ บ้านโนนพยอม</v>
      </c>
    </row>
    <row r="29" spans="1:15">
      <c r="A29" s="77">
        <v>27</v>
      </c>
      <c r="B29" s="78" t="s">
        <v>19</v>
      </c>
      <c r="C29" s="78" t="s">
        <v>418</v>
      </c>
      <c r="D29" s="78" t="s">
        <v>351</v>
      </c>
      <c r="E29" s="79">
        <v>2</v>
      </c>
      <c r="H29" s="72" t="str">
        <f t="shared" si="0"/>
        <v>อำเภอ ราษีไศล ตำบลหนองอึ่ง บ้านหนองอึ่ง</v>
      </c>
      <c r="M29" s="72">
        <v>25</v>
      </c>
      <c r="N29" s="72" t="s">
        <v>382</v>
      </c>
      <c r="O29" s="72" t="str">
        <f t="shared" si="1"/>
        <v>25.อำเภอ ราษีไศล ตำบลหนองอึ่ง บ้านหนองอึ่ง</v>
      </c>
    </row>
    <row r="30" spans="1:15">
      <c r="A30" s="77">
        <v>28</v>
      </c>
      <c r="B30" s="78" t="s">
        <v>79</v>
      </c>
      <c r="C30" s="78" t="s">
        <v>325</v>
      </c>
      <c r="D30" s="78" t="s">
        <v>444</v>
      </c>
      <c r="E30" s="79">
        <v>2</v>
      </c>
      <c r="H30" s="72" t="str">
        <f t="shared" si="0"/>
        <v>อำเภอ วังหิน ตำบลบ่อแก้ว บ้านหนองรวง</v>
      </c>
      <c r="M30" s="72">
        <v>26</v>
      </c>
      <c r="N30" s="72" t="s">
        <v>382</v>
      </c>
      <c r="O30" s="72" t="str">
        <f t="shared" si="1"/>
        <v>26.อำเภอ วังหิน ตำบลบ่อแก้ว บ้านหนองรวง</v>
      </c>
    </row>
    <row r="31" spans="1:15">
      <c r="A31" s="77">
        <v>29</v>
      </c>
      <c r="B31" s="78" t="s">
        <v>79</v>
      </c>
      <c r="C31" s="78" t="s">
        <v>377</v>
      </c>
      <c r="D31" s="78" t="s">
        <v>380</v>
      </c>
      <c r="E31" s="79">
        <v>4</v>
      </c>
      <c r="H31" s="72" t="str">
        <f t="shared" si="0"/>
        <v>อำเภอ ห้วยทับทัน ตำบลผักไหม บ้านดู่</v>
      </c>
      <c r="M31" s="72">
        <v>27</v>
      </c>
      <c r="N31" s="72" t="s">
        <v>382</v>
      </c>
      <c r="O31" s="72" t="str">
        <f t="shared" si="1"/>
        <v>27.อำเภอ ห้วยทับทัน ตำบลผักไหม บ้านดู่</v>
      </c>
    </row>
    <row r="32" spans="1:15" ht="25.5">
      <c r="A32" s="77">
        <v>30</v>
      </c>
      <c r="B32" s="78" t="s">
        <v>79</v>
      </c>
      <c r="C32" s="78" t="s">
        <v>367</v>
      </c>
      <c r="D32" s="78" t="s">
        <v>447</v>
      </c>
      <c r="E32" s="79">
        <v>2</v>
      </c>
      <c r="H32" s="72" t="str">
        <f t="shared" si="0"/>
        <v>อำเภอ อุทุมพรพิสัย ตำบลก้านเหลือง บ้านสีแก้ว</v>
      </c>
      <c r="M32" s="72">
        <v>28</v>
      </c>
      <c r="N32" s="72" t="s">
        <v>382</v>
      </c>
      <c r="O32" s="72" t="str">
        <f t="shared" si="1"/>
        <v>28.อำเภอ อุทุมพรพิสัย ตำบลก้านเหลือง บ้านสีแก้ว</v>
      </c>
    </row>
    <row r="33" spans="1:15">
      <c r="A33" s="81"/>
      <c r="B33" s="82"/>
      <c r="C33" s="82"/>
      <c r="D33" s="82"/>
      <c r="E33" s="83"/>
      <c r="H33" s="72" t="str">
        <f t="shared" si="0"/>
        <v>อำเภอ อุทุมพรพิสัย ตำบลรังแร้ง บ้านค้อ</v>
      </c>
      <c r="M33" s="72">
        <v>29</v>
      </c>
      <c r="N33" s="72" t="s">
        <v>382</v>
      </c>
      <c r="O33" s="72" t="str">
        <f t="shared" si="1"/>
        <v>29.อำเภอ อุทุมพรพิสัย ตำบลรังแร้ง บ้านค้อ</v>
      </c>
    </row>
    <row r="34" spans="1:15">
      <c r="A34" s="81"/>
      <c r="B34" s="82"/>
      <c r="C34" s="82"/>
      <c r="D34" s="82"/>
      <c r="E34" s="83"/>
      <c r="H34" s="72" t="str">
        <f t="shared" si="0"/>
        <v>อำเภอ อุทุมพรพิสัย ตำบลสระกำแพงใหญ่ บ้านหนองหัวหมู</v>
      </c>
      <c r="M34" s="72">
        <v>30</v>
      </c>
      <c r="N34" s="72" t="s">
        <v>382</v>
      </c>
      <c r="O34" s="72" t="str">
        <f t="shared" si="1"/>
        <v>30.อำเภอ อุทุมพรพิสัย ตำบลสระกำแพงใหญ่ บ้านหนองหัวหมู</v>
      </c>
    </row>
    <row r="35" spans="1:15">
      <c r="A35" s="81"/>
      <c r="B35" s="82"/>
      <c r="C35" s="82"/>
      <c r="D35" s="82"/>
      <c r="E35" s="83"/>
      <c r="H35" s="72" t="str">
        <f t="shared" si="0"/>
        <v>อำเภอ  ตำบล บ้าน</v>
      </c>
      <c r="M35" s="72">
        <v>31</v>
      </c>
      <c r="N35" s="72" t="s">
        <v>382</v>
      </c>
      <c r="O35" s="72" t="str">
        <f t="shared" si="1"/>
        <v>31.อำเภอ  ตำบล บ้าน</v>
      </c>
    </row>
    <row r="36" spans="1:15">
      <c r="A36" s="81"/>
      <c r="B36" s="82"/>
      <c r="C36" s="82"/>
      <c r="D36" s="82"/>
      <c r="E36" s="83"/>
      <c r="H36" s="72" t="str">
        <f t="shared" si="0"/>
        <v>อำเภอ  ตำบล บ้าน</v>
      </c>
      <c r="M36" s="72">
        <v>32</v>
      </c>
      <c r="N36" s="72" t="s">
        <v>382</v>
      </c>
      <c r="O36" s="72" t="str">
        <f t="shared" si="1"/>
        <v>32.อำเภอ  ตำบล บ้าน</v>
      </c>
    </row>
    <row r="37" spans="1:15">
      <c r="A37" s="81"/>
      <c r="B37" s="82"/>
      <c r="C37" s="82"/>
      <c r="D37" s="82"/>
      <c r="E37" s="83"/>
      <c r="H37" s="72" t="str">
        <f t="shared" si="0"/>
        <v>อำเภอ  ตำบล บ้าน</v>
      </c>
      <c r="M37" s="72">
        <v>33</v>
      </c>
      <c r="N37" s="72" t="s">
        <v>382</v>
      </c>
      <c r="O37" s="72" t="str">
        <f t="shared" si="1"/>
        <v>33.อำเภอ  ตำบล บ้าน</v>
      </c>
    </row>
    <row r="38" spans="1:15">
      <c r="A38" s="81"/>
      <c r="B38" s="82"/>
      <c r="C38" s="82"/>
      <c r="D38" s="82"/>
      <c r="E38" s="83"/>
      <c r="H38" s="72" t="str">
        <f t="shared" si="0"/>
        <v>อำเภอ  ตำบล บ้าน</v>
      </c>
      <c r="M38" s="72">
        <v>34</v>
      </c>
      <c r="N38" s="72" t="s">
        <v>382</v>
      </c>
      <c r="O38" s="72" t="str">
        <f t="shared" si="1"/>
        <v>34.อำเภอ  ตำบล บ้าน</v>
      </c>
    </row>
    <row r="39" spans="1:15">
      <c r="A39" s="81"/>
      <c r="B39" s="82"/>
      <c r="C39" s="82"/>
      <c r="D39" s="82"/>
      <c r="E39" s="83"/>
      <c r="H39" s="72" t="str">
        <f t="shared" si="0"/>
        <v>อำเภอ  ตำบล บ้าน</v>
      </c>
      <c r="M39" s="72">
        <v>35</v>
      </c>
      <c r="N39" s="72" t="s">
        <v>382</v>
      </c>
      <c r="O39" s="72" t="str">
        <f t="shared" si="1"/>
        <v>35.อำเภอ  ตำบล บ้าน</v>
      </c>
    </row>
    <row r="40" spans="1:15">
      <c r="A40" s="81"/>
      <c r="B40" s="82"/>
      <c r="C40" s="82"/>
      <c r="D40" s="82"/>
      <c r="E40" s="83"/>
      <c r="H40" s="72" t="str">
        <f t="shared" si="0"/>
        <v>อำเภอ  ตำบล บ้าน</v>
      </c>
      <c r="M40" s="72">
        <v>36</v>
      </c>
      <c r="N40" s="72" t="s">
        <v>382</v>
      </c>
      <c r="O40" s="72" t="str">
        <f t="shared" si="1"/>
        <v>36.อำเภอ  ตำบล บ้าน</v>
      </c>
    </row>
    <row r="41" spans="1:15">
      <c r="A41" s="81"/>
      <c r="B41" s="82"/>
      <c r="C41" s="82"/>
      <c r="D41" s="82"/>
      <c r="E41" s="83"/>
      <c r="H41" s="72" t="str">
        <f t="shared" si="0"/>
        <v>อำเภอ  ตำบล บ้าน</v>
      </c>
      <c r="M41" s="72">
        <v>37</v>
      </c>
      <c r="N41" s="72" t="s">
        <v>382</v>
      </c>
      <c r="O41" s="72" t="str">
        <f t="shared" si="1"/>
        <v>37.อำเภอ  ตำบล บ้าน</v>
      </c>
    </row>
    <row r="42" spans="1:15">
      <c r="A42" s="81"/>
      <c r="B42" s="82"/>
      <c r="C42" s="82"/>
      <c r="D42" s="82"/>
      <c r="E42" s="83"/>
      <c r="H42" s="72" t="str">
        <f t="shared" si="0"/>
        <v>อำเภอ  ตำบล บ้าน</v>
      </c>
      <c r="M42" s="72">
        <v>38</v>
      </c>
      <c r="N42" s="72" t="s">
        <v>382</v>
      </c>
      <c r="O42" s="72" t="str">
        <f t="shared" si="1"/>
        <v>38.อำเภอ  ตำบล บ้าน</v>
      </c>
    </row>
    <row r="43" spans="1:15">
      <c r="A43" s="81"/>
      <c r="B43" s="82"/>
      <c r="C43" s="82"/>
      <c r="D43" s="82"/>
      <c r="E43" s="83"/>
      <c r="H43" s="72" t="str">
        <f t="shared" si="0"/>
        <v>อำเภอ  ตำบล บ้าน</v>
      </c>
      <c r="M43" s="72">
        <v>39</v>
      </c>
      <c r="N43" s="72" t="s">
        <v>382</v>
      </c>
      <c r="O43" s="72" t="str">
        <f t="shared" si="1"/>
        <v>39.อำเภอ  ตำบล บ้าน</v>
      </c>
    </row>
    <row r="44" spans="1:15">
      <c r="A44" s="81"/>
      <c r="B44" s="82"/>
      <c r="C44" s="82"/>
      <c r="D44" s="82"/>
      <c r="E44" s="83"/>
      <c r="H44" s="72" t="str">
        <f t="shared" si="0"/>
        <v>อำเภอ  ตำบล บ้าน</v>
      </c>
      <c r="M44" s="72">
        <v>40</v>
      </c>
      <c r="N44" s="72" t="s">
        <v>382</v>
      </c>
      <c r="O44" s="72" t="str">
        <f t="shared" si="1"/>
        <v>40.อำเภอ  ตำบล บ้าน</v>
      </c>
    </row>
    <row r="45" spans="1:15">
      <c r="A45" s="81"/>
      <c r="B45" s="82"/>
      <c r="C45" s="82"/>
      <c r="D45" s="82"/>
      <c r="E45" s="83"/>
      <c r="H45" s="72" t="str">
        <f t="shared" si="0"/>
        <v>อำเภอ  ตำบล บ้าน</v>
      </c>
      <c r="M45" s="72">
        <v>41</v>
      </c>
      <c r="N45" s="72" t="s">
        <v>382</v>
      </c>
      <c r="O45" s="72" t="str">
        <f t="shared" si="1"/>
        <v>41.อำเภอ  ตำบล บ้าน</v>
      </c>
    </row>
    <row r="46" spans="1:15">
      <c r="A46" s="81"/>
      <c r="B46" s="82"/>
      <c r="C46" s="82"/>
      <c r="D46" s="82"/>
      <c r="E46" s="83"/>
      <c r="H46" s="72" t="str">
        <f t="shared" si="0"/>
        <v>อำเภอ  ตำบล บ้าน</v>
      </c>
      <c r="M46" s="72">
        <v>42</v>
      </c>
      <c r="N46" s="72" t="s">
        <v>382</v>
      </c>
      <c r="O46" s="72" t="str">
        <f t="shared" si="1"/>
        <v>42.อำเภอ  ตำบล บ้าน</v>
      </c>
    </row>
    <row r="47" spans="1:15">
      <c r="A47" s="81"/>
      <c r="B47" s="82"/>
      <c r="C47" s="82"/>
      <c r="D47" s="82"/>
      <c r="E47" s="83"/>
      <c r="H47" s="72" t="str">
        <f t="shared" si="0"/>
        <v>อำเภอ  ตำบล บ้าน</v>
      </c>
      <c r="M47" s="72">
        <v>43</v>
      </c>
      <c r="N47" s="72" t="s">
        <v>382</v>
      </c>
      <c r="O47" s="72" t="str">
        <f t="shared" si="1"/>
        <v>43.อำเภอ  ตำบล บ้าน</v>
      </c>
    </row>
    <row r="48" spans="1:15">
      <c r="A48" s="81"/>
      <c r="B48" s="82"/>
      <c r="C48" s="82"/>
      <c r="D48" s="82"/>
      <c r="E48" s="83"/>
      <c r="H48" s="72" t="str">
        <f t="shared" si="0"/>
        <v>อำเภอ  ตำบล บ้าน</v>
      </c>
      <c r="M48" s="72">
        <v>44</v>
      </c>
      <c r="N48" s="72" t="s">
        <v>382</v>
      </c>
      <c r="O48" s="72" t="str">
        <f t="shared" si="1"/>
        <v>44.อำเภอ  ตำบล บ้าน</v>
      </c>
    </row>
    <row r="49" spans="1:15">
      <c r="A49" s="81"/>
      <c r="B49" s="82"/>
      <c r="C49" s="82"/>
      <c r="D49" s="82"/>
      <c r="E49" s="83"/>
      <c r="H49" s="72" t="str">
        <f t="shared" si="0"/>
        <v>อำเภอ  ตำบล บ้าน</v>
      </c>
      <c r="M49" s="72">
        <v>45</v>
      </c>
      <c r="N49" s="72" t="s">
        <v>382</v>
      </c>
      <c r="O49" s="72" t="str">
        <f t="shared" si="1"/>
        <v>45.อำเภอ  ตำบล บ้าน</v>
      </c>
    </row>
    <row r="50" spans="1:15">
      <c r="A50" s="81"/>
      <c r="B50" s="82"/>
      <c r="C50" s="82"/>
      <c r="D50" s="82"/>
      <c r="E50" s="83"/>
      <c r="H50" s="72" t="str">
        <f t="shared" si="0"/>
        <v>อำเภอ  ตำบล บ้าน</v>
      </c>
      <c r="M50" s="72">
        <v>46</v>
      </c>
      <c r="N50" s="72" t="s">
        <v>382</v>
      </c>
      <c r="O50" s="72" t="str">
        <f t="shared" si="1"/>
        <v>46.อำเภอ  ตำบล บ้าน</v>
      </c>
    </row>
    <row r="51" spans="1:15">
      <c r="A51" s="81"/>
      <c r="B51" s="82"/>
      <c r="C51" s="82"/>
      <c r="D51" s="82"/>
      <c r="E51" s="83"/>
      <c r="H51" s="72" t="str">
        <f t="shared" si="0"/>
        <v>อำเภอ  ตำบล บ้าน</v>
      </c>
      <c r="M51" s="72">
        <v>47</v>
      </c>
      <c r="N51" s="72" t="s">
        <v>382</v>
      </c>
      <c r="O51" s="72" t="str">
        <f t="shared" si="1"/>
        <v>47.อำเภอ  ตำบล บ้าน</v>
      </c>
    </row>
    <row r="52" spans="1:15">
      <c r="A52" s="81"/>
      <c r="B52" s="82"/>
      <c r="C52" s="82"/>
      <c r="D52" s="82"/>
      <c r="E52" s="83"/>
      <c r="H52" s="72" t="str">
        <f t="shared" si="0"/>
        <v>อำเภอ  ตำบล บ้าน</v>
      </c>
      <c r="M52" s="72">
        <v>48</v>
      </c>
      <c r="N52" s="72" t="s">
        <v>382</v>
      </c>
      <c r="O52" s="72" t="str">
        <f t="shared" si="1"/>
        <v>48.อำเภอ  ตำบล บ้าน</v>
      </c>
    </row>
    <row r="53" spans="1:15">
      <c r="A53" s="81"/>
      <c r="B53" s="82"/>
      <c r="C53" s="82"/>
      <c r="D53" s="82"/>
      <c r="E53" s="83"/>
      <c r="H53" s="72" t="str">
        <f t="shared" si="0"/>
        <v>อำเภอ  ตำบล บ้าน</v>
      </c>
      <c r="M53" s="72">
        <v>49</v>
      </c>
      <c r="N53" s="72" t="s">
        <v>382</v>
      </c>
      <c r="O53" s="72" t="str">
        <f t="shared" si="1"/>
        <v>49.อำเภอ  ตำบล บ้าน</v>
      </c>
    </row>
    <row r="54" spans="1:15">
      <c r="A54" s="81"/>
      <c r="B54" s="82"/>
      <c r="C54" s="82"/>
      <c r="D54" s="82"/>
      <c r="E54" s="83"/>
      <c r="H54" s="72" t="str">
        <f t="shared" si="0"/>
        <v>อำเภอ  ตำบล บ้าน</v>
      </c>
      <c r="M54" s="72">
        <v>50</v>
      </c>
      <c r="N54" s="72" t="s">
        <v>382</v>
      </c>
      <c r="O54" s="72" t="str">
        <f t="shared" si="1"/>
        <v>50.อำเภอ  ตำบล บ้าน</v>
      </c>
    </row>
    <row r="55" spans="1:15">
      <c r="A55" s="81"/>
      <c r="B55" s="82"/>
      <c r="C55" s="82"/>
      <c r="D55" s="82"/>
      <c r="E55" s="83"/>
      <c r="H55" s="72" t="str">
        <f t="shared" si="0"/>
        <v>อำเภอ  ตำบล บ้าน</v>
      </c>
      <c r="M55" s="72">
        <v>51</v>
      </c>
      <c r="N55" s="72" t="s">
        <v>382</v>
      </c>
      <c r="O55" s="72" t="str">
        <f t="shared" si="1"/>
        <v>51.อำเภอ  ตำบล บ้าน</v>
      </c>
    </row>
    <row r="56" spans="1:15">
      <c r="A56" s="81"/>
      <c r="B56" s="82"/>
      <c r="C56" s="82"/>
      <c r="D56" s="82"/>
      <c r="E56" s="83"/>
      <c r="H56" s="72" t="str">
        <f t="shared" si="0"/>
        <v>อำเภอ  ตำบล บ้าน</v>
      </c>
      <c r="M56" s="72">
        <v>52</v>
      </c>
      <c r="N56" s="72" t="s">
        <v>382</v>
      </c>
      <c r="O56" s="72" t="str">
        <f t="shared" si="1"/>
        <v>52.อำเภอ  ตำบล บ้าน</v>
      </c>
    </row>
    <row r="57" spans="1:15">
      <c r="A57" s="81"/>
      <c r="B57" s="82"/>
      <c r="C57" s="82"/>
      <c r="D57" s="82"/>
      <c r="E57" s="83"/>
      <c r="H57" s="72" t="str">
        <f t="shared" si="0"/>
        <v>อำเภอ  ตำบล บ้าน</v>
      </c>
      <c r="M57" s="72">
        <v>53</v>
      </c>
      <c r="N57" s="72" t="s">
        <v>382</v>
      </c>
      <c r="O57" s="72" t="str">
        <f t="shared" si="1"/>
        <v>53.อำเภอ  ตำบล บ้าน</v>
      </c>
    </row>
    <row r="58" spans="1:15">
      <c r="A58" s="81"/>
      <c r="B58" s="82"/>
      <c r="C58" s="82"/>
      <c r="D58" s="82"/>
      <c r="E58" s="83"/>
      <c r="H58" s="72" t="str">
        <f t="shared" si="0"/>
        <v>อำเภอ  ตำบล บ้าน</v>
      </c>
      <c r="M58" s="72">
        <v>54</v>
      </c>
      <c r="N58" s="72" t="s">
        <v>382</v>
      </c>
      <c r="O58" s="72" t="str">
        <f t="shared" si="1"/>
        <v>54.อำเภอ  ตำบล บ้าน</v>
      </c>
    </row>
    <row r="59" spans="1:15">
      <c r="A59" s="81"/>
      <c r="B59" s="80"/>
      <c r="C59" s="80"/>
      <c r="D59" s="80"/>
      <c r="E59" s="84"/>
      <c r="H59" s="72" t="str">
        <f t="shared" si="0"/>
        <v>อำเภอ  ตำบล บ้าน</v>
      </c>
      <c r="M59" s="72">
        <v>55</v>
      </c>
      <c r="N59" s="72" t="s">
        <v>382</v>
      </c>
      <c r="O59" s="72" t="str">
        <f t="shared" si="1"/>
        <v>55.อำเภอ  ตำบล บ้าน</v>
      </c>
    </row>
    <row r="60" spans="1:15">
      <c r="A60" s="81"/>
      <c r="B60" s="80"/>
      <c r="C60" s="80"/>
      <c r="D60" s="80"/>
      <c r="E60" s="84"/>
      <c r="H60" s="72" t="str">
        <f t="shared" si="0"/>
        <v>อำเภอ  ตำบล บ้าน</v>
      </c>
      <c r="M60" s="72">
        <v>56</v>
      </c>
      <c r="N60" s="72" t="s">
        <v>382</v>
      </c>
      <c r="O60" s="72" t="str">
        <f t="shared" si="1"/>
        <v>56.อำเภอ  ตำบล บ้าน</v>
      </c>
    </row>
    <row r="61" spans="1:15">
      <c r="A61" s="81"/>
      <c r="B61" s="80"/>
      <c r="C61" s="80"/>
      <c r="D61" s="80"/>
      <c r="E61" s="84"/>
      <c r="H61" s="72" t="str">
        <f t="shared" si="0"/>
        <v>อำเภอ  ตำบล บ้าน</v>
      </c>
      <c r="M61" s="72">
        <v>57</v>
      </c>
      <c r="N61" s="72" t="s">
        <v>382</v>
      </c>
      <c r="O61" s="72" t="str">
        <f t="shared" si="1"/>
        <v>57.อำเภอ  ตำบล บ้าน</v>
      </c>
    </row>
    <row r="62" spans="1:15">
      <c r="A62" s="81"/>
      <c r="B62" s="80"/>
      <c r="C62" s="80"/>
      <c r="D62" s="80"/>
      <c r="E62" s="84"/>
      <c r="H62" s="72" t="str">
        <f t="shared" si="0"/>
        <v>อำเภอ  ตำบล บ้าน</v>
      </c>
      <c r="M62" s="72">
        <v>58</v>
      </c>
      <c r="N62" s="72" t="s">
        <v>382</v>
      </c>
      <c r="O62" s="72" t="str">
        <f t="shared" si="1"/>
        <v>58.อำเภอ  ตำบล บ้าน</v>
      </c>
    </row>
    <row r="63" spans="1:15">
      <c r="A63" s="81"/>
      <c r="B63" s="80"/>
      <c r="C63" s="80"/>
      <c r="D63" s="80"/>
      <c r="E63" s="84"/>
      <c r="H63" s="72" t="str">
        <f t="shared" si="0"/>
        <v>อำเภอ  ตำบล บ้าน</v>
      </c>
      <c r="M63" s="72">
        <v>59</v>
      </c>
      <c r="N63" s="72" t="s">
        <v>382</v>
      </c>
      <c r="O63" s="72" t="str">
        <f t="shared" si="1"/>
        <v>59.อำเภอ  ตำบล บ้าน</v>
      </c>
    </row>
    <row r="64" spans="1:15">
      <c r="A64" s="81"/>
      <c r="B64" s="80"/>
      <c r="C64" s="80"/>
      <c r="D64" s="80"/>
      <c r="E64" s="84"/>
      <c r="H64" s="72" t="str">
        <f t="shared" si="0"/>
        <v>อำเภอ  ตำบล บ้าน</v>
      </c>
      <c r="M64" s="72">
        <v>60</v>
      </c>
      <c r="N64" s="72" t="s">
        <v>382</v>
      </c>
      <c r="O64" s="72" t="str">
        <f t="shared" si="1"/>
        <v>60.อำเภอ  ตำบล บ้าน</v>
      </c>
    </row>
    <row r="65" spans="8:15">
      <c r="H65" s="72" t="str">
        <f t="shared" si="0"/>
        <v>อำเภอ  ตำบล บ้าน</v>
      </c>
      <c r="M65" s="72">
        <v>61</v>
      </c>
      <c r="N65" s="72" t="s">
        <v>382</v>
      </c>
      <c r="O65" s="72" t="str">
        <f t="shared" si="1"/>
        <v>61.อำเภอ  ตำบล บ้าน</v>
      </c>
    </row>
    <row r="66" spans="8:15">
      <c r="H66" s="72" t="str">
        <f t="shared" si="0"/>
        <v>อำเภอ  ตำบล บ้าน</v>
      </c>
      <c r="M66" s="72">
        <v>62</v>
      </c>
      <c r="N66" s="72" t="s">
        <v>382</v>
      </c>
      <c r="O66" s="72" t="str">
        <f t="shared" si="1"/>
        <v>62.อำเภอ  ตำบล บ้าน</v>
      </c>
    </row>
    <row r="67" spans="8:15">
      <c r="H67" s="72" t="str">
        <f t="shared" si="0"/>
        <v>อำเภอ  ตำบล บ้าน</v>
      </c>
      <c r="M67" s="72">
        <v>63</v>
      </c>
      <c r="O67" s="72" t="str">
        <f t="shared" si="1"/>
        <v>63อำเภอ  ตำบล บ้าน</v>
      </c>
    </row>
    <row r="68" spans="8:15">
      <c r="H68" s="72" t="str">
        <f t="shared" si="0"/>
        <v>อำเภอ  ตำบล บ้าน</v>
      </c>
      <c r="M68" s="72">
        <v>64</v>
      </c>
      <c r="O68" s="72" t="str">
        <f t="shared" si="1"/>
        <v>64อำเภอ  ตำบล บ้าน</v>
      </c>
    </row>
    <row r="69" spans="8:15">
      <c r="H69" s="72" t="str">
        <f t="shared" si="0"/>
        <v>อำเภอ  ตำบล บ้าน</v>
      </c>
      <c r="M69" s="72">
        <v>65</v>
      </c>
      <c r="O69" s="72" t="str">
        <f t="shared" si="1"/>
        <v>65อำเภอ  ตำบล บ้าน</v>
      </c>
    </row>
    <row r="70" spans="8:15">
      <c r="H70" s="72" t="str">
        <f t="shared" ref="H70:H127" si="2">"อำเภอ "&amp;B68&amp;" ตำบล"&amp;C68 &amp;" บ้าน"&amp;D68</f>
        <v>อำเภอ  ตำบล บ้าน</v>
      </c>
      <c r="M70" s="72">
        <v>66</v>
      </c>
      <c r="O70" s="72" t="str">
        <f t="shared" ref="O70:O133" si="3">M70&amp;N70&amp;H70</f>
        <v>66อำเภอ  ตำบล บ้าน</v>
      </c>
    </row>
    <row r="71" spans="8:15">
      <c r="H71" s="72" t="str">
        <f t="shared" si="2"/>
        <v>อำเภอ  ตำบล บ้าน</v>
      </c>
      <c r="M71" s="72">
        <v>67</v>
      </c>
      <c r="O71" s="72" t="str">
        <f t="shared" si="3"/>
        <v>67อำเภอ  ตำบล บ้าน</v>
      </c>
    </row>
    <row r="72" spans="8:15">
      <c r="H72" s="72" t="str">
        <f t="shared" si="2"/>
        <v>อำเภอ  ตำบล บ้าน</v>
      </c>
      <c r="M72" s="72">
        <v>68</v>
      </c>
      <c r="O72" s="72" t="str">
        <f t="shared" si="3"/>
        <v>68อำเภอ  ตำบล บ้าน</v>
      </c>
    </row>
    <row r="73" spans="8:15">
      <c r="H73" s="72" t="str">
        <f t="shared" si="2"/>
        <v>อำเภอ  ตำบล บ้าน</v>
      </c>
      <c r="M73" s="72">
        <v>69</v>
      </c>
      <c r="O73" s="72" t="str">
        <f t="shared" si="3"/>
        <v>69อำเภอ  ตำบล บ้าน</v>
      </c>
    </row>
    <row r="74" spans="8:15">
      <c r="H74" s="72" t="str">
        <f t="shared" si="2"/>
        <v>อำเภอ  ตำบล บ้าน</v>
      </c>
      <c r="O74" s="72" t="str">
        <f t="shared" si="3"/>
        <v>อำเภอ  ตำบล บ้าน</v>
      </c>
    </row>
    <row r="75" spans="8:15">
      <c r="H75" s="72" t="str">
        <f t="shared" si="2"/>
        <v>อำเภอ  ตำบล บ้าน</v>
      </c>
      <c r="O75" s="72" t="str">
        <f t="shared" si="3"/>
        <v>อำเภอ  ตำบล บ้าน</v>
      </c>
    </row>
    <row r="76" spans="8:15">
      <c r="H76" s="72" t="str">
        <f t="shared" si="2"/>
        <v>อำเภอ  ตำบล บ้าน</v>
      </c>
      <c r="O76" s="72" t="str">
        <f t="shared" si="3"/>
        <v>อำเภอ  ตำบล บ้าน</v>
      </c>
    </row>
    <row r="77" spans="8:15">
      <c r="H77" s="72" t="str">
        <f t="shared" si="2"/>
        <v>อำเภอ  ตำบล บ้าน</v>
      </c>
      <c r="O77" s="72" t="str">
        <f t="shared" si="3"/>
        <v>อำเภอ  ตำบล บ้าน</v>
      </c>
    </row>
    <row r="78" spans="8:15">
      <c r="H78" s="72" t="str">
        <f t="shared" si="2"/>
        <v>อำเภอ  ตำบล บ้าน</v>
      </c>
      <c r="O78" s="72" t="str">
        <f t="shared" si="3"/>
        <v>อำเภอ  ตำบล บ้าน</v>
      </c>
    </row>
    <row r="79" spans="8:15">
      <c r="H79" s="72" t="str">
        <f t="shared" si="2"/>
        <v>อำเภอ  ตำบล บ้าน</v>
      </c>
      <c r="O79" s="72" t="str">
        <f t="shared" si="3"/>
        <v>อำเภอ  ตำบล บ้าน</v>
      </c>
    </row>
    <row r="80" spans="8:15">
      <c r="H80" s="72" t="str">
        <f t="shared" si="2"/>
        <v>อำเภอ  ตำบล บ้าน</v>
      </c>
      <c r="O80" s="72" t="str">
        <f t="shared" si="3"/>
        <v>อำเภอ  ตำบล บ้าน</v>
      </c>
    </row>
    <row r="81" spans="8:15">
      <c r="H81" s="72" t="str">
        <f t="shared" si="2"/>
        <v>อำเภอ  ตำบล บ้าน</v>
      </c>
      <c r="O81" s="72" t="str">
        <f t="shared" si="3"/>
        <v>อำเภอ  ตำบล บ้าน</v>
      </c>
    </row>
    <row r="82" spans="8:15">
      <c r="H82" s="72" t="str">
        <f t="shared" si="2"/>
        <v>อำเภอ  ตำบล บ้าน</v>
      </c>
      <c r="O82" s="72" t="str">
        <f t="shared" si="3"/>
        <v>อำเภอ  ตำบล บ้าน</v>
      </c>
    </row>
    <row r="83" spans="8:15">
      <c r="H83" s="72" t="str">
        <f t="shared" si="2"/>
        <v>อำเภอ  ตำบล บ้าน</v>
      </c>
      <c r="O83" s="72" t="str">
        <f t="shared" si="3"/>
        <v>อำเภอ  ตำบล บ้าน</v>
      </c>
    </row>
    <row r="84" spans="8:15">
      <c r="H84" s="72" t="str">
        <f t="shared" si="2"/>
        <v>อำเภอ  ตำบล บ้าน</v>
      </c>
      <c r="O84" s="72" t="str">
        <f t="shared" si="3"/>
        <v>อำเภอ  ตำบล บ้าน</v>
      </c>
    </row>
    <row r="85" spans="8:15">
      <c r="H85" s="72" t="str">
        <f t="shared" si="2"/>
        <v>อำเภอ  ตำบล บ้าน</v>
      </c>
      <c r="O85" s="72" t="str">
        <f t="shared" si="3"/>
        <v>อำเภอ  ตำบล บ้าน</v>
      </c>
    </row>
    <row r="86" spans="8:15">
      <c r="H86" s="72" t="str">
        <f t="shared" si="2"/>
        <v>อำเภอ  ตำบล บ้าน</v>
      </c>
      <c r="O86" s="72" t="str">
        <f t="shared" si="3"/>
        <v>อำเภอ  ตำบล บ้าน</v>
      </c>
    </row>
    <row r="87" spans="8:15">
      <c r="H87" s="72" t="str">
        <f t="shared" si="2"/>
        <v>อำเภอ  ตำบล บ้าน</v>
      </c>
      <c r="O87" s="72" t="str">
        <f t="shared" si="3"/>
        <v>อำเภอ  ตำบล บ้าน</v>
      </c>
    </row>
    <row r="88" spans="8:15">
      <c r="H88" s="72" t="str">
        <f t="shared" si="2"/>
        <v>อำเภอ  ตำบล บ้าน</v>
      </c>
      <c r="O88" s="72" t="str">
        <f t="shared" si="3"/>
        <v>อำเภอ  ตำบล บ้าน</v>
      </c>
    </row>
    <row r="89" spans="8:15">
      <c r="H89" s="72" t="str">
        <f t="shared" si="2"/>
        <v>อำเภอ  ตำบล บ้าน</v>
      </c>
      <c r="O89" s="72" t="str">
        <f t="shared" si="3"/>
        <v>อำเภอ  ตำบล บ้าน</v>
      </c>
    </row>
    <row r="90" spans="8:15">
      <c r="H90" s="72" t="str">
        <f t="shared" si="2"/>
        <v>อำเภอ  ตำบล บ้าน</v>
      </c>
      <c r="O90" s="72" t="str">
        <f t="shared" si="3"/>
        <v>อำเภอ  ตำบล บ้าน</v>
      </c>
    </row>
    <row r="91" spans="8:15">
      <c r="H91" s="72" t="str">
        <f t="shared" si="2"/>
        <v>อำเภอ  ตำบล บ้าน</v>
      </c>
      <c r="O91" s="72" t="str">
        <f t="shared" si="3"/>
        <v>อำเภอ  ตำบล บ้าน</v>
      </c>
    </row>
    <row r="92" spans="8:15">
      <c r="H92" s="72" t="str">
        <f t="shared" si="2"/>
        <v>อำเภอ  ตำบล บ้าน</v>
      </c>
      <c r="O92" s="72" t="str">
        <f t="shared" si="3"/>
        <v>อำเภอ  ตำบล บ้าน</v>
      </c>
    </row>
    <row r="93" spans="8:15">
      <c r="H93" s="72" t="str">
        <f t="shared" si="2"/>
        <v>อำเภอ  ตำบล บ้าน</v>
      </c>
      <c r="O93" s="72" t="str">
        <f t="shared" si="3"/>
        <v>อำเภอ  ตำบล บ้าน</v>
      </c>
    </row>
    <row r="94" spans="8:15">
      <c r="H94" s="72" t="str">
        <f t="shared" si="2"/>
        <v>อำเภอ  ตำบล บ้าน</v>
      </c>
      <c r="O94" s="72" t="str">
        <f t="shared" si="3"/>
        <v>อำเภอ  ตำบล บ้าน</v>
      </c>
    </row>
    <row r="95" spans="8:15">
      <c r="H95" s="72" t="str">
        <f t="shared" si="2"/>
        <v>อำเภอ  ตำบล บ้าน</v>
      </c>
      <c r="O95" s="72" t="str">
        <f t="shared" si="3"/>
        <v>อำเภอ  ตำบล บ้าน</v>
      </c>
    </row>
    <row r="96" spans="8:15">
      <c r="H96" s="72" t="str">
        <f t="shared" si="2"/>
        <v>อำเภอ  ตำบล บ้าน</v>
      </c>
      <c r="O96" s="72" t="str">
        <f t="shared" si="3"/>
        <v>อำเภอ  ตำบล บ้าน</v>
      </c>
    </row>
    <row r="97" spans="8:15">
      <c r="H97" s="72" t="str">
        <f t="shared" si="2"/>
        <v>อำเภอ  ตำบล บ้าน</v>
      </c>
      <c r="O97" s="72" t="str">
        <f t="shared" si="3"/>
        <v>อำเภอ  ตำบล บ้าน</v>
      </c>
    </row>
    <row r="98" spans="8:15">
      <c r="H98" s="72" t="str">
        <f t="shared" si="2"/>
        <v>อำเภอ  ตำบล บ้าน</v>
      </c>
      <c r="O98" s="72" t="str">
        <f t="shared" si="3"/>
        <v>อำเภอ  ตำบล บ้าน</v>
      </c>
    </row>
    <row r="99" spans="8:15">
      <c r="H99" s="72" t="str">
        <f t="shared" si="2"/>
        <v>อำเภอ  ตำบล บ้าน</v>
      </c>
      <c r="O99" s="72" t="str">
        <f t="shared" si="3"/>
        <v>อำเภอ  ตำบล บ้าน</v>
      </c>
    </row>
    <row r="100" spans="8:15">
      <c r="H100" s="72" t="str">
        <f t="shared" si="2"/>
        <v>อำเภอ  ตำบล บ้าน</v>
      </c>
      <c r="O100" s="72" t="str">
        <f t="shared" si="3"/>
        <v>อำเภอ  ตำบล บ้าน</v>
      </c>
    </row>
    <row r="101" spans="8:15">
      <c r="H101" s="72" t="str">
        <f t="shared" si="2"/>
        <v>อำเภอ  ตำบล บ้าน</v>
      </c>
      <c r="O101" s="72" t="str">
        <f t="shared" si="3"/>
        <v>อำเภอ  ตำบล บ้าน</v>
      </c>
    </row>
    <row r="102" spans="8:15">
      <c r="H102" s="72" t="str">
        <f t="shared" si="2"/>
        <v>อำเภอ  ตำบล บ้าน</v>
      </c>
      <c r="O102" s="72" t="str">
        <f t="shared" si="3"/>
        <v>อำเภอ  ตำบล บ้าน</v>
      </c>
    </row>
    <row r="103" spans="8:15">
      <c r="H103" s="72" t="str">
        <f t="shared" si="2"/>
        <v>อำเภอ  ตำบล บ้าน</v>
      </c>
      <c r="O103" s="72" t="str">
        <f t="shared" si="3"/>
        <v>อำเภอ  ตำบล บ้าน</v>
      </c>
    </row>
    <row r="104" spans="8:15">
      <c r="H104" s="72" t="str">
        <f t="shared" si="2"/>
        <v>อำเภอ  ตำบล บ้าน</v>
      </c>
      <c r="O104" s="72" t="str">
        <f t="shared" si="3"/>
        <v>อำเภอ  ตำบล บ้าน</v>
      </c>
    </row>
    <row r="105" spans="8:15">
      <c r="H105" s="72" t="str">
        <f t="shared" si="2"/>
        <v>อำเภอ  ตำบล บ้าน</v>
      </c>
      <c r="O105" s="72" t="str">
        <f t="shared" si="3"/>
        <v>อำเภอ  ตำบล บ้าน</v>
      </c>
    </row>
    <row r="106" spans="8:15">
      <c r="H106" s="72" t="str">
        <f t="shared" si="2"/>
        <v>อำเภอ  ตำบล บ้าน</v>
      </c>
      <c r="O106" s="72" t="str">
        <f t="shared" si="3"/>
        <v>อำเภอ  ตำบล บ้าน</v>
      </c>
    </row>
    <row r="107" spans="8:15">
      <c r="H107" s="72" t="str">
        <f t="shared" si="2"/>
        <v>อำเภอ  ตำบล บ้าน</v>
      </c>
      <c r="O107" s="72" t="str">
        <f t="shared" si="3"/>
        <v>อำเภอ  ตำบล บ้าน</v>
      </c>
    </row>
    <row r="108" spans="8:15">
      <c r="H108" s="72" t="str">
        <f t="shared" si="2"/>
        <v>อำเภอ  ตำบล บ้าน</v>
      </c>
      <c r="O108" s="72" t="str">
        <f t="shared" si="3"/>
        <v>อำเภอ  ตำบล บ้าน</v>
      </c>
    </row>
    <row r="109" spans="8:15">
      <c r="H109" s="72" t="str">
        <f t="shared" si="2"/>
        <v>อำเภอ  ตำบล บ้าน</v>
      </c>
      <c r="O109" s="72" t="str">
        <f t="shared" si="3"/>
        <v>อำเภอ  ตำบล บ้าน</v>
      </c>
    </row>
    <row r="110" spans="8:15">
      <c r="H110" s="72" t="str">
        <f t="shared" si="2"/>
        <v>อำเภอ  ตำบล บ้าน</v>
      </c>
      <c r="O110" s="72" t="str">
        <f t="shared" si="3"/>
        <v>อำเภอ  ตำบล บ้าน</v>
      </c>
    </row>
    <row r="111" spans="8:15">
      <c r="H111" s="72" t="str">
        <f t="shared" si="2"/>
        <v>อำเภอ  ตำบล บ้าน</v>
      </c>
      <c r="O111" s="72" t="str">
        <f t="shared" si="3"/>
        <v>อำเภอ  ตำบล บ้าน</v>
      </c>
    </row>
    <row r="112" spans="8:15">
      <c r="H112" s="72" t="str">
        <f t="shared" si="2"/>
        <v>อำเภอ  ตำบล บ้าน</v>
      </c>
      <c r="O112" s="72" t="str">
        <f t="shared" si="3"/>
        <v>อำเภอ  ตำบล บ้าน</v>
      </c>
    </row>
    <row r="113" spans="8:15">
      <c r="H113" s="72" t="str">
        <f t="shared" si="2"/>
        <v>อำเภอ  ตำบล บ้าน</v>
      </c>
      <c r="O113" s="72" t="str">
        <f t="shared" si="3"/>
        <v>อำเภอ  ตำบล บ้าน</v>
      </c>
    </row>
    <row r="114" spans="8:15">
      <c r="H114" s="72" t="str">
        <f t="shared" si="2"/>
        <v>อำเภอ  ตำบล บ้าน</v>
      </c>
      <c r="O114" s="72" t="str">
        <f t="shared" si="3"/>
        <v>อำเภอ  ตำบล บ้าน</v>
      </c>
    </row>
    <row r="115" spans="8:15">
      <c r="H115" s="72" t="str">
        <f t="shared" si="2"/>
        <v>อำเภอ  ตำบล บ้าน</v>
      </c>
      <c r="O115" s="72" t="str">
        <f t="shared" si="3"/>
        <v>อำเภอ  ตำบล บ้าน</v>
      </c>
    </row>
    <row r="116" spans="8:15">
      <c r="H116" s="72" t="str">
        <f t="shared" si="2"/>
        <v>อำเภอ  ตำบล บ้าน</v>
      </c>
      <c r="O116" s="72" t="str">
        <f t="shared" si="3"/>
        <v>อำเภอ  ตำบล บ้าน</v>
      </c>
    </row>
    <row r="117" spans="8:15">
      <c r="H117" s="72" t="str">
        <f t="shared" si="2"/>
        <v>อำเภอ  ตำบล บ้าน</v>
      </c>
      <c r="O117" s="72" t="str">
        <f t="shared" si="3"/>
        <v>อำเภอ  ตำบล บ้าน</v>
      </c>
    </row>
    <row r="118" spans="8:15">
      <c r="H118" s="72" t="str">
        <f t="shared" si="2"/>
        <v>อำเภอ  ตำบล บ้าน</v>
      </c>
      <c r="O118" s="72" t="str">
        <f t="shared" si="3"/>
        <v>อำเภอ  ตำบล บ้าน</v>
      </c>
    </row>
    <row r="119" spans="8:15">
      <c r="H119" s="72" t="str">
        <f t="shared" si="2"/>
        <v>อำเภอ  ตำบล บ้าน</v>
      </c>
      <c r="O119" s="72" t="str">
        <f t="shared" si="3"/>
        <v>อำเภอ  ตำบล บ้าน</v>
      </c>
    </row>
    <row r="120" spans="8:15">
      <c r="H120" s="72" t="str">
        <f t="shared" si="2"/>
        <v>อำเภอ  ตำบล บ้าน</v>
      </c>
      <c r="O120" s="72" t="str">
        <f t="shared" si="3"/>
        <v>อำเภอ  ตำบล บ้าน</v>
      </c>
    </row>
    <row r="121" spans="8:15">
      <c r="H121" s="72" t="str">
        <f t="shared" si="2"/>
        <v>อำเภอ  ตำบล บ้าน</v>
      </c>
      <c r="O121" s="72" t="str">
        <f t="shared" si="3"/>
        <v>อำเภอ  ตำบล บ้าน</v>
      </c>
    </row>
    <row r="122" spans="8:15">
      <c r="H122" s="72" t="str">
        <f t="shared" si="2"/>
        <v>อำเภอ  ตำบล บ้าน</v>
      </c>
      <c r="O122" s="72" t="str">
        <f t="shared" si="3"/>
        <v>อำเภอ  ตำบล บ้าน</v>
      </c>
    </row>
    <row r="123" spans="8:15">
      <c r="H123" s="72" t="str">
        <f t="shared" si="2"/>
        <v>อำเภอ  ตำบล บ้าน</v>
      </c>
      <c r="O123" s="72" t="str">
        <f t="shared" si="3"/>
        <v>อำเภอ  ตำบล บ้าน</v>
      </c>
    </row>
    <row r="124" spans="8:15">
      <c r="H124" s="72" t="str">
        <f t="shared" si="2"/>
        <v>อำเภอ  ตำบล บ้าน</v>
      </c>
      <c r="O124" s="72" t="str">
        <f t="shared" si="3"/>
        <v>อำเภอ  ตำบล บ้าน</v>
      </c>
    </row>
    <row r="125" spans="8:15">
      <c r="H125" s="72" t="str">
        <f t="shared" si="2"/>
        <v>อำเภอ  ตำบล บ้าน</v>
      </c>
      <c r="O125" s="72" t="str">
        <f t="shared" si="3"/>
        <v>อำเภอ  ตำบล บ้าน</v>
      </c>
    </row>
    <row r="126" spans="8:15">
      <c r="H126" s="72" t="str">
        <f t="shared" si="2"/>
        <v>อำเภอ  ตำบล บ้าน</v>
      </c>
      <c r="O126" s="72" t="str">
        <f t="shared" si="3"/>
        <v>อำเภอ  ตำบล บ้าน</v>
      </c>
    </row>
    <row r="127" spans="8:15">
      <c r="H127" s="72" t="str">
        <f t="shared" si="2"/>
        <v>อำเภอ  ตำบล บ้าน</v>
      </c>
      <c r="O127" s="72" t="str">
        <f t="shared" si="3"/>
        <v>อำเภอ  ตำบล บ้าน</v>
      </c>
    </row>
    <row r="128" spans="8:15">
      <c r="O128" s="72" t="str">
        <f t="shared" si="3"/>
        <v/>
      </c>
    </row>
    <row r="129" spans="15:15">
      <c r="O129" s="72" t="str">
        <f t="shared" si="3"/>
        <v/>
      </c>
    </row>
    <row r="130" spans="15:15">
      <c r="O130" s="72" t="str">
        <f t="shared" si="3"/>
        <v/>
      </c>
    </row>
    <row r="131" spans="15:15">
      <c r="O131" s="72" t="str">
        <f t="shared" si="3"/>
        <v/>
      </c>
    </row>
    <row r="132" spans="15:15">
      <c r="O132" s="72" t="str">
        <f t="shared" si="3"/>
        <v/>
      </c>
    </row>
    <row r="133" spans="15:15">
      <c r="O133" s="72" t="str">
        <f t="shared" si="3"/>
        <v/>
      </c>
    </row>
    <row r="134" spans="15:15">
      <c r="O134" s="72" t="str">
        <f t="shared" ref="O134:O175" si="4">M134&amp;N134&amp;H134</f>
        <v/>
      </c>
    </row>
    <row r="135" spans="15:15">
      <c r="O135" s="72" t="str">
        <f t="shared" si="4"/>
        <v/>
      </c>
    </row>
    <row r="136" spans="15:15">
      <c r="O136" s="72" t="str">
        <f t="shared" si="4"/>
        <v/>
      </c>
    </row>
    <row r="137" spans="15:15">
      <c r="O137" s="72" t="str">
        <f t="shared" si="4"/>
        <v/>
      </c>
    </row>
    <row r="138" spans="15:15">
      <c r="O138" s="72" t="str">
        <f t="shared" si="4"/>
        <v/>
      </c>
    </row>
    <row r="139" spans="15:15">
      <c r="O139" s="72" t="str">
        <f t="shared" si="4"/>
        <v/>
      </c>
    </row>
    <row r="140" spans="15:15">
      <c r="O140" s="72" t="str">
        <f t="shared" si="4"/>
        <v/>
      </c>
    </row>
    <row r="141" spans="15:15">
      <c r="O141" s="72" t="str">
        <f t="shared" si="4"/>
        <v/>
      </c>
    </row>
    <row r="142" spans="15:15">
      <c r="O142" s="72" t="str">
        <f t="shared" si="4"/>
        <v/>
      </c>
    </row>
    <row r="143" spans="15:15">
      <c r="O143" s="72" t="str">
        <f t="shared" si="4"/>
        <v/>
      </c>
    </row>
    <row r="144" spans="15:15">
      <c r="O144" s="72" t="str">
        <f t="shared" si="4"/>
        <v/>
      </c>
    </row>
    <row r="145" spans="15:15">
      <c r="O145" s="72" t="str">
        <f t="shared" si="4"/>
        <v/>
      </c>
    </row>
    <row r="146" spans="15:15">
      <c r="O146" s="72" t="str">
        <f t="shared" si="4"/>
        <v/>
      </c>
    </row>
    <row r="147" spans="15:15">
      <c r="O147" s="72" t="str">
        <f t="shared" si="4"/>
        <v/>
      </c>
    </row>
    <row r="148" spans="15:15">
      <c r="O148" s="72" t="str">
        <f t="shared" si="4"/>
        <v/>
      </c>
    </row>
    <row r="149" spans="15:15">
      <c r="O149" s="72" t="str">
        <f t="shared" si="4"/>
        <v/>
      </c>
    </row>
    <row r="150" spans="15:15">
      <c r="O150" s="72" t="str">
        <f t="shared" si="4"/>
        <v/>
      </c>
    </row>
    <row r="151" spans="15:15">
      <c r="O151" s="72" t="str">
        <f t="shared" si="4"/>
        <v/>
      </c>
    </row>
    <row r="152" spans="15:15">
      <c r="O152" s="72" t="str">
        <f t="shared" si="4"/>
        <v/>
      </c>
    </row>
    <row r="153" spans="15:15">
      <c r="O153" s="72" t="str">
        <f t="shared" si="4"/>
        <v/>
      </c>
    </row>
    <row r="154" spans="15:15">
      <c r="O154" s="72" t="str">
        <f t="shared" si="4"/>
        <v/>
      </c>
    </row>
    <row r="155" spans="15:15">
      <c r="O155" s="72" t="str">
        <f t="shared" si="4"/>
        <v/>
      </c>
    </row>
    <row r="156" spans="15:15">
      <c r="O156" s="72" t="str">
        <f t="shared" si="4"/>
        <v/>
      </c>
    </row>
    <row r="157" spans="15:15">
      <c r="O157" s="72" t="str">
        <f t="shared" si="4"/>
        <v/>
      </c>
    </row>
    <row r="158" spans="15:15">
      <c r="O158" s="72" t="str">
        <f t="shared" si="4"/>
        <v/>
      </c>
    </row>
    <row r="159" spans="15:15">
      <c r="O159" s="72" t="str">
        <f t="shared" si="4"/>
        <v/>
      </c>
    </row>
    <row r="160" spans="15:15">
      <c r="O160" s="72" t="str">
        <f t="shared" si="4"/>
        <v/>
      </c>
    </row>
    <row r="161" spans="15:15">
      <c r="O161" s="72" t="str">
        <f t="shared" si="4"/>
        <v/>
      </c>
    </row>
    <row r="162" spans="15:15">
      <c r="O162" s="72" t="str">
        <f t="shared" si="4"/>
        <v/>
      </c>
    </row>
    <row r="163" spans="15:15">
      <c r="O163" s="72" t="str">
        <f t="shared" si="4"/>
        <v/>
      </c>
    </row>
    <row r="164" spans="15:15">
      <c r="O164" s="72" t="str">
        <f t="shared" si="4"/>
        <v/>
      </c>
    </row>
    <row r="165" spans="15:15">
      <c r="O165" s="72" t="str">
        <f t="shared" si="4"/>
        <v/>
      </c>
    </row>
    <row r="166" spans="15:15">
      <c r="O166" s="72" t="str">
        <f t="shared" si="4"/>
        <v/>
      </c>
    </row>
    <row r="167" spans="15:15">
      <c r="O167" s="72" t="str">
        <f t="shared" si="4"/>
        <v/>
      </c>
    </row>
    <row r="168" spans="15:15">
      <c r="O168" s="72" t="str">
        <f t="shared" si="4"/>
        <v/>
      </c>
    </row>
    <row r="169" spans="15:15">
      <c r="O169" s="72" t="str">
        <f t="shared" si="4"/>
        <v/>
      </c>
    </row>
    <row r="170" spans="15:15">
      <c r="O170" s="72" t="str">
        <f t="shared" si="4"/>
        <v/>
      </c>
    </row>
    <row r="171" spans="15:15">
      <c r="O171" s="72" t="str">
        <f t="shared" si="4"/>
        <v/>
      </c>
    </row>
    <row r="172" spans="15:15">
      <c r="O172" s="72" t="str">
        <f t="shared" si="4"/>
        <v/>
      </c>
    </row>
    <row r="173" spans="15:15">
      <c r="O173" s="72" t="str">
        <f t="shared" si="4"/>
        <v/>
      </c>
    </row>
    <row r="174" spans="15:15">
      <c r="O174" s="72" t="str">
        <f t="shared" si="4"/>
        <v/>
      </c>
    </row>
    <row r="175" spans="15:15">
      <c r="O175" s="72" t="str">
        <f t="shared" si="4"/>
        <v/>
      </c>
    </row>
  </sheetData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42" sqref="N42"/>
    </sheetView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89"/>
  <sheetViews>
    <sheetView topLeftCell="A49" workbookViewId="0">
      <selection activeCell="T77" sqref="T77"/>
    </sheetView>
  </sheetViews>
  <sheetFormatPr defaultRowHeight="12.75"/>
  <cols>
    <col min="1" max="1" width="6.5703125" customWidth="1"/>
  </cols>
  <sheetData>
    <row r="1" spans="1:20">
      <c r="A1" s="99" t="s">
        <v>596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64"/>
      <c r="P1" s="64"/>
      <c r="S1" s="40"/>
      <c r="T1" s="40"/>
    </row>
    <row r="2" spans="1:20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S2" s="40"/>
      <c r="T2" s="40"/>
    </row>
    <row r="3" spans="1:20">
      <c r="A3" s="100" t="s">
        <v>81</v>
      </c>
      <c r="B3" s="100" t="s">
        <v>82</v>
      </c>
      <c r="C3" s="100" t="s">
        <v>83</v>
      </c>
      <c r="D3" s="100" t="s">
        <v>84</v>
      </c>
      <c r="E3" s="100" t="s">
        <v>85</v>
      </c>
      <c r="F3" s="100" t="s">
        <v>86</v>
      </c>
      <c r="G3" s="100" t="s">
        <v>87</v>
      </c>
      <c r="H3" s="100" t="s">
        <v>88</v>
      </c>
      <c r="I3" s="100" t="s">
        <v>89</v>
      </c>
      <c r="J3" s="100" t="s">
        <v>90</v>
      </c>
      <c r="K3" s="100" t="s">
        <v>91</v>
      </c>
      <c r="L3" s="100" t="s">
        <v>92</v>
      </c>
      <c r="M3" s="100" t="s">
        <v>93</v>
      </c>
      <c r="N3" s="100" t="s">
        <v>94</v>
      </c>
      <c r="O3" s="70"/>
      <c r="P3" s="70"/>
      <c r="S3" s="103" t="s">
        <v>83</v>
      </c>
      <c r="T3" s="103">
        <v>247</v>
      </c>
    </row>
    <row r="4" spans="1:20">
      <c r="A4" s="101">
        <v>1</v>
      </c>
      <c r="B4" s="102">
        <v>2557</v>
      </c>
      <c r="C4" s="101">
        <v>247</v>
      </c>
      <c r="D4" s="101">
        <v>478</v>
      </c>
      <c r="E4" s="101">
        <v>573</v>
      </c>
      <c r="F4" s="101">
        <v>150</v>
      </c>
      <c r="G4" s="101">
        <v>81</v>
      </c>
      <c r="H4" s="101">
        <v>71</v>
      </c>
      <c r="I4" s="101">
        <v>69</v>
      </c>
      <c r="J4" s="101">
        <v>81</v>
      </c>
      <c r="K4" s="101">
        <v>43</v>
      </c>
      <c r="L4" s="101">
        <v>28</v>
      </c>
      <c r="M4" s="101">
        <v>35</v>
      </c>
      <c r="N4" s="101">
        <v>72</v>
      </c>
      <c r="O4" s="69"/>
      <c r="P4" s="69"/>
      <c r="S4" s="103" t="s">
        <v>84</v>
      </c>
      <c r="T4" s="103">
        <v>478</v>
      </c>
    </row>
    <row r="5" spans="1:20">
      <c r="A5" s="101">
        <v>2</v>
      </c>
      <c r="B5" s="102">
        <v>2558</v>
      </c>
      <c r="C5" s="101">
        <v>173</v>
      </c>
      <c r="D5" s="101">
        <v>329</v>
      </c>
      <c r="E5" s="101">
        <v>309</v>
      </c>
      <c r="F5" s="101">
        <v>144</v>
      </c>
      <c r="G5" s="101">
        <v>74</v>
      </c>
      <c r="H5" s="101">
        <v>56</v>
      </c>
      <c r="I5" s="101">
        <v>54</v>
      </c>
      <c r="J5" s="101">
        <v>41</v>
      </c>
      <c r="K5" s="101">
        <v>41</v>
      </c>
      <c r="L5" s="101">
        <v>56</v>
      </c>
      <c r="M5" s="101">
        <v>40</v>
      </c>
      <c r="N5" s="101">
        <v>51</v>
      </c>
      <c r="O5" s="65"/>
      <c r="P5" s="65"/>
      <c r="S5" s="103" t="s">
        <v>85</v>
      </c>
      <c r="T5" s="103">
        <v>573</v>
      </c>
    </row>
    <row r="6" spans="1:20">
      <c r="A6" s="101">
        <v>3</v>
      </c>
      <c r="B6" s="102">
        <v>2559</v>
      </c>
      <c r="C6" s="101">
        <v>109</v>
      </c>
      <c r="D6" s="101">
        <v>137</v>
      </c>
      <c r="E6" s="101">
        <v>243</v>
      </c>
      <c r="F6" s="101">
        <v>156</v>
      </c>
      <c r="G6" s="101">
        <v>87</v>
      </c>
      <c r="H6" s="101">
        <v>88</v>
      </c>
      <c r="I6" s="101">
        <v>106</v>
      </c>
      <c r="J6" s="101">
        <v>80</v>
      </c>
      <c r="K6" s="101">
        <v>63</v>
      </c>
      <c r="L6" s="101">
        <v>59</v>
      </c>
      <c r="M6" s="101">
        <v>59</v>
      </c>
      <c r="N6" s="101">
        <v>75</v>
      </c>
      <c r="O6" s="65"/>
      <c r="P6" s="65"/>
      <c r="S6" s="103" t="s">
        <v>86</v>
      </c>
      <c r="T6" s="103">
        <v>150</v>
      </c>
    </row>
    <row r="7" spans="1:20">
      <c r="A7" s="101">
        <v>4</v>
      </c>
      <c r="B7" s="102">
        <v>2560</v>
      </c>
      <c r="C7" s="101">
        <v>152</v>
      </c>
      <c r="D7" s="101">
        <v>227</v>
      </c>
      <c r="E7" s="101">
        <v>345</v>
      </c>
      <c r="F7" s="101">
        <v>193</v>
      </c>
      <c r="G7" s="101">
        <v>100</v>
      </c>
      <c r="H7" s="101">
        <v>65</v>
      </c>
      <c r="I7" s="101">
        <v>57</v>
      </c>
      <c r="J7" s="101">
        <v>42</v>
      </c>
      <c r="K7" s="101">
        <v>41</v>
      </c>
      <c r="L7" s="101">
        <v>44</v>
      </c>
      <c r="M7" s="101">
        <v>47</v>
      </c>
      <c r="N7" s="101">
        <v>47</v>
      </c>
      <c r="O7" s="65"/>
      <c r="P7" s="65"/>
      <c r="S7" s="103" t="s">
        <v>87</v>
      </c>
      <c r="T7" s="103">
        <v>81</v>
      </c>
    </row>
    <row r="8" spans="1:20">
      <c r="A8" s="101">
        <v>5</v>
      </c>
      <c r="B8" s="102">
        <v>2561</v>
      </c>
      <c r="C8" s="101">
        <v>166</v>
      </c>
      <c r="D8" s="101">
        <v>227</v>
      </c>
      <c r="E8" s="101">
        <v>297</v>
      </c>
      <c r="F8" s="101">
        <v>180</v>
      </c>
      <c r="G8" s="101">
        <v>80</v>
      </c>
      <c r="H8" s="101">
        <v>53</v>
      </c>
      <c r="I8" s="101">
        <v>72</v>
      </c>
      <c r="J8" s="101">
        <v>60</v>
      </c>
      <c r="K8" s="101">
        <v>90</v>
      </c>
      <c r="L8" s="101">
        <v>61</v>
      </c>
      <c r="M8" s="101">
        <v>65</v>
      </c>
      <c r="N8" s="101">
        <v>50</v>
      </c>
      <c r="O8" s="65"/>
      <c r="P8" s="65"/>
      <c r="S8" s="103" t="s">
        <v>88</v>
      </c>
      <c r="T8" s="103">
        <v>71</v>
      </c>
    </row>
    <row r="9" spans="1:20">
      <c r="A9" s="101">
        <v>6</v>
      </c>
      <c r="B9" s="102" t="s">
        <v>95</v>
      </c>
      <c r="C9" s="101">
        <v>166</v>
      </c>
      <c r="D9" s="101">
        <v>227</v>
      </c>
      <c r="E9" s="101">
        <v>309</v>
      </c>
      <c r="F9" s="101">
        <v>156</v>
      </c>
      <c r="G9" s="101">
        <v>81</v>
      </c>
      <c r="H9" s="101">
        <v>65</v>
      </c>
      <c r="I9" s="101">
        <v>69</v>
      </c>
      <c r="J9" s="101">
        <v>60</v>
      </c>
      <c r="K9" s="101">
        <v>43</v>
      </c>
      <c r="L9" s="101">
        <v>56</v>
      </c>
      <c r="M9" s="101">
        <v>47</v>
      </c>
      <c r="N9" s="101">
        <v>51</v>
      </c>
      <c r="O9" s="65"/>
      <c r="P9" s="65"/>
      <c r="S9" s="103" t="s">
        <v>89</v>
      </c>
      <c r="T9" s="103">
        <v>69</v>
      </c>
    </row>
    <row r="10" spans="1:20">
      <c r="A10" s="101">
        <v>7</v>
      </c>
      <c r="B10" s="102">
        <v>2562</v>
      </c>
      <c r="C10" s="101">
        <v>122</v>
      </c>
      <c r="D10" s="101">
        <v>171</v>
      </c>
      <c r="E10" s="101">
        <v>94</v>
      </c>
      <c r="F10" s="101"/>
      <c r="G10" s="101"/>
      <c r="H10" s="101"/>
      <c r="I10" s="101"/>
      <c r="J10" s="101"/>
      <c r="K10" s="101"/>
      <c r="L10" s="101"/>
      <c r="M10" s="101"/>
      <c r="N10" s="101"/>
      <c r="O10" s="65"/>
      <c r="P10" s="65"/>
      <c r="S10" s="103" t="s">
        <v>90</v>
      </c>
      <c r="T10" s="103">
        <v>81</v>
      </c>
    </row>
    <row r="11" spans="1:20">
      <c r="S11" s="103" t="s">
        <v>91</v>
      </c>
      <c r="T11" s="103">
        <v>43</v>
      </c>
    </row>
    <row r="12" spans="1:20">
      <c r="S12" s="103" t="s">
        <v>92</v>
      </c>
      <c r="T12" s="103">
        <v>28</v>
      </c>
    </row>
    <row r="13" spans="1:20">
      <c r="S13" s="103" t="s">
        <v>93</v>
      </c>
      <c r="T13" s="103">
        <v>35</v>
      </c>
    </row>
    <row r="14" spans="1:20">
      <c r="S14" s="103" t="s">
        <v>94</v>
      </c>
      <c r="T14" s="103">
        <v>72</v>
      </c>
    </row>
    <row r="15" spans="1:20">
      <c r="S15" s="103" t="s">
        <v>83</v>
      </c>
      <c r="T15" s="103">
        <v>173</v>
      </c>
    </row>
    <row r="16" spans="1:20">
      <c r="S16" s="103" t="s">
        <v>84</v>
      </c>
      <c r="T16" s="103">
        <v>329</v>
      </c>
    </row>
    <row r="17" spans="19:20">
      <c r="S17" s="103" t="s">
        <v>85</v>
      </c>
      <c r="T17" s="103">
        <v>309</v>
      </c>
    </row>
    <row r="18" spans="19:20">
      <c r="S18" s="103" t="s">
        <v>86</v>
      </c>
      <c r="T18" s="103">
        <v>144</v>
      </c>
    </row>
    <row r="19" spans="19:20">
      <c r="S19" s="103" t="s">
        <v>87</v>
      </c>
      <c r="T19" s="103">
        <v>74</v>
      </c>
    </row>
    <row r="20" spans="19:20">
      <c r="S20" s="103" t="s">
        <v>88</v>
      </c>
      <c r="T20" s="103">
        <v>56</v>
      </c>
    </row>
    <row r="21" spans="19:20">
      <c r="S21" s="103" t="s">
        <v>89</v>
      </c>
      <c r="T21" s="103">
        <v>54</v>
      </c>
    </row>
    <row r="22" spans="19:20">
      <c r="S22" s="103" t="s">
        <v>90</v>
      </c>
      <c r="T22" s="103">
        <v>41</v>
      </c>
    </row>
    <row r="23" spans="19:20">
      <c r="S23" s="103" t="s">
        <v>91</v>
      </c>
      <c r="T23" s="103">
        <v>41</v>
      </c>
    </row>
    <row r="24" spans="19:20">
      <c r="S24" s="103" t="s">
        <v>92</v>
      </c>
      <c r="T24" s="103">
        <v>56</v>
      </c>
    </row>
    <row r="25" spans="19:20">
      <c r="S25" s="103" t="s">
        <v>93</v>
      </c>
      <c r="T25" s="103">
        <v>40</v>
      </c>
    </row>
    <row r="26" spans="19:20">
      <c r="S26" s="103" t="s">
        <v>94</v>
      </c>
      <c r="T26" s="103">
        <v>51</v>
      </c>
    </row>
    <row r="27" spans="19:20">
      <c r="S27" s="103" t="s">
        <v>83</v>
      </c>
      <c r="T27" s="103">
        <v>109</v>
      </c>
    </row>
    <row r="28" spans="19:20">
      <c r="S28" s="103" t="s">
        <v>84</v>
      </c>
      <c r="T28" s="103">
        <v>137</v>
      </c>
    </row>
    <row r="29" spans="19:20">
      <c r="S29" s="103" t="s">
        <v>85</v>
      </c>
      <c r="T29" s="103">
        <v>243</v>
      </c>
    </row>
    <row r="30" spans="19:20">
      <c r="S30" s="103" t="s">
        <v>86</v>
      </c>
      <c r="T30" s="103">
        <v>156</v>
      </c>
    </row>
    <row r="31" spans="19:20">
      <c r="S31" s="103" t="s">
        <v>87</v>
      </c>
      <c r="T31" s="103">
        <v>87</v>
      </c>
    </row>
    <row r="32" spans="19:20">
      <c r="S32" s="103" t="s">
        <v>88</v>
      </c>
      <c r="T32" s="103">
        <v>88</v>
      </c>
    </row>
    <row r="33" spans="1:20">
      <c r="S33" s="103" t="s">
        <v>89</v>
      </c>
      <c r="T33" s="103">
        <v>106</v>
      </c>
    </row>
    <row r="34" spans="1:20">
      <c r="S34" s="103" t="s">
        <v>90</v>
      </c>
      <c r="T34" s="103">
        <v>80</v>
      </c>
    </row>
    <row r="35" spans="1:20">
      <c r="S35" s="103" t="s">
        <v>91</v>
      </c>
      <c r="T35" s="103">
        <v>63</v>
      </c>
    </row>
    <row r="36" spans="1:20">
      <c r="A36" s="29" t="s">
        <v>593</v>
      </c>
      <c r="S36" s="103" t="s">
        <v>92</v>
      </c>
      <c r="T36" s="103">
        <v>59</v>
      </c>
    </row>
    <row r="37" spans="1:20">
      <c r="S37" s="103" t="s">
        <v>93</v>
      </c>
      <c r="T37" s="103">
        <v>59</v>
      </c>
    </row>
    <row r="38" spans="1:20">
      <c r="S38" s="103" t="s">
        <v>94</v>
      </c>
      <c r="T38" s="103">
        <v>75</v>
      </c>
    </row>
    <row r="39" spans="1:20">
      <c r="S39" s="103" t="s">
        <v>83</v>
      </c>
      <c r="T39" s="103">
        <v>152</v>
      </c>
    </row>
    <row r="40" spans="1:20">
      <c r="S40" s="103" t="s">
        <v>84</v>
      </c>
      <c r="T40" s="103">
        <v>227</v>
      </c>
    </row>
    <row r="41" spans="1:20">
      <c r="S41" s="103" t="s">
        <v>85</v>
      </c>
      <c r="T41" s="103">
        <v>345</v>
      </c>
    </row>
    <row r="42" spans="1:20">
      <c r="S42" s="103" t="s">
        <v>86</v>
      </c>
      <c r="T42" s="103">
        <v>193</v>
      </c>
    </row>
    <row r="43" spans="1:20">
      <c r="S43" s="103" t="s">
        <v>87</v>
      </c>
      <c r="T43" s="103">
        <v>100</v>
      </c>
    </row>
    <row r="44" spans="1:20">
      <c r="S44" s="103" t="s">
        <v>88</v>
      </c>
      <c r="T44" s="103">
        <v>65</v>
      </c>
    </row>
    <row r="45" spans="1:20">
      <c r="S45" s="103" t="s">
        <v>89</v>
      </c>
      <c r="T45" s="103">
        <v>57</v>
      </c>
    </row>
    <row r="46" spans="1:20">
      <c r="S46" s="103" t="s">
        <v>90</v>
      </c>
      <c r="T46" s="103">
        <v>42</v>
      </c>
    </row>
    <row r="47" spans="1:20">
      <c r="S47" s="103" t="s">
        <v>91</v>
      </c>
      <c r="T47" s="103">
        <v>41</v>
      </c>
    </row>
    <row r="48" spans="1:20">
      <c r="S48" s="103" t="s">
        <v>92</v>
      </c>
      <c r="T48" s="103">
        <v>44</v>
      </c>
    </row>
    <row r="49" spans="1:20">
      <c r="S49" s="103" t="s">
        <v>93</v>
      </c>
      <c r="T49" s="103">
        <v>47</v>
      </c>
    </row>
    <row r="50" spans="1:20">
      <c r="S50" s="103" t="s">
        <v>94</v>
      </c>
      <c r="T50" s="103">
        <v>47</v>
      </c>
    </row>
    <row r="51" spans="1:20">
      <c r="S51" s="103" t="s">
        <v>83</v>
      </c>
      <c r="T51" s="103">
        <v>166</v>
      </c>
    </row>
    <row r="52" spans="1:20">
      <c r="S52" s="103" t="s">
        <v>84</v>
      </c>
      <c r="T52" s="103">
        <v>227</v>
      </c>
    </row>
    <row r="53" spans="1:20">
      <c r="S53" s="103" t="s">
        <v>85</v>
      </c>
      <c r="T53" s="103">
        <v>297</v>
      </c>
    </row>
    <row r="54" spans="1:20">
      <c r="S54" s="103" t="s">
        <v>86</v>
      </c>
      <c r="T54" s="103">
        <v>180</v>
      </c>
    </row>
    <row r="55" spans="1:20">
      <c r="S55" s="103" t="s">
        <v>87</v>
      </c>
      <c r="T55" s="103">
        <v>80</v>
      </c>
    </row>
    <row r="56" spans="1:20">
      <c r="S56" s="103" t="s">
        <v>88</v>
      </c>
      <c r="T56" s="103">
        <v>53</v>
      </c>
    </row>
    <row r="57" spans="1:20">
      <c r="S57" s="103" t="s">
        <v>89</v>
      </c>
      <c r="T57" s="103">
        <v>72</v>
      </c>
    </row>
    <row r="58" spans="1:20">
      <c r="S58" s="103" t="s">
        <v>90</v>
      </c>
      <c r="T58" s="103">
        <v>60</v>
      </c>
    </row>
    <row r="59" spans="1:20">
      <c r="S59" s="103" t="s">
        <v>91</v>
      </c>
      <c r="T59" s="103">
        <v>90</v>
      </c>
    </row>
    <row r="60" spans="1:20">
      <c r="S60" s="103" t="s">
        <v>92</v>
      </c>
      <c r="T60" s="103">
        <v>61</v>
      </c>
    </row>
    <row r="61" spans="1:20">
      <c r="A61" s="58" t="s">
        <v>478</v>
      </c>
      <c r="S61" s="103" t="s">
        <v>93</v>
      </c>
      <c r="T61" s="103">
        <v>65</v>
      </c>
    </row>
    <row r="62" spans="1:20">
      <c r="S62" s="103" t="s">
        <v>94</v>
      </c>
      <c r="T62" s="103">
        <v>50</v>
      </c>
    </row>
    <row r="63" spans="1:20">
      <c r="S63" s="103" t="s">
        <v>83</v>
      </c>
      <c r="T63" s="103">
        <v>122</v>
      </c>
    </row>
    <row r="64" spans="1:20">
      <c r="S64" s="103" t="s">
        <v>84</v>
      </c>
      <c r="T64" s="103">
        <v>171</v>
      </c>
    </row>
    <row r="65" spans="19:20">
      <c r="S65" s="103" t="s">
        <v>85</v>
      </c>
      <c r="T65" s="103">
        <v>94</v>
      </c>
    </row>
    <row r="66" spans="19:20">
      <c r="S66" s="92" t="s">
        <v>86</v>
      </c>
      <c r="T66" s="92"/>
    </row>
    <row r="67" spans="19:20">
      <c r="S67" s="92" t="s">
        <v>87</v>
      </c>
      <c r="T67" s="92"/>
    </row>
    <row r="68" spans="19:20">
      <c r="S68" s="92" t="s">
        <v>88</v>
      </c>
      <c r="T68" s="92"/>
    </row>
    <row r="69" spans="19:20">
      <c r="S69" s="92" t="s">
        <v>89</v>
      </c>
      <c r="T69" s="92"/>
    </row>
    <row r="70" spans="19:20">
      <c r="S70" s="92" t="s">
        <v>90</v>
      </c>
      <c r="T70" s="92"/>
    </row>
    <row r="71" spans="19:20">
      <c r="S71" s="92" t="s">
        <v>91</v>
      </c>
      <c r="T71" s="92"/>
    </row>
    <row r="72" spans="19:20">
      <c r="S72" s="92" t="s">
        <v>92</v>
      </c>
      <c r="T72" s="92"/>
    </row>
    <row r="73" spans="19:20">
      <c r="S73" s="92" t="s">
        <v>93</v>
      </c>
      <c r="T73" s="92"/>
    </row>
    <row r="74" spans="19:20">
      <c r="S74" s="58" t="s">
        <v>94</v>
      </c>
      <c r="T74" s="58"/>
    </row>
    <row r="89" spans="1:1">
      <c r="A89" s="58" t="s">
        <v>478</v>
      </c>
    </row>
  </sheetData>
  <phoneticPr fontId="11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A24"/>
  <sheetViews>
    <sheetView workbookViewId="0">
      <selection sqref="A1:AA24"/>
    </sheetView>
  </sheetViews>
  <sheetFormatPr defaultRowHeight="12.75"/>
  <cols>
    <col min="1" max="27" width="13.85546875" style="26" customWidth="1"/>
    <col min="28" max="16384" width="9.140625" style="26"/>
  </cols>
  <sheetData>
    <row r="1" spans="1:27" ht="15" customHeight="1">
      <c r="A1" s="110" t="s">
        <v>319</v>
      </c>
      <c r="B1" s="121" t="s">
        <v>129</v>
      </c>
      <c r="C1" s="121"/>
      <c r="D1" s="121" t="s">
        <v>130</v>
      </c>
      <c r="E1" s="121"/>
      <c r="F1" s="121" t="s">
        <v>131</v>
      </c>
      <c r="G1" s="121"/>
      <c r="H1" s="121" t="s">
        <v>132</v>
      </c>
      <c r="I1" s="121"/>
      <c r="J1" s="121" t="s">
        <v>133</v>
      </c>
      <c r="K1" s="121"/>
      <c r="L1" s="121" t="s">
        <v>134</v>
      </c>
      <c r="M1" s="121"/>
      <c r="N1" s="121" t="s">
        <v>135</v>
      </c>
      <c r="O1" s="121"/>
      <c r="P1" s="121" t="s">
        <v>136</v>
      </c>
      <c r="Q1" s="121"/>
      <c r="R1" s="121" t="s">
        <v>137</v>
      </c>
      <c r="S1" s="121"/>
      <c r="T1" s="121" t="s">
        <v>138</v>
      </c>
      <c r="U1" s="121"/>
      <c r="V1" s="121" t="s">
        <v>139</v>
      </c>
      <c r="W1" s="121"/>
      <c r="X1" s="121" t="s">
        <v>140</v>
      </c>
      <c r="Y1" s="121"/>
      <c r="Z1" s="122" t="s">
        <v>77</v>
      </c>
      <c r="AA1" s="122"/>
    </row>
    <row r="2" spans="1:27" ht="15" customHeight="1">
      <c r="A2" s="58"/>
      <c r="B2" s="110" t="s">
        <v>64</v>
      </c>
      <c r="C2" s="110" t="s">
        <v>65</v>
      </c>
      <c r="D2" s="110" t="s">
        <v>64</v>
      </c>
      <c r="E2" s="110" t="s">
        <v>65</v>
      </c>
      <c r="F2" s="110" t="s">
        <v>64</v>
      </c>
      <c r="G2" s="110" t="s">
        <v>65</v>
      </c>
      <c r="H2" s="110" t="s">
        <v>64</v>
      </c>
      <c r="I2" s="110" t="s">
        <v>65</v>
      </c>
      <c r="J2" s="110" t="s">
        <v>64</v>
      </c>
      <c r="K2" s="110" t="s">
        <v>65</v>
      </c>
      <c r="L2" s="110" t="s">
        <v>64</v>
      </c>
      <c r="M2" s="110" t="s">
        <v>65</v>
      </c>
      <c r="N2" s="110" t="s">
        <v>64</v>
      </c>
      <c r="O2" s="110" t="s">
        <v>65</v>
      </c>
      <c r="P2" s="110" t="s">
        <v>64</v>
      </c>
      <c r="Q2" s="110" t="s">
        <v>65</v>
      </c>
      <c r="R2" s="46" t="s">
        <v>64</v>
      </c>
      <c r="S2" s="46" t="s">
        <v>65</v>
      </c>
      <c r="T2" s="46" t="s">
        <v>64</v>
      </c>
      <c r="U2" s="46" t="s">
        <v>65</v>
      </c>
      <c r="V2" s="46" t="s">
        <v>64</v>
      </c>
      <c r="W2" s="46" t="s">
        <v>65</v>
      </c>
      <c r="X2" s="46" t="s">
        <v>64</v>
      </c>
      <c r="Y2" s="46" t="s">
        <v>65</v>
      </c>
      <c r="Z2" s="46" t="s">
        <v>64</v>
      </c>
      <c r="AA2" s="46" t="s">
        <v>65</v>
      </c>
    </row>
    <row r="3" spans="1:27" ht="15" customHeight="1">
      <c r="A3" s="58" t="s">
        <v>9</v>
      </c>
      <c r="B3" s="58">
        <v>16</v>
      </c>
      <c r="C3" s="58">
        <v>0</v>
      </c>
      <c r="D3" s="58">
        <v>11</v>
      </c>
      <c r="E3" s="58">
        <v>0</v>
      </c>
      <c r="F3" s="58">
        <v>11</v>
      </c>
      <c r="G3" s="58">
        <v>0</v>
      </c>
      <c r="H3" s="58">
        <v>3</v>
      </c>
      <c r="I3" s="58">
        <v>0</v>
      </c>
      <c r="J3" s="58">
        <v>2</v>
      </c>
      <c r="K3" s="58">
        <v>0</v>
      </c>
      <c r="L3" s="58">
        <v>3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46</v>
      </c>
      <c r="AA3" s="58">
        <v>0</v>
      </c>
    </row>
    <row r="4" spans="1:27" ht="15" customHeight="1">
      <c r="A4" s="58" t="s">
        <v>10</v>
      </c>
      <c r="B4" s="58">
        <v>2</v>
      </c>
      <c r="C4" s="58">
        <v>0</v>
      </c>
      <c r="D4" s="58">
        <v>5</v>
      </c>
      <c r="E4" s="58">
        <v>0</v>
      </c>
      <c r="F4" s="58">
        <v>4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11</v>
      </c>
      <c r="AA4" s="58">
        <v>0</v>
      </c>
    </row>
    <row r="5" spans="1:27" ht="15" customHeight="1">
      <c r="A5" s="58" t="s">
        <v>11</v>
      </c>
      <c r="B5" s="58">
        <v>14</v>
      </c>
      <c r="C5" s="58">
        <v>0</v>
      </c>
      <c r="D5" s="58">
        <v>33</v>
      </c>
      <c r="E5" s="58">
        <v>0</v>
      </c>
      <c r="F5" s="58">
        <v>27</v>
      </c>
      <c r="G5" s="58">
        <v>0</v>
      </c>
      <c r="H5" s="58">
        <v>4</v>
      </c>
      <c r="I5" s="58">
        <v>0</v>
      </c>
      <c r="J5" s="58">
        <v>2</v>
      </c>
      <c r="K5" s="58">
        <v>0</v>
      </c>
      <c r="L5" s="58">
        <v>1</v>
      </c>
      <c r="M5" s="58">
        <v>0</v>
      </c>
      <c r="N5" s="58">
        <v>2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83</v>
      </c>
      <c r="AA5" s="58">
        <v>0</v>
      </c>
    </row>
    <row r="6" spans="1:27" ht="15" customHeight="1">
      <c r="A6" s="58" t="s">
        <v>12</v>
      </c>
      <c r="B6" s="58">
        <v>4</v>
      </c>
      <c r="C6" s="58">
        <v>0</v>
      </c>
      <c r="D6" s="58">
        <v>8</v>
      </c>
      <c r="E6" s="58">
        <v>0</v>
      </c>
      <c r="F6" s="58">
        <v>9</v>
      </c>
      <c r="G6" s="58">
        <v>0</v>
      </c>
      <c r="H6" s="58">
        <v>6</v>
      </c>
      <c r="I6" s="58">
        <v>0</v>
      </c>
      <c r="J6" s="58">
        <v>7</v>
      </c>
      <c r="K6" s="58">
        <v>0</v>
      </c>
      <c r="L6" s="58">
        <v>2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36</v>
      </c>
      <c r="AA6" s="58">
        <v>0</v>
      </c>
    </row>
    <row r="7" spans="1:27" ht="15" customHeight="1">
      <c r="A7" s="58" t="s">
        <v>13</v>
      </c>
      <c r="B7" s="58">
        <v>2</v>
      </c>
      <c r="C7" s="58">
        <v>0</v>
      </c>
      <c r="D7" s="58">
        <v>7</v>
      </c>
      <c r="E7" s="58">
        <v>0</v>
      </c>
      <c r="F7" s="58">
        <v>6</v>
      </c>
      <c r="G7" s="58">
        <v>0</v>
      </c>
      <c r="H7" s="58">
        <v>1</v>
      </c>
      <c r="I7" s="58">
        <v>0</v>
      </c>
      <c r="J7" s="58">
        <v>4</v>
      </c>
      <c r="K7" s="58">
        <v>0</v>
      </c>
      <c r="L7" s="58">
        <v>0</v>
      </c>
      <c r="M7" s="58">
        <v>0</v>
      </c>
      <c r="N7" s="58">
        <v>1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21</v>
      </c>
      <c r="AA7" s="58">
        <v>0</v>
      </c>
    </row>
    <row r="8" spans="1:27" ht="15" customHeight="1">
      <c r="A8" s="58" t="s">
        <v>14</v>
      </c>
      <c r="B8" s="58">
        <v>2</v>
      </c>
      <c r="C8" s="58">
        <v>0</v>
      </c>
      <c r="D8" s="58">
        <v>1</v>
      </c>
      <c r="E8" s="58">
        <v>0</v>
      </c>
      <c r="F8" s="58">
        <v>4</v>
      </c>
      <c r="G8" s="58">
        <v>0</v>
      </c>
      <c r="H8" s="58">
        <v>1</v>
      </c>
      <c r="I8" s="58">
        <v>0</v>
      </c>
      <c r="J8" s="58">
        <v>1</v>
      </c>
      <c r="K8" s="58">
        <v>0</v>
      </c>
      <c r="L8" s="58">
        <v>2</v>
      </c>
      <c r="M8" s="58">
        <v>0</v>
      </c>
      <c r="N8" s="58">
        <v>2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13</v>
      </c>
      <c r="AA8" s="58">
        <v>0</v>
      </c>
    </row>
    <row r="9" spans="1:27" ht="15" customHeight="1">
      <c r="A9" s="58" t="s">
        <v>15</v>
      </c>
      <c r="B9" s="58">
        <v>9</v>
      </c>
      <c r="C9" s="58">
        <v>0</v>
      </c>
      <c r="D9" s="58">
        <v>14</v>
      </c>
      <c r="E9" s="58">
        <v>0</v>
      </c>
      <c r="F9" s="58">
        <v>12</v>
      </c>
      <c r="G9" s="58">
        <v>0</v>
      </c>
      <c r="H9" s="58">
        <v>1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36</v>
      </c>
      <c r="AA9" s="58">
        <v>0</v>
      </c>
    </row>
    <row r="10" spans="1:27" ht="15" customHeight="1">
      <c r="A10" s="58" t="s">
        <v>16</v>
      </c>
      <c r="B10" s="58">
        <v>9</v>
      </c>
      <c r="C10" s="58">
        <v>0</v>
      </c>
      <c r="D10" s="58">
        <v>10</v>
      </c>
      <c r="E10" s="58">
        <v>0</v>
      </c>
      <c r="F10" s="58">
        <v>11</v>
      </c>
      <c r="G10" s="58">
        <v>0</v>
      </c>
      <c r="H10" s="58">
        <v>4</v>
      </c>
      <c r="I10" s="58">
        <v>0</v>
      </c>
      <c r="J10" s="58">
        <v>4</v>
      </c>
      <c r="K10" s="58">
        <v>0</v>
      </c>
      <c r="L10" s="58">
        <v>2</v>
      </c>
      <c r="M10" s="58">
        <v>0</v>
      </c>
      <c r="N10" s="58">
        <v>3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43</v>
      </c>
      <c r="AA10" s="58">
        <v>0</v>
      </c>
    </row>
    <row r="11" spans="1:27" ht="15" customHeight="1">
      <c r="A11" s="58" t="s">
        <v>17</v>
      </c>
      <c r="B11" s="58">
        <v>2</v>
      </c>
      <c r="C11" s="58">
        <v>0</v>
      </c>
      <c r="D11" s="58">
        <v>2</v>
      </c>
      <c r="E11" s="58">
        <v>0</v>
      </c>
      <c r="F11" s="58">
        <v>8</v>
      </c>
      <c r="G11" s="58">
        <v>0</v>
      </c>
      <c r="H11" s="58">
        <v>0</v>
      </c>
      <c r="I11" s="58">
        <v>0</v>
      </c>
      <c r="J11" s="58">
        <v>1</v>
      </c>
      <c r="K11" s="58">
        <v>0</v>
      </c>
      <c r="L11" s="58">
        <v>0</v>
      </c>
      <c r="M11" s="58">
        <v>0</v>
      </c>
      <c r="N11" s="58">
        <v>1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58">
        <v>0</v>
      </c>
      <c r="Z11" s="58">
        <v>14</v>
      </c>
      <c r="AA11" s="58">
        <v>0</v>
      </c>
    </row>
    <row r="12" spans="1:27" ht="15" customHeight="1">
      <c r="A12" s="58" t="s">
        <v>79</v>
      </c>
      <c r="B12" s="58">
        <v>42</v>
      </c>
      <c r="C12" s="58">
        <v>0</v>
      </c>
      <c r="D12" s="58">
        <v>37</v>
      </c>
      <c r="E12" s="58">
        <v>0</v>
      </c>
      <c r="F12" s="58">
        <v>46</v>
      </c>
      <c r="G12" s="58">
        <v>0</v>
      </c>
      <c r="H12" s="58">
        <v>9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1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58">
        <v>0</v>
      </c>
      <c r="Z12" s="58">
        <v>135</v>
      </c>
      <c r="AA12" s="58">
        <v>0</v>
      </c>
    </row>
    <row r="13" spans="1:27" ht="15" customHeight="1">
      <c r="A13" s="58" t="s">
        <v>18</v>
      </c>
      <c r="B13" s="58">
        <v>3</v>
      </c>
      <c r="C13" s="58">
        <v>0</v>
      </c>
      <c r="D13" s="58">
        <v>0</v>
      </c>
      <c r="E13" s="58">
        <v>0</v>
      </c>
      <c r="F13" s="58">
        <v>0</v>
      </c>
      <c r="G13" s="58">
        <v>0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58">
        <v>0</v>
      </c>
      <c r="Z13" s="58">
        <v>3</v>
      </c>
      <c r="AA13" s="58">
        <v>0</v>
      </c>
    </row>
    <row r="14" spans="1:27" ht="15" customHeight="1">
      <c r="A14" s="58" t="s">
        <v>19</v>
      </c>
      <c r="B14" s="58">
        <v>2</v>
      </c>
      <c r="C14" s="58">
        <v>0</v>
      </c>
      <c r="D14" s="58">
        <v>7</v>
      </c>
      <c r="E14" s="58">
        <v>0</v>
      </c>
      <c r="F14" s="58">
        <v>15</v>
      </c>
      <c r="G14" s="58">
        <v>0</v>
      </c>
      <c r="H14" s="58">
        <v>3</v>
      </c>
      <c r="I14" s="58">
        <v>0</v>
      </c>
      <c r="J14" s="58">
        <v>4</v>
      </c>
      <c r="K14" s="58">
        <v>0</v>
      </c>
      <c r="L14" s="58">
        <v>2</v>
      </c>
      <c r="M14" s="58">
        <v>0</v>
      </c>
      <c r="N14" s="58">
        <v>1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34</v>
      </c>
      <c r="AA14" s="58">
        <v>0</v>
      </c>
    </row>
    <row r="15" spans="1:27" ht="15" customHeight="1">
      <c r="A15" s="58" t="s">
        <v>20</v>
      </c>
      <c r="B15" s="58">
        <v>7</v>
      </c>
      <c r="C15" s="58">
        <v>0</v>
      </c>
      <c r="D15" s="58">
        <v>9</v>
      </c>
      <c r="E15" s="58">
        <v>0</v>
      </c>
      <c r="F15" s="58">
        <v>12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1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29</v>
      </c>
      <c r="AA15" s="58">
        <v>0</v>
      </c>
    </row>
    <row r="16" spans="1:27" ht="15" customHeight="1">
      <c r="A16" s="58" t="s">
        <v>21</v>
      </c>
      <c r="B16" s="58">
        <v>6</v>
      </c>
      <c r="C16" s="58">
        <v>0</v>
      </c>
      <c r="D16" s="58">
        <v>2</v>
      </c>
      <c r="E16" s="58">
        <v>0</v>
      </c>
      <c r="F16" s="58">
        <v>5</v>
      </c>
      <c r="G16" s="58">
        <v>0</v>
      </c>
      <c r="H16" s="58">
        <v>2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2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17</v>
      </c>
      <c r="AA16" s="58">
        <v>0</v>
      </c>
    </row>
    <row r="17" spans="1:27" ht="15" customHeight="1">
      <c r="A17" s="58" t="s">
        <v>22</v>
      </c>
      <c r="B17" s="58">
        <v>33</v>
      </c>
      <c r="C17" s="58">
        <v>0</v>
      </c>
      <c r="D17" s="58">
        <v>31</v>
      </c>
      <c r="E17" s="58">
        <v>0</v>
      </c>
      <c r="F17" s="58">
        <v>20</v>
      </c>
      <c r="G17" s="58">
        <v>0</v>
      </c>
      <c r="H17" s="58">
        <v>5</v>
      </c>
      <c r="I17" s="58">
        <v>0</v>
      </c>
      <c r="J17" s="58">
        <v>1</v>
      </c>
      <c r="K17" s="58">
        <v>0</v>
      </c>
      <c r="L17" s="58">
        <v>1</v>
      </c>
      <c r="M17" s="58">
        <v>0</v>
      </c>
      <c r="N17" s="58">
        <v>1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92</v>
      </c>
      <c r="AA17" s="58">
        <v>0</v>
      </c>
    </row>
    <row r="18" spans="1:27" ht="15" customHeight="1">
      <c r="A18" s="58" t="s">
        <v>23</v>
      </c>
      <c r="B18" s="58">
        <v>12</v>
      </c>
      <c r="C18" s="58">
        <v>0</v>
      </c>
      <c r="D18" s="58">
        <v>17</v>
      </c>
      <c r="E18" s="58">
        <v>0</v>
      </c>
      <c r="F18" s="58">
        <v>11</v>
      </c>
      <c r="G18" s="58">
        <v>0</v>
      </c>
      <c r="H18" s="58">
        <v>0</v>
      </c>
      <c r="I18" s="58">
        <v>0</v>
      </c>
      <c r="J18" s="58">
        <v>2</v>
      </c>
      <c r="K18" s="58">
        <v>0</v>
      </c>
      <c r="L18" s="58">
        <v>1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43</v>
      </c>
      <c r="AA18" s="58">
        <v>0</v>
      </c>
    </row>
    <row r="19" spans="1:27" ht="15" customHeight="1">
      <c r="A19" s="58" t="s">
        <v>24</v>
      </c>
      <c r="B19" s="58">
        <v>5</v>
      </c>
      <c r="C19" s="58">
        <v>0</v>
      </c>
      <c r="D19" s="58">
        <v>9</v>
      </c>
      <c r="E19" s="58">
        <v>0</v>
      </c>
      <c r="F19" s="58">
        <v>5</v>
      </c>
      <c r="G19" s="58">
        <v>0</v>
      </c>
      <c r="H19" s="58">
        <v>2</v>
      </c>
      <c r="I19" s="58">
        <v>0</v>
      </c>
      <c r="J19" s="58">
        <v>1</v>
      </c>
      <c r="K19" s="58">
        <v>0</v>
      </c>
      <c r="L19" s="58">
        <v>0</v>
      </c>
      <c r="M19" s="58">
        <v>0</v>
      </c>
      <c r="N19" s="58">
        <v>1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58">
        <v>0</v>
      </c>
      <c r="Z19" s="58">
        <v>23</v>
      </c>
      <c r="AA19" s="58">
        <v>0</v>
      </c>
    </row>
    <row r="20" spans="1:27" ht="15" customHeight="1">
      <c r="A20" s="58" t="s">
        <v>25</v>
      </c>
      <c r="B20" s="58">
        <v>7</v>
      </c>
      <c r="C20" s="58">
        <v>0</v>
      </c>
      <c r="D20" s="58">
        <v>0</v>
      </c>
      <c r="E20" s="58">
        <v>0</v>
      </c>
      <c r="F20" s="58">
        <v>3</v>
      </c>
      <c r="G20" s="58">
        <v>0</v>
      </c>
      <c r="H20" s="58">
        <v>6</v>
      </c>
      <c r="I20" s="58">
        <v>0</v>
      </c>
      <c r="J20" s="58">
        <v>1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17</v>
      </c>
      <c r="AA20" s="58">
        <v>0</v>
      </c>
    </row>
    <row r="21" spans="1:27" ht="15" customHeight="1">
      <c r="A21" s="58" t="s">
        <v>26</v>
      </c>
      <c r="B21" s="58">
        <v>4</v>
      </c>
      <c r="C21" s="58">
        <v>0</v>
      </c>
      <c r="D21" s="58">
        <v>5</v>
      </c>
      <c r="E21" s="58">
        <v>0</v>
      </c>
      <c r="F21" s="58">
        <v>8</v>
      </c>
      <c r="G21" s="58">
        <v>0</v>
      </c>
      <c r="H21" s="58">
        <v>2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19</v>
      </c>
      <c r="AA21" s="58">
        <v>0</v>
      </c>
    </row>
    <row r="22" spans="1:27" ht="15" customHeight="1">
      <c r="A22" s="58" t="s">
        <v>27</v>
      </c>
      <c r="B22" s="58">
        <v>1</v>
      </c>
      <c r="C22" s="58">
        <v>0</v>
      </c>
      <c r="D22" s="58">
        <v>10</v>
      </c>
      <c r="E22" s="58">
        <v>0</v>
      </c>
      <c r="F22" s="58">
        <v>4</v>
      </c>
      <c r="G22" s="58">
        <v>0</v>
      </c>
      <c r="H22" s="58">
        <v>1</v>
      </c>
      <c r="I22" s="58">
        <v>0</v>
      </c>
      <c r="J22" s="58">
        <v>0</v>
      </c>
      <c r="K22" s="58">
        <v>0</v>
      </c>
      <c r="L22" s="58">
        <v>3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19</v>
      </c>
      <c r="AA22" s="58">
        <v>0</v>
      </c>
    </row>
    <row r="23" spans="1:27" ht="15" customHeight="1">
      <c r="A23" s="58" t="s">
        <v>80</v>
      </c>
      <c r="B23" s="58">
        <v>4</v>
      </c>
      <c r="C23" s="58">
        <v>0</v>
      </c>
      <c r="D23" s="58">
        <v>1</v>
      </c>
      <c r="E23" s="58">
        <v>0</v>
      </c>
      <c r="F23" s="58">
        <v>2</v>
      </c>
      <c r="G23" s="58">
        <v>0</v>
      </c>
      <c r="H23" s="58">
        <v>3</v>
      </c>
      <c r="I23" s="58">
        <v>0</v>
      </c>
      <c r="J23" s="58">
        <v>1</v>
      </c>
      <c r="K23" s="58">
        <v>0</v>
      </c>
      <c r="L23" s="58">
        <v>3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14</v>
      </c>
      <c r="AA23" s="58">
        <v>0</v>
      </c>
    </row>
    <row r="24" spans="1:27">
      <c r="A24" s="58" t="s">
        <v>28</v>
      </c>
      <c r="B24" s="58">
        <v>2</v>
      </c>
      <c r="C24" s="58">
        <v>0</v>
      </c>
      <c r="D24" s="58">
        <v>0</v>
      </c>
      <c r="E24" s="58">
        <v>0</v>
      </c>
      <c r="F24" s="58">
        <v>1</v>
      </c>
      <c r="G24" s="58">
        <v>0</v>
      </c>
      <c r="H24" s="58">
        <v>2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5</v>
      </c>
      <c r="AA24" s="58">
        <v>0</v>
      </c>
    </row>
  </sheetData>
  <mergeCells count="13">
    <mergeCell ref="B1:C1"/>
    <mergeCell ref="D1:E1"/>
    <mergeCell ref="F1:G1"/>
    <mergeCell ref="H1:I1"/>
    <mergeCell ref="J1:K1"/>
    <mergeCell ref="L1:M1"/>
    <mergeCell ref="Z1:AA1"/>
    <mergeCell ref="N1:O1"/>
    <mergeCell ref="P1:Q1"/>
    <mergeCell ref="R1:S1"/>
    <mergeCell ref="T1:U1"/>
    <mergeCell ref="V1:W1"/>
    <mergeCell ref="X1:Y1"/>
  </mergeCells>
  <phoneticPr fontId="11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>
  <dimension ref="A1:I24"/>
  <sheetViews>
    <sheetView topLeftCell="B1" workbookViewId="0">
      <selection activeCell="B1" sqref="B1:I24"/>
    </sheetView>
  </sheetViews>
  <sheetFormatPr defaultRowHeight="12.75"/>
  <cols>
    <col min="1" max="4" width="13.85546875" style="26" customWidth="1"/>
    <col min="5" max="5" width="17.7109375" style="26" customWidth="1"/>
    <col min="6" max="6" width="13.85546875" style="26" customWidth="1"/>
    <col min="7" max="7" width="17.7109375" style="26" customWidth="1"/>
    <col min="8" max="8" width="13.85546875" style="26" customWidth="1"/>
    <col min="9" max="16384" width="9.140625" style="26"/>
  </cols>
  <sheetData>
    <row r="1" spans="1:9" ht="15" customHeight="1">
      <c r="A1" s="38"/>
      <c r="B1" s="104" t="s">
        <v>30</v>
      </c>
      <c r="C1" s="104" t="s">
        <v>31</v>
      </c>
      <c r="D1" s="104" t="s">
        <v>32</v>
      </c>
      <c r="E1" s="104" t="s">
        <v>33</v>
      </c>
      <c r="F1" s="104" t="s">
        <v>34</v>
      </c>
      <c r="G1" s="104" t="s">
        <v>35</v>
      </c>
      <c r="H1" s="104" t="s">
        <v>36</v>
      </c>
      <c r="I1" s="104" t="s">
        <v>37</v>
      </c>
    </row>
    <row r="2" spans="1:9" ht="15" customHeight="1">
      <c r="A2" s="39"/>
      <c r="B2" s="105" t="s">
        <v>38</v>
      </c>
      <c r="C2" s="105" t="s">
        <v>9</v>
      </c>
      <c r="D2" s="106">
        <v>139714</v>
      </c>
      <c r="E2" s="106">
        <v>46</v>
      </c>
      <c r="F2" s="107">
        <v>32.924402708389998</v>
      </c>
      <c r="G2" s="106">
        <v>0</v>
      </c>
      <c r="H2" s="107">
        <v>0</v>
      </c>
      <c r="I2" s="107">
        <v>0</v>
      </c>
    </row>
    <row r="3" spans="1:9" ht="15" customHeight="1">
      <c r="A3" s="39"/>
      <c r="B3" s="105" t="s">
        <v>39</v>
      </c>
      <c r="C3" s="105" t="s">
        <v>10</v>
      </c>
      <c r="D3" s="106">
        <v>36734</v>
      </c>
      <c r="E3" s="106">
        <v>11</v>
      </c>
      <c r="F3" s="107">
        <v>29.945010072412479</v>
      </c>
      <c r="G3" s="106">
        <v>0</v>
      </c>
      <c r="H3" s="107">
        <v>0</v>
      </c>
      <c r="I3" s="107">
        <v>0</v>
      </c>
    </row>
    <row r="4" spans="1:9" ht="15" customHeight="1">
      <c r="A4" s="39"/>
      <c r="B4" s="105" t="s">
        <v>40</v>
      </c>
      <c r="C4" s="105" t="s">
        <v>11</v>
      </c>
      <c r="D4" s="106">
        <v>100117</v>
      </c>
      <c r="E4" s="106">
        <v>83</v>
      </c>
      <c r="F4" s="107">
        <v>82.903003485921474</v>
      </c>
      <c r="G4" s="106">
        <v>0</v>
      </c>
      <c r="H4" s="107">
        <v>0</v>
      </c>
      <c r="I4" s="107">
        <v>0</v>
      </c>
    </row>
    <row r="5" spans="1:9" ht="15" customHeight="1">
      <c r="A5" s="39"/>
      <c r="B5" s="105" t="s">
        <v>41</v>
      </c>
      <c r="C5" s="105" t="s">
        <v>12</v>
      </c>
      <c r="D5" s="106">
        <v>202451</v>
      </c>
      <c r="E5" s="106">
        <v>36</v>
      </c>
      <c r="F5" s="107">
        <v>17.782080602219796</v>
      </c>
      <c r="G5" s="106">
        <v>0</v>
      </c>
      <c r="H5" s="107">
        <v>0</v>
      </c>
      <c r="I5" s="107">
        <v>0</v>
      </c>
    </row>
    <row r="6" spans="1:9" ht="15" customHeight="1">
      <c r="A6" s="39"/>
      <c r="B6" s="105" t="s">
        <v>42</v>
      </c>
      <c r="C6" s="105" t="s">
        <v>13</v>
      </c>
      <c r="D6" s="106">
        <v>151623</v>
      </c>
      <c r="E6" s="106">
        <v>21</v>
      </c>
      <c r="F6" s="107">
        <v>13.85014146930215</v>
      </c>
      <c r="G6" s="106">
        <v>0</v>
      </c>
      <c r="H6" s="107">
        <v>0</v>
      </c>
      <c r="I6" s="107">
        <v>0</v>
      </c>
    </row>
    <row r="7" spans="1:9" ht="15" customHeight="1">
      <c r="A7" s="39"/>
      <c r="B7" s="105" t="s">
        <v>43</v>
      </c>
      <c r="C7" s="105" t="s">
        <v>14</v>
      </c>
      <c r="D7" s="106">
        <v>48337</v>
      </c>
      <c r="E7" s="106">
        <v>13</v>
      </c>
      <c r="F7" s="107">
        <v>26.894511450855454</v>
      </c>
      <c r="G7" s="106">
        <v>0</v>
      </c>
      <c r="H7" s="107">
        <v>0</v>
      </c>
      <c r="I7" s="107">
        <v>0</v>
      </c>
    </row>
    <row r="8" spans="1:9" ht="15" customHeight="1">
      <c r="A8" s="39"/>
      <c r="B8" s="105" t="s">
        <v>44</v>
      </c>
      <c r="C8" s="105" t="s">
        <v>15</v>
      </c>
      <c r="D8" s="106">
        <v>67826</v>
      </c>
      <c r="E8" s="106">
        <v>36</v>
      </c>
      <c r="F8" s="107">
        <v>53.076991124347593</v>
      </c>
      <c r="G8" s="106">
        <v>0</v>
      </c>
      <c r="H8" s="107">
        <v>0</v>
      </c>
      <c r="I8" s="107">
        <v>0</v>
      </c>
    </row>
    <row r="9" spans="1:9" ht="15" customHeight="1">
      <c r="A9" s="39"/>
      <c r="B9" s="105" t="s">
        <v>45</v>
      </c>
      <c r="C9" s="105" t="s">
        <v>16</v>
      </c>
      <c r="D9" s="106">
        <v>108047</v>
      </c>
      <c r="E9" s="106">
        <v>43</v>
      </c>
      <c r="F9" s="107">
        <v>39.797495534350794</v>
      </c>
      <c r="G9" s="106">
        <v>0</v>
      </c>
      <c r="H9" s="107">
        <v>0</v>
      </c>
      <c r="I9" s="107">
        <v>0</v>
      </c>
    </row>
    <row r="10" spans="1:9" ht="15" customHeight="1">
      <c r="A10" s="39"/>
      <c r="B10" s="105" t="s">
        <v>46</v>
      </c>
      <c r="C10" s="105" t="s">
        <v>17</v>
      </c>
      <c r="D10" s="106">
        <v>80596</v>
      </c>
      <c r="E10" s="106">
        <v>14</v>
      </c>
      <c r="F10" s="107">
        <v>17.37058911112214</v>
      </c>
      <c r="G10" s="106">
        <v>0</v>
      </c>
      <c r="H10" s="107">
        <v>0</v>
      </c>
      <c r="I10" s="107">
        <v>0</v>
      </c>
    </row>
    <row r="11" spans="1:9" ht="15" customHeight="1">
      <c r="A11" s="39"/>
      <c r="B11" s="105" t="s">
        <v>47</v>
      </c>
      <c r="C11" s="105" t="s">
        <v>79</v>
      </c>
      <c r="D11" s="106">
        <v>107063</v>
      </c>
      <c r="E11" s="106">
        <v>135</v>
      </c>
      <c r="F11" s="107">
        <v>126.09398204795308</v>
      </c>
      <c r="G11" s="106">
        <v>0</v>
      </c>
      <c r="H11" s="107">
        <v>0</v>
      </c>
      <c r="I11" s="107">
        <v>0</v>
      </c>
    </row>
    <row r="12" spans="1:9" ht="15" customHeight="1">
      <c r="A12" s="39"/>
      <c r="B12" s="105" t="s">
        <v>48</v>
      </c>
      <c r="C12" s="105" t="s">
        <v>18</v>
      </c>
      <c r="D12" s="106">
        <v>10632</v>
      </c>
      <c r="E12" s="106">
        <v>3</v>
      </c>
      <c r="F12" s="107">
        <v>28.216704288939052</v>
      </c>
      <c r="G12" s="106">
        <v>0</v>
      </c>
      <c r="H12" s="107">
        <v>0</v>
      </c>
      <c r="I12" s="107">
        <v>0</v>
      </c>
    </row>
    <row r="13" spans="1:9" ht="15" customHeight="1">
      <c r="A13" s="39"/>
      <c r="B13" s="105" t="s">
        <v>49</v>
      </c>
      <c r="C13" s="105" t="s">
        <v>19</v>
      </c>
      <c r="D13" s="106">
        <v>42461</v>
      </c>
      <c r="E13" s="106">
        <v>34</v>
      </c>
      <c r="F13" s="107">
        <v>80.073479192670916</v>
      </c>
      <c r="G13" s="106">
        <v>0</v>
      </c>
      <c r="H13" s="107">
        <v>0</v>
      </c>
      <c r="I13" s="107">
        <v>0</v>
      </c>
    </row>
    <row r="14" spans="1:9" ht="15" customHeight="1">
      <c r="A14" s="39"/>
      <c r="B14" s="105" t="s">
        <v>50</v>
      </c>
      <c r="C14" s="105" t="s">
        <v>20</v>
      </c>
      <c r="D14" s="106">
        <v>39562</v>
      </c>
      <c r="E14" s="106">
        <v>29</v>
      </c>
      <c r="F14" s="107">
        <v>73.302664172690967</v>
      </c>
      <c r="G14" s="106">
        <v>0</v>
      </c>
      <c r="H14" s="107">
        <v>0</v>
      </c>
      <c r="I14" s="107">
        <v>0</v>
      </c>
    </row>
    <row r="15" spans="1:9" ht="15" customHeight="1">
      <c r="A15" s="39"/>
      <c r="B15" s="105" t="s">
        <v>51</v>
      </c>
      <c r="C15" s="105" t="s">
        <v>21</v>
      </c>
      <c r="D15" s="106">
        <v>53406</v>
      </c>
      <c r="E15" s="106">
        <v>17</v>
      </c>
      <c r="F15" s="107">
        <v>31.831629404935775</v>
      </c>
      <c r="G15" s="106">
        <v>0</v>
      </c>
      <c r="H15" s="107">
        <v>0</v>
      </c>
      <c r="I15" s="107">
        <v>0</v>
      </c>
    </row>
    <row r="16" spans="1:9" ht="15" customHeight="1">
      <c r="A16" s="39"/>
      <c r="B16" s="105" t="s">
        <v>52</v>
      </c>
      <c r="C16" s="105" t="s">
        <v>22</v>
      </c>
      <c r="D16" s="106">
        <v>44545</v>
      </c>
      <c r="E16" s="106">
        <v>92</v>
      </c>
      <c r="F16" s="107">
        <v>206.5327197216298</v>
      </c>
      <c r="G16" s="106">
        <v>0</v>
      </c>
      <c r="H16" s="107">
        <v>0</v>
      </c>
      <c r="I16" s="107">
        <v>0</v>
      </c>
    </row>
    <row r="17" spans="1:9" ht="15" customHeight="1">
      <c r="A17" s="39"/>
      <c r="B17" s="105" t="s">
        <v>53</v>
      </c>
      <c r="C17" s="105" t="s">
        <v>23</v>
      </c>
      <c r="D17" s="106">
        <v>50198</v>
      </c>
      <c r="E17" s="106">
        <v>43</v>
      </c>
      <c r="F17" s="107">
        <v>85.660783298139364</v>
      </c>
      <c r="G17" s="106">
        <v>0</v>
      </c>
      <c r="H17" s="107">
        <v>0</v>
      </c>
      <c r="I17" s="107">
        <v>0</v>
      </c>
    </row>
    <row r="18" spans="1:9" ht="15" customHeight="1">
      <c r="A18" s="39"/>
      <c r="B18" s="105" t="s">
        <v>54</v>
      </c>
      <c r="C18" s="105" t="s">
        <v>24</v>
      </c>
      <c r="D18" s="106">
        <v>54377</v>
      </c>
      <c r="E18" s="106">
        <v>23</v>
      </c>
      <c r="F18" s="107">
        <v>42.297294812144841</v>
      </c>
      <c r="G18" s="106">
        <v>0</v>
      </c>
      <c r="H18" s="107">
        <v>0</v>
      </c>
      <c r="I18" s="107">
        <v>0</v>
      </c>
    </row>
    <row r="19" spans="1:9" ht="15" customHeight="1">
      <c r="A19" s="39"/>
      <c r="B19" s="105" t="s">
        <v>55</v>
      </c>
      <c r="C19" s="105" t="s">
        <v>25</v>
      </c>
      <c r="D19" s="106">
        <v>18030</v>
      </c>
      <c r="E19" s="106">
        <v>17</v>
      </c>
      <c r="F19" s="107">
        <v>94.287298946200778</v>
      </c>
      <c r="G19" s="106">
        <v>0</v>
      </c>
      <c r="H19" s="107">
        <v>0</v>
      </c>
      <c r="I19" s="107">
        <v>0</v>
      </c>
    </row>
    <row r="20" spans="1:9" ht="15" customHeight="1">
      <c r="A20" s="39"/>
      <c r="B20" s="105" t="s">
        <v>56</v>
      </c>
      <c r="C20" s="105" t="s">
        <v>26</v>
      </c>
      <c r="D20" s="106">
        <v>37253</v>
      </c>
      <c r="E20" s="106">
        <v>19</v>
      </c>
      <c r="F20" s="107">
        <v>51.002603817142244</v>
      </c>
      <c r="G20" s="106">
        <v>0</v>
      </c>
      <c r="H20" s="107">
        <v>0</v>
      </c>
      <c r="I20" s="107">
        <v>0</v>
      </c>
    </row>
    <row r="21" spans="1:9" ht="15" customHeight="1">
      <c r="A21" s="39"/>
      <c r="B21" s="105" t="s">
        <v>57</v>
      </c>
      <c r="C21" s="105" t="s">
        <v>27</v>
      </c>
      <c r="D21" s="106">
        <v>36103</v>
      </c>
      <c r="E21" s="106">
        <v>19</v>
      </c>
      <c r="F21" s="107">
        <v>52.627205495388196</v>
      </c>
      <c r="G21" s="106">
        <v>0</v>
      </c>
      <c r="H21" s="107">
        <v>0</v>
      </c>
      <c r="I21" s="107">
        <v>0</v>
      </c>
    </row>
    <row r="22" spans="1:9" ht="15" customHeight="1">
      <c r="A22" s="39"/>
      <c r="B22" s="105" t="s">
        <v>58</v>
      </c>
      <c r="C22" s="105" t="s">
        <v>80</v>
      </c>
      <c r="D22" s="106">
        <v>23826</v>
      </c>
      <c r="E22" s="106">
        <v>14</v>
      </c>
      <c r="F22" s="107">
        <v>58.759338537731892</v>
      </c>
      <c r="G22" s="106">
        <v>0</v>
      </c>
      <c r="H22" s="107">
        <v>0</v>
      </c>
      <c r="I22" s="107">
        <v>0</v>
      </c>
    </row>
    <row r="23" spans="1:9" ht="15" customHeight="1">
      <c r="A23" s="39"/>
      <c r="B23" s="105" t="s">
        <v>59</v>
      </c>
      <c r="C23" s="105" t="s">
        <v>28</v>
      </c>
      <c r="D23" s="106">
        <v>20110</v>
      </c>
      <c r="E23" s="106">
        <v>5</v>
      </c>
      <c r="F23" s="107">
        <v>24.863252113376429</v>
      </c>
      <c r="G23" s="106">
        <v>0</v>
      </c>
      <c r="H23" s="107">
        <v>0</v>
      </c>
      <c r="I23" s="107">
        <v>0</v>
      </c>
    </row>
    <row r="24" spans="1:9" ht="15" customHeight="1">
      <c r="A24" s="39"/>
      <c r="B24" s="105" t="s">
        <v>60</v>
      </c>
      <c r="C24" s="105" t="s">
        <v>61</v>
      </c>
      <c r="D24" s="106">
        <v>1473011</v>
      </c>
      <c r="E24" s="106">
        <v>753</v>
      </c>
      <c r="F24" s="107">
        <v>51.12</v>
      </c>
      <c r="G24" s="106">
        <v>0</v>
      </c>
      <c r="H24" s="107">
        <v>0</v>
      </c>
      <c r="I24" s="107">
        <v>0</v>
      </c>
    </row>
  </sheetData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</vt:i4>
      </vt:variant>
    </vt:vector>
  </HeadingPairs>
  <TitlesOfParts>
    <vt:vector size="26" baseType="lpstr">
      <vt:lpstr>อัตราป่วย</vt:lpstr>
      <vt:lpstr>ป่วยจำแนกรายเดือน</vt:lpstr>
      <vt:lpstr>จำนวนป่วยรายสัปดาห์</vt:lpstr>
      <vt:lpstr>จำนวนป่วยแยกพื้นที่</vt:lpstr>
      <vt:lpstr>เฝ้าระวังพิเศษ &gt;=2รายใน 28 day</vt:lpstr>
      <vt:lpstr>จำแนกตามตัวแปรต่างๆ</vt:lpstr>
      <vt:lpstr>Sheet1</vt:lpstr>
      <vt:lpstr>รอวางป่วยรายเดือน</vt:lpstr>
      <vt:lpstr>รอวางอัตราป่วย</vt:lpstr>
      <vt:lpstr>รอวางป่วบรายสัปดาห์</vt:lpstr>
      <vt:lpstr>TblAgeBar</vt:lpstr>
      <vt:lpstr>Attack rate</vt:lpstr>
      <vt:lpstr>occupation</vt:lpstr>
      <vt:lpstr>Age</vt:lpstr>
      <vt:lpstr>รอวางสถานการณ์</vt:lpstr>
      <vt:lpstr>รอวางสถานการณ์สำนักระบาด</vt:lpstr>
      <vt:lpstr>สถานการณ์จริง</vt:lpstr>
      <vt:lpstr>รอวางลำดับอัตราป่วยระดับประเทศ</vt:lpstr>
      <vt:lpstr>รอวางลำดับป่วยภาค</vt:lpstr>
      <vt:lpstr>รอวางลำดับป่วยเขต</vt:lpstr>
      <vt:lpstr>รอวางผู้ป่วยทั้งหมด</vt:lpstr>
      <vt:lpstr>กราฟอัตราป่วยจังหวัด</vt:lpstr>
      <vt:lpstr>One Page</vt:lpstr>
      <vt:lpstr>รอวางประเทศ</vt:lpstr>
      <vt:lpstr>รอวางสถานการณ์!_GoBack</vt:lpstr>
      <vt:lpstr>TblAgeBar</vt:lpstr>
    </vt:vector>
  </TitlesOfParts>
  <Company>epi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</dc:creator>
  <cp:lastModifiedBy>Windows User</cp:lastModifiedBy>
  <cp:lastPrinted>2018-08-16T09:37:25Z</cp:lastPrinted>
  <dcterms:created xsi:type="dcterms:W3CDTF">2007-06-28T16:04:53Z</dcterms:created>
  <dcterms:modified xsi:type="dcterms:W3CDTF">2020-07-23T04:09:22Z</dcterms:modified>
</cp:coreProperties>
</file>