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charts/chart189.xml" ContentType="application/vnd.openxmlformats-officedocument.drawingml.chart+xml"/>
  <Override PartName="/xl/charts/chart241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charts/chart230.xml" ContentType="application/vnd.openxmlformats-officedocument.drawingml.chart+xml"/>
  <Override PartName="/xl/charts/chart317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Override PartName="/xl/charts/chart306.xml" ContentType="application/vnd.openxmlformats-officedocument.drawingml.chart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268.xml" ContentType="application/vnd.openxmlformats-officedocument.drawingml.chart+xml"/>
  <Override PartName="/xl/charts/chart320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35.xml" ContentType="application/vnd.openxmlformats-officedocument.drawingml.chart+xml"/>
  <Override PartName="/xl/charts/chart271.xml" ContentType="application/vnd.openxmlformats-officedocument.drawingml.chart+xml"/>
  <Override PartName="/xl/charts/chart282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197.xml" ContentType="application/vnd.openxmlformats-officedocument.drawingml.chart+xml"/>
  <Override PartName="/xl/charts/chart202.xml" ContentType="application/vnd.openxmlformats-officedocument.drawingml.char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charts/chart128.xml" ContentType="application/vnd.openxmlformats-officedocument.drawingml.chart+xml"/>
  <Override PartName="/xl/charts/chart175.xml" ContentType="application/vnd.openxmlformats-officedocument.drawingml.chart+xml"/>
  <Default Extension="emf" ContentType="image/x-emf"/>
  <Override PartName="/xl/theme/themeOverride1.xml" ContentType="application/vnd.openxmlformats-officedocument.themeOverride+xml"/>
  <Override PartName="/xl/charts/chart325.xml" ContentType="application/vnd.openxmlformats-officedocument.drawingml.char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charts/chart207.xml" ContentType="application/vnd.openxmlformats-officedocument.drawingml.chart+xml"/>
  <Override PartName="/xl/charts/chart218.xml" ContentType="application/vnd.openxmlformats-officedocument.drawingml.chart+xml"/>
  <Override PartName="/xl/charts/chart254.xml" ContentType="application/vnd.openxmlformats-officedocument.drawingml.chart+xml"/>
  <Override PartName="/xl/charts/chart265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19.xml" ContentType="application/vnd.openxmlformats-officedocument.drawingml.chart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221.xml" ContentType="application/vnd.openxmlformats-officedocument.drawingml.chart+xml"/>
  <Override PartName="/xl/charts/chart308.xml" ContentType="application/vnd.openxmlformats-officedocument.drawingml.chart+xml"/>
  <Override PartName="/xl/charts/chart98.xml" ContentType="application/vnd.openxmlformats-officedocument.drawingml.char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charts/chart259.xml" ContentType="application/vnd.openxmlformats-officedocument.drawingml.chart+xml"/>
  <Override PartName="/xl/charts/chart311.xml" ContentType="application/vnd.openxmlformats-officedocument.drawingml.chart+xml"/>
  <Override PartName="/xl/charts/chart54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300.xml" ContentType="application/vnd.openxmlformats-officedocument.drawingml.chart+xml"/>
  <Override PartName="/xl/drawings/drawing11.xml" ContentType="application/vnd.openxmlformats-officedocument.drawingml.chartshapes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37.xml" ContentType="application/vnd.openxmlformats-officedocument.drawingml.chart+xml"/>
  <Override PartName="/xl/charts/chart273.xml" ContentType="application/vnd.openxmlformats-officedocument.drawingml.chart+xml"/>
  <Override PartName="/xl/charts/chart284.xml" ContentType="application/vnd.openxmlformats-officedocument.drawingml.chart+xml"/>
  <Override PartName="/xl/charts/chart21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10.xml" ContentType="application/vnd.openxmlformats-officedocument.drawingml.chart+xml"/>
  <Override PartName="/xl/charts/chart188.xml" ContentType="application/vnd.openxmlformats-officedocument.drawingml.chart+xml"/>
  <Override PartName="/xl/charts/chart199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316.xml" ContentType="application/vnd.openxmlformats-officedocument.drawingml.chart+xml"/>
  <Override PartName="/xl/externalLinks/externalLink4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80.xml" ContentType="application/vnd.openxmlformats-officedocument.drawingml.chart+xml"/>
  <Override PartName="/xl/charts/chart191.xml" ContentType="application/vnd.openxmlformats-officedocument.drawingml.chart+xml"/>
  <Override PartName="/xl/charts/chart278.xml" ContentType="application/vnd.openxmlformats-officedocument.drawingml.chart+xml"/>
  <Override PartName="/xl/pivotCache/pivotCacheDefinition1.xml" ContentType="application/vnd.openxmlformats-officedocument.spreadsheetml.pivotCacheDefinition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charts/chart122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267.xml" ContentType="application/vnd.openxmlformats-officedocument.drawingml.chart+xml"/>
  <Override PartName="/xl/charts/chart15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111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01.xml" ContentType="application/vnd.openxmlformats-officedocument.drawingml.chart+xml"/>
  <Override PartName="/xl/charts/chart212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56.xml" ContentType="application/vnd.openxmlformats-officedocument.drawingml.chart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302.xml" ContentType="application/vnd.openxmlformats-officedocument.drawingml.char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41.xml" ContentType="application/vnd.openxmlformats-officedocument.drawingml.chart+xml"/>
  <Override PartName="/xl/charts/chart228.xml" ContentType="application/vnd.openxmlformats-officedocument.drawingml.chart+xml"/>
  <Override PartName="/xl/charts/chart239.xml" ContentType="application/vnd.openxmlformats-officedocument.drawingml.chart+xml"/>
  <Override PartName="/xl/charts/chart275.xml" ContentType="application/vnd.openxmlformats-officedocument.drawingml.chart+xml"/>
  <Override PartName="/xl/charts/chart286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231.xml" ContentType="application/vnd.openxmlformats-officedocument.drawingml.chart+xml"/>
  <Override PartName="/xl/charts/chart242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0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321.xml" ContentType="application/vnd.openxmlformats-officedocument.drawingml.chart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47.xml" ContentType="application/vnd.openxmlformats-officedocument.drawingml.chart+xml"/>
  <Override PartName="/xl/charts/chart258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Default Extension="vml" ContentType="application/vnd.openxmlformats-officedocument.vmlDrawing"/>
  <Override PartName="/xl/worksheets/sheet19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drawings/drawing10.xml" ContentType="application/vnd.openxmlformats-officedocument.drawing+xml"/>
  <Override PartName="/xl/pivotCache/pivotCacheRecords1.xml" ContentType="application/vnd.openxmlformats-officedocument.spreadsheetml.pivotCacheRecords+xml"/>
  <Override PartName="/xl/charts/chart31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charts/chart214.xml" ContentType="application/vnd.openxmlformats-officedocument.drawingml.chart+xml"/>
  <Override PartName="/xl/charts/chart250.xml" ContentType="application/vnd.openxmlformats-officedocument.drawingml.chart+xml"/>
  <Override PartName="/xl/charts/chart261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harts/chart187.xml" ContentType="application/vnd.openxmlformats-officedocument.drawingml.chart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Default Extension="xls" ContentType="application/vnd.ms-excel"/>
  <Override PartName="/xl/charts/chart326.xml" ContentType="application/vnd.openxmlformats-officedocument.drawingml.chart+xml"/>
  <Default Extension="rels" ContentType="application/vnd.openxmlformats-package.relationships+xml"/>
  <Override PartName="/xl/charts/chart58.xml" ContentType="application/vnd.openxmlformats-officedocument.drawingml.chart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externalLinks/externalLink3.xml" ContentType="application/vnd.openxmlformats-officedocument.spreadsheetml.externalLink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222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charts/chart88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drawings/drawing5.xml" ContentType="application/vnd.openxmlformats-officedocument.drawing+xml"/>
  <Default Extension="jpeg" ContentType="image/jpeg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19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75" yWindow="150" windowWidth="12240" windowHeight="7170" tabRatio="598"/>
  </bookViews>
  <sheets>
    <sheet name="อัตราป่วย" sheetId="4" r:id="rId1"/>
    <sheet name="ป่วยจำแนกรายเดือน" sheetId="7" r:id="rId2"/>
    <sheet name="จำนวนป่วยรายสัปดาห์" sheetId="19" r:id="rId3"/>
    <sheet name="จำนวนป่วยแยกพื้นที่" sheetId="28" r:id="rId4"/>
    <sheet name="เฝ้าระวังพิเศษ &gt;=2รายใน 28 day" sheetId="29" r:id="rId5"/>
    <sheet name="จำแนกตามตัวแปรต่างๆ" sheetId="17" r:id="rId6"/>
    <sheet name="Sheet1" sheetId="8" r:id="rId7"/>
    <sheet name="รอวางป่วยรายเดือน" sheetId="6" r:id="rId8"/>
    <sheet name="รอวางอัตราป่วย" sheetId="2" r:id="rId9"/>
    <sheet name="รอวางป่วบรายสัปดาห์" sheetId="9" r:id="rId10"/>
    <sheet name="TblAgeBar" sheetId="16" r:id="rId11"/>
    <sheet name="Attack rate" sheetId="22" r:id="rId12"/>
    <sheet name="occupation" sheetId="21" r:id="rId13"/>
    <sheet name="Age" sheetId="20" r:id="rId14"/>
    <sheet name="รอวางสถานการณ์" sheetId="14" r:id="rId15"/>
    <sheet name="รอวางสถานการณ์สำนักระบาด" sheetId="23" r:id="rId16"/>
    <sheet name="สถานการณ์จริง" sheetId="15" r:id="rId17"/>
    <sheet name="รอวางลำดับอัตราป่วยระดับประเทศ" sheetId="24" r:id="rId18"/>
    <sheet name="รอวางลำดับป่วยภาค" sheetId="25" r:id="rId19"/>
    <sheet name="รอวางลำดับป่วยเขต" sheetId="30" r:id="rId20"/>
    <sheet name="รอวางผู้ป่วยทั้งหมด" sheetId="26" r:id="rId21"/>
    <sheet name="กราฟอัตราป่วยจังหวัด" sheetId="27" r:id="rId22"/>
    <sheet name="One Page" sheetId="31" r:id="rId23"/>
    <sheet name="รอวางประเทศ" sheetId="32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2" hidden="1">occupation!$C$1:$C$15</definedName>
    <definedName name="_xlnm._FilterDatabase" localSheetId="20" hidden="1">รอวางผู้ป่วยทั้งหมด!$A$1:$AO$12</definedName>
    <definedName name="_GoBack" localSheetId="14">รอวางสถานการณ์!$A$12</definedName>
    <definedName name="Area">OFFSET(TblAgeBar!$R$2,0,0,COUNTA(TblAgeBar!$R$1:$R$65536)-1)</definedName>
    <definedName name="Case">OFFSET(TblAgeBar!$S$2,0,0,COUNTA(TblAgeBar!$S$1:$S$65536)-1)</definedName>
    <definedName name="TblAgeBar">TblAgeBar!$A$3:$C$12</definedName>
  </definedNames>
  <calcPr calcId="124519"/>
  <pivotCaches>
    <pivotCache cacheId="0" r:id="rId30"/>
  </pivotCaches>
  <fileRecoveryPr repairLoad="1"/>
</workbook>
</file>

<file path=xl/calcChain.xml><?xml version="1.0" encoding="utf-8"?>
<calcChain xmlns="http://schemas.openxmlformats.org/spreadsheetml/2006/main">
  <c r="B2" i="31"/>
  <c r="A2" i="7"/>
  <c r="A2" i="4"/>
  <c r="A4" i="15"/>
  <c r="A3"/>
  <c r="F7" i="4" l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6"/>
  <c r="B5" i="31"/>
  <c r="B3"/>
  <c r="H50" i="29"/>
  <c r="O50" s="1"/>
  <c r="H51"/>
  <c r="H52"/>
  <c r="O52" s="1"/>
  <c r="H53"/>
  <c r="H54"/>
  <c r="O54" s="1"/>
  <c r="H55"/>
  <c r="H56"/>
  <c r="O56" s="1"/>
  <c r="H57"/>
  <c r="H58"/>
  <c r="O58" s="1"/>
  <c r="H59"/>
  <c r="H60"/>
  <c r="O60" s="1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O51"/>
  <c r="O53"/>
  <c r="O55"/>
  <c r="O57"/>
  <c r="O59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H46"/>
  <c r="O46" s="1"/>
  <c r="H47"/>
  <c r="O47" s="1"/>
  <c r="H48"/>
  <c r="O48" s="1"/>
  <c r="H49"/>
  <c r="O49" s="1"/>
  <c r="H44"/>
  <c r="O44" s="1"/>
  <c r="H45"/>
  <c r="O45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30"/>
  <c r="O30" s="1"/>
  <c r="H31"/>
  <c r="O31" s="1"/>
  <c r="H32"/>
  <c r="O32" s="1"/>
  <c r="H33"/>
  <c r="O33" s="1"/>
  <c r="H22"/>
  <c r="O22" s="1"/>
  <c r="H23"/>
  <c r="O23" s="1"/>
  <c r="H24"/>
  <c r="O24" s="1"/>
  <c r="H25"/>
  <c r="O25" s="1"/>
  <c r="H26"/>
  <c r="O26" s="1"/>
  <c r="H27"/>
  <c r="O27" s="1"/>
  <c r="H28"/>
  <c r="O28" s="1"/>
  <c r="H29"/>
  <c r="O29" s="1"/>
  <c r="C7" i="4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6"/>
  <c r="C2" i="20"/>
  <c r="C3"/>
  <c r="C5"/>
  <c r="C4"/>
  <c r="C7"/>
  <c r="C8"/>
  <c r="C6"/>
  <c r="C9"/>
  <c r="C1"/>
  <c r="A1"/>
  <c r="A2"/>
  <c r="A3"/>
  <c r="B6" i="31" s="1"/>
  <c r="A5" i="20"/>
  <c r="A4"/>
  <c r="A7"/>
  <c r="A8"/>
  <c r="A6"/>
  <c r="A9"/>
  <c r="B8" i="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B7"/>
  <c r="B29" s="1"/>
  <c r="C7"/>
  <c r="C29" s="1"/>
  <c r="D7"/>
  <c r="D29" s="1"/>
  <c r="E7"/>
  <c r="E29" s="1"/>
  <c r="F7"/>
  <c r="F29" s="1"/>
  <c r="G7"/>
  <c r="G29" s="1"/>
  <c r="H7"/>
  <c r="H29" s="1"/>
  <c r="I7"/>
  <c r="I29" s="1"/>
  <c r="J7"/>
  <c r="J29" s="1"/>
  <c r="K7"/>
  <c r="L7"/>
  <c r="L29" s="1"/>
  <c r="M7"/>
  <c r="M29" s="1"/>
  <c r="N7"/>
  <c r="N29" s="1"/>
  <c r="O7"/>
  <c r="O29" s="1"/>
  <c r="P7"/>
  <c r="P29" s="1"/>
  <c r="Q7"/>
  <c r="Q29" s="1"/>
  <c r="R7"/>
  <c r="R29" s="1"/>
  <c r="S7"/>
  <c r="S29" s="1"/>
  <c r="T7"/>
  <c r="T29" s="1"/>
  <c r="U7"/>
  <c r="U29" s="1"/>
  <c r="V7"/>
  <c r="V29" s="1"/>
  <c r="W7"/>
  <c r="W29" s="1"/>
  <c r="X7"/>
  <c r="X29" s="1"/>
  <c r="Y7"/>
  <c r="Y29" s="1"/>
  <c r="Z7"/>
  <c r="AA7"/>
  <c r="AA29" s="1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7"/>
  <c r="B5" i="19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E26" s="1"/>
  <c r="AF4"/>
  <c r="AG4"/>
  <c r="AG26" s="1"/>
  <c r="AH4"/>
  <c r="AI4"/>
  <c r="AI26" s="1"/>
  <c r="AJ4"/>
  <c r="AK4"/>
  <c r="AK26" s="1"/>
  <c r="AL4"/>
  <c r="AM4"/>
  <c r="AM26" s="1"/>
  <c r="AN4"/>
  <c r="AO4"/>
  <c r="AO26" s="1"/>
  <c r="AP4"/>
  <c r="AQ4"/>
  <c r="AQ26" s="1"/>
  <c r="AR4"/>
  <c r="AS4"/>
  <c r="AS26" s="1"/>
  <c r="AT4"/>
  <c r="AU4"/>
  <c r="AU26" s="1"/>
  <c r="AV4"/>
  <c r="AW4"/>
  <c r="AW26" s="1"/>
  <c r="AX4"/>
  <c r="AY4"/>
  <c r="AY26" s="1"/>
  <c r="AZ4"/>
  <c r="BA4"/>
  <c r="BA26" s="1"/>
  <c r="BB4"/>
  <c r="BC4"/>
  <c r="BC26" s="1"/>
  <c r="BD4"/>
  <c r="B4"/>
  <c r="B26" s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4"/>
  <c r="A2" i="15"/>
  <c r="A1"/>
  <c r="AC26" i="19" l="1"/>
  <c r="AA26"/>
  <c r="Y26"/>
  <c r="W26"/>
  <c r="U26"/>
  <c r="S26"/>
  <c r="Q26"/>
  <c r="O26"/>
  <c r="M26"/>
  <c r="K26"/>
  <c r="I26"/>
  <c r="G26"/>
  <c r="E26"/>
  <c r="C26"/>
  <c r="BD26"/>
  <c r="BB26"/>
  <c r="AZ26"/>
  <c r="AX26"/>
  <c r="AV26"/>
  <c r="AT26"/>
  <c r="AR26"/>
  <c r="AP26"/>
  <c r="AN26"/>
  <c r="AL26"/>
  <c r="AJ26"/>
  <c r="AH26"/>
  <c r="AF26"/>
  <c r="AD26"/>
  <c r="AB26"/>
  <c r="Z26"/>
  <c r="X26"/>
  <c r="V26"/>
  <c r="T26"/>
  <c r="R26"/>
  <c r="P26"/>
  <c r="N26"/>
  <c r="L26"/>
  <c r="J26"/>
  <c r="H26"/>
  <c r="F26"/>
  <c r="D26"/>
  <c r="Z29" i="7"/>
  <c r="A5" i="15"/>
  <c r="B7" i="31"/>
  <c r="B8"/>
  <c r="K29" i="7"/>
  <c r="F7" i="20"/>
  <c r="F1"/>
  <c r="F6"/>
  <c r="F9"/>
  <c r="F3"/>
  <c r="F4"/>
  <c r="F8"/>
  <c r="E8" s="1"/>
  <c r="F2"/>
  <c r="F5"/>
  <c r="G28" i="4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4" i="31" s="1"/>
  <c r="G7" i="4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6"/>
  <c r="D28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6"/>
  <c r="B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6"/>
  <c r="B1" i="27"/>
  <c r="B20"/>
  <c r="B16"/>
  <c r="B19"/>
  <c r="B8"/>
  <c r="B9"/>
  <c r="B14"/>
  <c r="B13"/>
  <c r="B4"/>
  <c r="B2"/>
  <c r="B6"/>
  <c r="B15"/>
  <c r="B21"/>
  <c r="B18"/>
  <c r="B12"/>
  <c r="B7"/>
  <c r="B17"/>
  <c r="B11"/>
  <c r="B3"/>
  <c r="B10"/>
  <c r="B22"/>
  <c r="B5"/>
  <c r="A1"/>
  <c r="A20"/>
  <c r="A16"/>
  <c r="A19"/>
  <c r="A8"/>
  <c r="A9"/>
  <c r="A14"/>
  <c r="A13"/>
  <c r="A4"/>
  <c r="A2"/>
  <c r="A6"/>
  <c r="A15"/>
  <c r="A21"/>
  <c r="A18"/>
  <c r="A12"/>
  <c r="A7"/>
  <c r="A17"/>
  <c r="A11"/>
  <c r="A3"/>
  <c r="A10"/>
  <c r="A22"/>
  <c r="A5"/>
  <c r="D1" i="22"/>
  <c r="E3" i="20" l="1"/>
  <c r="E2"/>
  <c r="E7"/>
  <c r="E6"/>
  <c r="E5"/>
  <c r="E1"/>
  <c r="E4"/>
  <c r="E9"/>
  <c r="H5" i="29"/>
  <c r="O5" s="1"/>
  <c r="H6"/>
  <c r="O6" s="1"/>
  <c r="H7"/>
  <c r="O7" s="1"/>
  <c r="H8"/>
  <c r="O8" s="1"/>
  <c r="H9"/>
  <c r="O9" s="1"/>
  <c r="H10"/>
  <c r="O10" s="1"/>
  <c r="H11"/>
  <c r="O11" s="1"/>
  <c r="H12"/>
  <c r="O12" s="1"/>
  <c r="H13"/>
  <c r="O13" s="1"/>
  <c r="H14"/>
  <c r="O14" s="1"/>
  <c r="H15"/>
  <c r="O15" s="1"/>
  <c r="H16"/>
  <c r="O16" s="1"/>
  <c r="H17"/>
  <c r="O17" s="1"/>
  <c r="H18"/>
  <c r="O18" s="1"/>
  <c r="H19"/>
  <c r="O19" s="1"/>
  <c r="H20"/>
  <c r="O20" s="1"/>
  <c r="H21"/>
  <c r="O21" s="1"/>
  <c r="H3"/>
  <c r="H2"/>
  <c r="H4"/>
  <c r="D20" i="22" l="1"/>
  <c r="B2" i="21"/>
  <c r="D5" i="22"/>
  <c r="D16"/>
  <c r="D19"/>
  <c r="D8"/>
  <c r="D9"/>
  <c r="D14"/>
  <c r="D13"/>
  <c r="D4"/>
  <c r="D2"/>
  <c r="D6"/>
  <c r="D15"/>
  <c r="D21"/>
  <c r="D18"/>
  <c r="D12"/>
  <c r="D7"/>
  <c r="D17"/>
  <c r="D11"/>
  <c r="D3"/>
  <c r="D10"/>
  <c r="D22"/>
  <c r="B1"/>
  <c r="B20"/>
  <c r="B16"/>
  <c r="B19"/>
  <c r="B8"/>
  <c r="B9"/>
  <c r="B14"/>
  <c r="B13"/>
  <c r="B4"/>
  <c r="B2"/>
  <c r="B6"/>
  <c r="B15"/>
  <c r="B21"/>
  <c r="B18"/>
  <c r="B12"/>
  <c r="B7"/>
  <c r="B17"/>
  <c r="B11"/>
  <c r="B3"/>
  <c r="B10"/>
  <c r="B22"/>
  <c r="B5"/>
  <c r="B7" i="21"/>
  <c r="B6"/>
  <c r="B4"/>
  <c r="B11"/>
  <c r="B8"/>
  <c r="B14"/>
  <c r="B9"/>
  <c r="B5"/>
  <c r="B1"/>
  <c r="B15"/>
  <c r="B12"/>
  <c r="B13"/>
  <c r="B10"/>
  <c r="C7"/>
  <c r="C6"/>
  <c r="C4"/>
  <c r="C11"/>
  <c r="C2"/>
  <c r="C8"/>
  <c r="C14"/>
  <c r="C9"/>
  <c r="C5"/>
  <c r="C1"/>
  <c r="C15"/>
  <c r="C12"/>
  <c r="C13"/>
  <c r="C10"/>
  <c r="C3"/>
  <c r="B3"/>
  <c r="BD3" i="19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A3"/>
  <c r="B26" i="31" l="1"/>
  <c r="A6" i="15"/>
  <c r="A7"/>
  <c r="B17" i="31"/>
  <c r="B25"/>
  <c r="B24"/>
  <c r="B15"/>
  <c r="B16"/>
  <c r="F14" i="21"/>
  <c r="F13"/>
  <c r="F9"/>
  <c r="F10"/>
  <c r="F8"/>
  <c r="F6"/>
  <c r="F1"/>
  <c r="F15"/>
  <c r="F11"/>
  <c r="F12"/>
  <c r="F7"/>
  <c r="F4"/>
  <c r="F5"/>
  <c r="F3"/>
  <c r="F2"/>
  <c r="H2"/>
  <c r="H13"/>
  <c r="H9"/>
  <c r="H5"/>
  <c r="H4"/>
  <c r="H14"/>
  <c r="H10"/>
  <c r="H15"/>
  <c r="H12"/>
  <c r="H7"/>
  <c r="H1"/>
  <c r="H11"/>
  <c r="H8"/>
  <c r="H6"/>
  <c r="H3"/>
  <c r="E13" l="1"/>
  <c r="E9"/>
  <c r="E8"/>
  <c r="E11"/>
  <c r="E4"/>
  <c r="E5"/>
  <c r="E2"/>
  <c r="E14"/>
  <c r="E6"/>
  <c r="E10"/>
  <c r="E3"/>
  <c r="E15"/>
  <c r="E12"/>
  <c r="E7"/>
  <c r="E1"/>
</calcChain>
</file>

<file path=xl/sharedStrings.xml><?xml version="1.0" encoding="utf-8"?>
<sst xmlns="http://schemas.openxmlformats.org/spreadsheetml/2006/main" count="1959" uniqueCount="729">
  <si>
    <t>อำเภอ</t>
  </si>
  <si>
    <t>จำนวนป่วย</t>
  </si>
  <si>
    <t xml:space="preserve">อัตราป่วย  </t>
  </si>
  <si>
    <t>จำนวนตาย</t>
  </si>
  <si>
    <t>อัตราตาย</t>
  </si>
  <si>
    <t>อัตราป่วยตาย</t>
  </si>
  <si>
    <t>จำนวนประชากร</t>
  </si>
  <si>
    <t>(ราย)</t>
  </si>
  <si>
    <t>/100,000</t>
  </si>
  <si>
    <t>เมือง</t>
  </si>
  <si>
    <t>ยางชุมน้อย</t>
  </si>
  <si>
    <t>กันทรารมย์</t>
  </si>
  <si>
    <t>กันทรลักษ์</t>
  </si>
  <si>
    <t>ขุขันธ์</t>
  </si>
  <si>
    <t>ไพรบึง</t>
  </si>
  <si>
    <t>ปรางค์กู่</t>
  </si>
  <si>
    <t>ขุนหาญ</t>
  </si>
  <si>
    <t>ราษีไศล</t>
  </si>
  <si>
    <t>บึงบูรพ์</t>
  </si>
  <si>
    <t>ห้วยทับทัน</t>
  </si>
  <si>
    <t>โนนคูณ</t>
  </si>
  <si>
    <t>ศรีรัตนะ</t>
  </si>
  <si>
    <t>น้ำเกลี้ยง</t>
  </si>
  <si>
    <t>วังหิน</t>
  </si>
  <si>
    <t>ภูสิงห์</t>
  </si>
  <si>
    <t>เมืองจันทร์</t>
  </si>
  <si>
    <t>เบญจลักษ์</t>
  </si>
  <si>
    <t>พยุห์</t>
  </si>
  <si>
    <t>ศิลาลาด</t>
  </si>
  <si>
    <t>รวมทุกอำเภอ</t>
  </si>
  <si>
    <t>Addcode</t>
  </si>
  <si>
    <t>Addname</t>
  </si>
  <si>
    <t>Rpop</t>
  </si>
  <si>
    <t>totalds</t>
  </si>
  <si>
    <t>Crate</t>
  </si>
  <si>
    <t>totaldeath</t>
  </si>
  <si>
    <t>Drate</t>
  </si>
  <si>
    <t>CFR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</si>
  <si>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</si>
  <si>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</si>
  <si>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</si>
  <si>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</si>
  <si>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</si>
  <si>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</si>
  <si>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</si>
  <si>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</si>
  <si>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</si>
  <si>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</si>
  <si>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</si>
  <si>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</si>
  <si>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</si>
  <si>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</si>
  <si>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</si>
  <si>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</si>
  <si>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</si>
  <si>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</si>
  <si>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</si>
  <si>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</si>
  <si>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</si>
  <si>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</si>
  <si>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</t>
  </si>
  <si>
    <t>อัตราป่วยรวม</t>
  </si>
  <si>
    <t>เดือน</t>
  </si>
  <si>
    <t>มกราคม</t>
  </si>
  <si>
    <t>ป่วย</t>
  </si>
  <si>
    <t>ตาย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</si>
  <si>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</si>
  <si>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</si>
  <si>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</si>
  <si>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</si>
  <si>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</si>
  <si>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</si>
  <si>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</si>
  <si>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</si>
  <si>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</si>
  <si>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</si>
  <si>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</si>
  <si>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รวม</t>
  </si>
  <si>
    <t>ทุกอำเภอ</t>
  </si>
  <si>
    <t>อุทุมพรพิสัย</t>
  </si>
  <si>
    <t>โพธิ์ศรีสุวรรณ</t>
  </si>
  <si>
    <t>ลำดับ</t>
  </si>
  <si>
    <t>ปี พ.ศ.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</si>
  <si>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</si>
  <si>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</si>
  <si>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</si>
  <si>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</si>
  <si>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</si>
  <si>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</si>
  <si>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</si>
  <si>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</si>
  <si>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</si>
  <si>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</si>
  <si>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</si>
  <si>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</si>
  <si>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Median</t>
  </si>
  <si>
    <t>พื้นที่</t>
  </si>
  <si>
    <t>จำนวน</t>
  </si>
  <si>
    <t>Rn</t>
  </si>
  <si>
    <t>Ageg</t>
  </si>
  <si>
    <t>case</t>
  </si>
  <si>
    <t xml:space="preserve">  0 - 4</t>
  </si>
  <si>
    <t xml:space="preserve">  5 - 9</t>
  </si>
  <si>
    <t xml:space="preserve"> 10 - 14</t>
  </si>
  <si>
    <t xml:space="preserve"> 15 - 24</t>
  </si>
  <si>
    <t xml:space="preserve"> 25 - 34</t>
  </si>
  <si>
    <t xml:space="preserve"> 35 - 44</t>
  </si>
  <si>
    <t xml:space="preserve"> 45 - 54</t>
  </si>
  <si>
    <t xml:space="preserve"> 55 - 64</t>
  </si>
  <si>
    <t xml:space="preserve"> 65 +</t>
  </si>
  <si>
    <t>TNo</t>
  </si>
  <si>
    <t>occu</t>
  </si>
  <si>
    <t xml:space="preserve">จำนวนป่วย(ราย) </t>
  </si>
  <si>
    <t>เกษตร</t>
  </si>
  <si>
    <t>ข้าราชการ</t>
  </si>
  <si>
    <t>รับจ้าง,กรรมกร</t>
  </si>
  <si>
    <t>ค้าขาย</t>
  </si>
  <si>
    <t>งานบ้าน</t>
  </si>
  <si>
    <t>นักเรียน</t>
  </si>
  <si>
    <t>ทหาร,ตำรวจ</t>
  </si>
  <si>
    <t>ประมง</t>
  </si>
  <si>
    <t>ครู</t>
  </si>
  <si>
    <t>อื่นๆ</t>
  </si>
  <si>
    <t>ไม่ทราบอาชีพ/ในปกครอง</t>
  </si>
  <si>
    <t>เลี้ยงสัตว์</t>
  </si>
  <si>
    <t>นักบวช</t>
  </si>
  <si>
    <t>อาชีพพิเศษ</t>
  </si>
  <si>
    <t>บุคลากรสาธารณสุข</t>
  </si>
  <si>
    <t>No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</si>
  <si>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</si>
  <si>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</si>
  <si>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</si>
  <si>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</si>
  <si>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</si>
  <si>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</si>
  <si>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</si>
  <si>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</si>
  <si>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</si>
  <si>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</si>
  <si>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</si>
  <si>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</si>
  <si>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w1</t>
  </si>
  <si>
    <t>ต่อแสนประชากร</t>
  </si>
  <si>
    <t>อาชีพ</t>
  </si>
  <si>
    <t>ราย</t>
  </si>
  <si>
    <t>อัตราป่วย</t>
  </si>
  <si>
    <t xml:space="preserve">REPORTING </t>
  </si>
  <si>
    <t>TOTAL</t>
  </si>
  <si>
    <t>Morbidity rate</t>
  </si>
  <si>
    <t>TOTAL1</t>
  </si>
  <si>
    <t xml:space="preserve">Mortality Rate </t>
  </si>
  <si>
    <t>Mae Hong Son</t>
  </si>
  <si>
    <t>Chiang Mai</t>
  </si>
  <si>
    <t>Songkhla</t>
  </si>
  <si>
    <t>Phatthalung</t>
  </si>
  <si>
    <t>Bungkan</t>
  </si>
  <si>
    <t>Surin</t>
  </si>
  <si>
    <t>Pattani</t>
  </si>
  <si>
    <t>Narathiwat</t>
  </si>
  <si>
    <t>Lamphun</t>
  </si>
  <si>
    <t>Chanthaburi</t>
  </si>
  <si>
    <t>Rayong</t>
  </si>
  <si>
    <t>Ubon Ratchathani</t>
  </si>
  <si>
    <t>Tak</t>
  </si>
  <si>
    <t>Mukdahan</t>
  </si>
  <si>
    <t>Trang</t>
  </si>
  <si>
    <t>Krabi</t>
  </si>
  <si>
    <t>Phuket</t>
  </si>
  <si>
    <t>Amnat Charoen</t>
  </si>
  <si>
    <t>Phangnga</t>
  </si>
  <si>
    <t>Satun</t>
  </si>
  <si>
    <t>Bangkok</t>
  </si>
  <si>
    <t>Loei</t>
  </si>
  <si>
    <t>Lampang</t>
  </si>
  <si>
    <t>Trat</t>
  </si>
  <si>
    <t>Phetchaburi</t>
  </si>
  <si>
    <t>Chiang Rai</t>
  </si>
  <si>
    <t>Nakhon Si Thammarat</t>
  </si>
  <si>
    <t>Phetchabun</t>
  </si>
  <si>
    <t>Yala</t>
  </si>
  <si>
    <t>Si Sa Ket</t>
  </si>
  <si>
    <t>Roi Et</t>
  </si>
  <si>
    <t>Nakhon Pathom</t>
  </si>
  <si>
    <t>Kalasin</t>
  </si>
  <si>
    <t>Samut Sakhon</t>
  </si>
  <si>
    <t>Samut Prakan</t>
  </si>
  <si>
    <t>Phitsanulok</t>
  </si>
  <si>
    <t>Yasothon</t>
  </si>
  <si>
    <t xml:space="preserve">P.Nakhon </t>
  </si>
  <si>
    <t>Ranong</t>
  </si>
  <si>
    <t>Maha Sarakham</t>
  </si>
  <si>
    <t>Phichit</t>
  </si>
  <si>
    <t>Nakhon Phanom</t>
  </si>
  <si>
    <t>Nakhon Ratchasima</t>
  </si>
  <si>
    <t>Nakhon Sawan</t>
  </si>
  <si>
    <t>Lop Buri</t>
  </si>
  <si>
    <t>Sukhothai</t>
  </si>
  <si>
    <t>Ang Thong</t>
  </si>
  <si>
    <t>Chon Buri</t>
  </si>
  <si>
    <t>Uttaradit</t>
  </si>
  <si>
    <t>Chaiyaphum</t>
  </si>
  <si>
    <t>Chachoengsao</t>
  </si>
  <si>
    <t>Uthai Thani</t>
  </si>
  <si>
    <t>Prachin Buri</t>
  </si>
  <si>
    <t>Prachuap Khiri Khan</t>
  </si>
  <si>
    <t>Buri Ram</t>
  </si>
  <si>
    <t>Khon Kaen</t>
  </si>
  <si>
    <t>Nong Bua Lam Phu</t>
  </si>
  <si>
    <t>Phayao</t>
  </si>
  <si>
    <t>Ratchaburi</t>
  </si>
  <si>
    <t>Nonthaburi</t>
  </si>
  <si>
    <t>Sa Kaeo</t>
  </si>
  <si>
    <t>Chai Nat</t>
  </si>
  <si>
    <t>Surat Thani</t>
  </si>
  <si>
    <t>Nan</t>
  </si>
  <si>
    <t>Chumphon</t>
  </si>
  <si>
    <t>Pathum Thani</t>
  </si>
  <si>
    <t>Saraburi</t>
  </si>
  <si>
    <t>Samut Songkhram</t>
  </si>
  <si>
    <t>Nong Khai</t>
  </si>
  <si>
    <t>Suphan Buri</t>
  </si>
  <si>
    <t>Sakon Nakhon</t>
  </si>
  <si>
    <t>Nakhon Nayok</t>
  </si>
  <si>
    <t>Kamphaeng Phet</t>
  </si>
  <si>
    <t>Phrae</t>
  </si>
  <si>
    <t>Kanchanaburi</t>
  </si>
  <si>
    <t>Udon Thani</t>
  </si>
  <si>
    <t>Sing Buri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</si>
  <si>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</si>
  <si>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</si>
  <si>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</si>
  <si>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</si>
  <si>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</si>
  <si>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</si>
  <si>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</si>
  <si>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</si>
  <si>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</si>
  <si>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</si>
  <si>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</si>
  <si>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</si>
  <si>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จังหวัด</t>
  </si>
  <si>
    <t>อุบลราชธานี</t>
  </si>
  <si>
    <t>ศรีสะเกษ</t>
  </si>
  <si>
    <t>AMP_NAME</t>
  </si>
  <si>
    <t>TUM_NAME</t>
  </si>
  <si>
    <t>VIL_NAME</t>
  </si>
  <si>
    <t>E0</t>
  </si>
  <si>
    <t>E1</t>
  </si>
  <si>
    <t>PE0</t>
  </si>
  <si>
    <t>PE1</t>
  </si>
  <si>
    <t>DISEASE</t>
  </si>
  <si>
    <t>NAME</t>
  </si>
  <si>
    <t>HN</t>
  </si>
  <si>
    <t>NMEPAT</t>
  </si>
  <si>
    <t>SEX</t>
  </si>
  <si>
    <t>AGEY</t>
  </si>
  <si>
    <t>AGEM</t>
  </si>
  <si>
    <t>AGED</t>
  </si>
  <si>
    <t>MARIETAL</t>
  </si>
  <si>
    <t>RACE</t>
  </si>
  <si>
    <t>RACE1</t>
  </si>
  <si>
    <t>OCCUPAT</t>
  </si>
  <si>
    <t>ADDRESS</t>
  </si>
  <si>
    <t>ADDRCODE</t>
  </si>
  <si>
    <t>METROPOL</t>
  </si>
  <si>
    <t>HOSPITAL</t>
  </si>
  <si>
    <t>TYPE</t>
  </si>
  <si>
    <t>RESULT</t>
  </si>
  <si>
    <t>HSERV</t>
  </si>
  <si>
    <t>CLASS</t>
  </si>
  <si>
    <t>SCHOOL</t>
  </si>
  <si>
    <t>DATESICK</t>
  </si>
  <si>
    <t>DATEDEFINE</t>
  </si>
  <si>
    <t>DATEDEATH</t>
  </si>
  <si>
    <t>DATERECORD</t>
  </si>
  <si>
    <t>DATEREACH</t>
  </si>
  <si>
    <t>INTIME</t>
  </si>
  <si>
    <t>ORGANISM</t>
  </si>
  <si>
    <t>COMPLICA</t>
  </si>
  <si>
    <t>IDCARD</t>
  </si>
  <si>
    <t>ICD10</t>
  </si>
  <si>
    <t>OFFICEID</t>
  </si>
  <si>
    <t>1</t>
  </si>
  <si>
    <t/>
  </si>
  <si>
    <t>2</t>
  </si>
  <si>
    <t>33010120</t>
  </si>
  <si>
    <t>0</t>
  </si>
  <si>
    <t>33010000</t>
  </si>
  <si>
    <t>3</t>
  </si>
  <si>
    <t>33040100</t>
  </si>
  <si>
    <t>ไม่ระบุ</t>
  </si>
  <si>
    <t>Row Labels</t>
  </si>
  <si>
    <t>(blank)</t>
  </si>
  <si>
    <t>Grand Total</t>
  </si>
  <si>
    <t>Column Labels</t>
  </si>
  <si>
    <t>Count of DATESICK</t>
  </si>
  <si>
    <t>มุกดาหาร</t>
  </si>
  <si>
    <t>หนองหญ้าลาด</t>
  </si>
  <si>
    <t>โพธิ์</t>
  </si>
  <si>
    <t>เมืองใต้</t>
  </si>
  <si>
    <t>อำนาจเจริญ</t>
  </si>
  <si>
    <t>ยโสธร</t>
  </si>
  <si>
    <t>รุง</t>
  </si>
  <si>
    <t>18</t>
  </si>
  <si>
    <t>อัตราป่วย/แสน</t>
  </si>
  <si>
    <t>NO</t>
  </si>
  <si>
    <t>ร้อยเอ็ด</t>
  </si>
  <si>
    <t>บักดอง</t>
  </si>
  <si>
    <t>โคกเพชร</t>
  </si>
  <si>
    <t>บึงมะลู</t>
  </si>
  <si>
    <t>ทุ่งใหญ่</t>
  </si>
  <si>
    <t>กระหวัน</t>
  </si>
  <si>
    <t>ขอนแก่น</t>
  </si>
  <si>
    <t>โนนสำราญ</t>
  </si>
  <si>
    <t>ปี</t>
  </si>
  <si>
    <t>นครปฐม</t>
  </si>
  <si>
    <t>ภูเก็ต</t>
  </si>
  <si>
    <t>กระบี่</t>
  </si>
  <si>
    <t>ภูฝ้าย</t>
  </si>
  <si>
    <t>33080100</t>
  </si>
  <si>
    <t>ห้วยจันทร์</t>
  </si>
  <si>
    <t>ร้อยละ</t>
  </si>
  <si>
    <t>นครศรีธรรมราช</t>
  </si>
  <si>
    <t>หนองแค</t>
  </si>
  <si>
    <t>ตระกาศ</t>
  </si>
  <si>
    <t>หนองคาย</t>
  </si>
  <si>
    <t>ตูม</t>
  </si>
  <si>
    <t>หนองฮาง</t>
  </si>
  <si>
    <t>บก</t>
  </si>
  <si>
    <t>ปรือใหญ่</t>
  </si>
  <si>
    <t>11</t>
  </si>
  <si>
    <t>เลย</t>
  </si>
  <si>
    <t>บุรีรัมย์</t>
  </si>
  <si>
    <t>พื้นที่/สัปดาห์</t>
  </si>
  <si>
    <t>พื้นที่/เดือน</t>
  </si>
  <si>
    <t>ชัยภูมิ</t>
  </si>
  <si>
    <t>กาฬสินธุ์</t>
  </si>
  <si>
    <t>สกลนคร</t>
  </si>
  <si>
    <t>ห้วยสำราญ</t>
  </si>
  <si>
    <t>ไพร</t>
  </si>
  <si>
    <t>น้ำอ้อม</t>
  </si>
  <si>
    <t>ปะอาว</t>
  </si>
  <si>
    <t>33100100</t>
  </si>
  <si>
    <t>สะเดาใหญ่</t>
  </si>
  <si>
    <t>ก้านเหลือง</t>
  </si>
  <si>
    <t>โนนสัง</t>
  </si>
  <si>
    <t>ดวนใหญ่</t>
  </si>
  <si>
    <t>33160100</t>
  </si>
  <si>
    <t>9</t>
  </si>
  <si>
    <t>กระแชง</t>
  </si>
  <si>
    <t>จาน</t>
  </si>
  <si>
    <t>โนนค้อ</t>
  </si>
  <si>
    <t>04</t>
  </si>
  <si>
    <t>คูบ</t>
  </si>
  <si>
    <t>ดูน</t>
  </si>
  <si>
    <t>สังเม็ก</t>
  </si>
  <si>
    <t>33120100</t>
  </si>
  <si>
    <t>สวนกล้วย</t>
  </si>
  <si>
    <t>amp</t>
  </si>
  <si>
    <t>ห้วยเหนือ</t>
  </si>
  <si>
    <t>ธาตุ</t>
  </si>
  <si>
    <t>นครพนม</t>
  </si>
  <si>
    <t>บึงกาฬ</t>
  </si>
  <si>
    <t>ระยอง</t>
  </si>
  <si>
    <t>พิจิตร</t>
  </si>
  <si>
    <t>ละลาย</t>
  </si>
  <si>
    <t>10</t>
  </si>
  <si>
    <t>เมืองหลวง</t>
  </si>
  <si>
    <t>แข้</t>
  </si>
  <si>
    <t>01</t>
  </si>
  <si>
    <t>ขนุน</t>
  </si>
  <si>
    <t>ตองปิด</t>
  </si>
  <si>
    <t>ศรีตระกูล</t>
  </si>
  <si>
    <t>เวียงเหนือ</t>
  </si>
  <si>
    <t>พิมาย</t>
  </si>
  <si>
    <t>โพนเขวา</t>
  </si>
  <si>
    <t>ภูเงิน</t>
  </si>
  <si>
    <t>ผักแพว</t>
  </si>
  <si>
    <t>ซำ</t>
  </si>
  <si>
    <t>สำโรงปราสาท</t>
  </si>
  <si>
    <t>เสาธงชัย</t>
  </si>
  <si>
    <t>ตะดอบ</t>
  </si>
  <si>
    <t>ละเอาะ</t>
  </si>
  <si>
    <t>พราน</t>
  </si>
  <si>
    <t>หนองเชียงทูน</t>
  </si>
  <si>
    <t>หนองครก</t>
  </si>
  <si>
    <t>ทุ่งสว่าง</t>
  </si>
  <si>
    <t>จานใหญ่</t>
  </si>
  <si>
    <t>ใจดี</t>
  </si>
  <si>
    <t>ประทาย</t>
  </si>
  <si>
    <t>กฤษณา</t>
  </si>
  <si>
    <t>ขะยุง</t>
  </si>
  <si>
    <t>ดู่</t>
  </si>
  <si>
    <t>สุรินทร์</t>
  </si>
  <si>
    <t>ห้วยตามมอญ</t>
  </si>
  <si>
    <t>33170100</t>
  </si>
  <si>
    <t>บัวน้อย</t>
  </si>
  <si>
    <t>เมืองเหนือ</t>
  </si>
  <si>
    <t>รุ่งระวี</t>
  </si>
  <si>
    <t>บุสูง</t>
  </si>
  <si>
    <t>พิมายเหนือ</t>
  </si>
  <si>
    <t>หนองหัวช้าง</t>
  </si>
  <si>
    <t>ปราสาท</t>
  </si>
  <si>
    <t>หนองหิน</t>
  </si>
  <si>
    <t>ทุ่งไชย</t>
  </si>
  <si>
    <t>จะกง</t>
  </si>
  <si>
    <t>กำแพง</t>
  </si>
  <si>
    <t>ตำแย</t>
  </si>
  <si>
    <t>สำโรงพลัน</t>
  </si>
  <si>
    <t>33060100</t>
  </si>
  <si>
    <t>โคกหล่าม</t>
  </si>
  <si>
    <t>บ่อแก้ว</t>
  </si>
  <si>
    <t>สมอ</t>
  </si>
  <si>
    <t>อุดรธานี</t>
  </si>
  <si>
    <t>หนองแก้ว</t>
  </si>
  <si>
    <t>โคกมะเขือ</t>
  </si>
  <si>
    <t>ไผ่</t>
  </si>
  <si>
    <t>เมืองแคน</t>
  </si>
  <si>
    <t>โคกตาล</t>
  </si>
  <si>
    <t>พิงพวย</t>
  </si>
  <si>
    <t>ศรีโนนงาม</t>
  </si>
  <si>
    <t>ไพรพัฒนา</t>
  </si>
  <si>
    <t>ยาง</t>
  </si>
  <si>
    <t>สระกำแพงใหญ่</t>
  </si>
  <si>
    <t>ลิ้นฟ้า</t>
  </si>
  <si>
    <t>สวาย</t>
  </si>
  <si>
    <t>จานแสนไชย</t>
  </si>
  <si>
    <t>คูซอด</t>
  </si>
  <si>
    <t>สร้างปี่</t>
  </si>
  <si>
    <t>โนนพยอม</t>
  </si>
  <si>
    <t>หนองอึ่ง</t>
  </si>
  <si>
    <t>07</t>
  </si>
  <si>
    <t>นครราชสีมา</t>
  </si>
  <si>
    <t>ละลม</t>
  </si>
  <si>
    <t>ตายอ</t>
  </si>
  <si>
    <t>โคกจาน</t>
  </si>
  <si>
    <t>ตาฮี</t>
  </si>
  <si>
    <t>โนนสว่าง</t>
  </si>
  <si>
    <t>หว้านคำ</t>
  </si>
  <si>
    <t>รังแร้ง</t>
  </si>
  <si>
    <t>มหาสารคาม</t>
  </si>
  <si>
    <t>ตะเคียน</t>
  </si>
  <si>
    <t>08</t>
  </si>
  <si>
    <t>ห้วยตึ๊กชู</t>
  </si>
  <si>
    <t>โสน</t>
  </si>
  <si>
    <t>หนองไฮ</t>
  </si>
  <si>
    <t>โนนเพ็ก</t>
  </si>
  <si>
    <t>ค้อ</t>
  </si>
  <si>
    <t>สำโรง</t>
  </si>
  <si>
    <t>คลีกลิ้ง</t>
  </si>
  <si>
    <t>โพนข่า</t>
  </si>
  <si>
    <t>ส้มป่อย</t>
  </si>
  <si>
    <t>.</t>
  </si>
  <si>
    <t>ตารางที่ 3 จำนวนผู้ป่วยและตายด้วยโรคไข้เลือดออก จำแนกรายเดือนตามวันเริ่มป่วย รายจังหวัด ประเทศไทย</t>
  </si>
  <si>
    <t>TABLE 3 Reported Cases and Deaths of Supected Dengue fever and Dengue Hemorrhagic fever Under Surveillance by Date of Onset,By Province,Thailand</t>
  </si>
  <si>
    <t>AREAS</t>
  </si>
  <si>
    <t>C</t>
  </si>
  <si>
    <t>D</t>
  </si>
  <si>
    <t>/ 100000 Pop</t>
  </si>
  <si>
    <t>/100000 pop.</t>
  </si>
  <si>
    <t>%</t>
  </si>
  <si>
    <t>ประชากร</t>
  </si>
  <si>
    <t>Total</t>
  </si>
  <si>
    <t>North Region</t>
  </si>
  <si>
    <t>ZONE:01</t>
  </si>
  <si>
    <t>ZONE:02</t>
  </si>
  <si>
    <t>ZONE:03</t>
  </si>
  <si>
    <t>Central Region</t>
  </si>
  <si>
    <t>ZONE:04</t>
  </si>
  <si>
    <t>Center of Epidemiological Information, Bureau of Epidemiology, Ministry of Public Health</t>
  </si>
  <si>
    <t>ZONE:05</t>
  </si>
  <si>
    <t>ZONE:06</t>
  </si>
  <si>
    <t xml:space="preserve">North-Eastern </t>
  </si>
  <si>
    <t>ZONE:07</t>
  </si>
  <si>
    <t>ZONE:08</t>
  </si>
  <si>
    <t>ZONE:09</t>
  </si>
  <si>
    <t>ZONE:10</t>
  </si>
  <si>
    <t>South Region</t>
  </si>
  <si>
    <t>ZONE:11</t>
  </si>
  <si>
    <t>ZONE:12</t>
  </si>
  <si>
    <t>นครสวรรค์</t>
  </si>
  <si>
    <t>03</t>
  </si>
  <si>
    <t>กองหลวง</t>
  </si>
  <si>
    <t>หนองห้าง</t>
  </si>
  <si>
    <t>ภูผาหมอก</t>
  </si>
  <si>
    <t>โดด</t>
  </si>
  <si>
    <t>ทาม</t>
  </si>
  <si>
    <t>สนวนตะวันตก</t>
  </si>
  <si>
    <t>น้ำคำ</t>
  </si>
  <si>
    <t>หนองแวง</t>
  </si>
  <si>
    <t>ศรีสำราญ</t>
  </si>
  <si>
    <t>สิ</t>
  </si>
  <si>
    <t>โพนยาง</t>
  </si>
  <si>
    <t>33010100</t>
  </si>
  <si>
    <t>ตาก</t>
  </si>
  <si>
    <t>ตาเกษ</t>
  </si>
  <si>
    <t>หนองแดง,โพธิ์</t>
  </si>
  <si>
    <t>ศรีแก้ว</t>
  </si>
  <si>
    <t>ผักไหม</t>
  </si>
  <si>
    <t>ท่าคล้อ</t>
  </si>
  <si>
    <t>06</t>
  </si>
  <si>
    <t>โจดม่วง</t>
  </si>
  <si>
    <t>กันทรอม</t>
  </si>
  <si>
    <t>7</t>
  </si>
  <si>
    <t>หนองหมี</t>
  </si>
  <si>
    <t>จิกสังข์ทอง</t>
  </si>
  <si>
    <t>ดงรัก</t>
  </si>
  <si>
    <t>71</t>
  </si>
  <si>
    <t>ปราสาทเยอร์</t>
  </si>
  <si>
    <t>คอนกาม</t>
  </si>
  <si>
    <t>หนองหว้า</t>
  </si>
  <si>
    <t>โนนสูง</t>
  </si>
  <si>
    <t>02</t>
  </si>
  <si>
    <t>แขม</t>
  </si>
  <si>
    <t>หนองค้า</t>
  </si>
  <si>
    <t>เนินเสาร์</t>
  </si>
  <si>
    <t>โพธิ์ศรี</t>
  </si>
  <si>
    <t>กอกหวาน</t>
  </si>
  <si>
    <t>หนองกิโล</t>
  </si>
  <si>
    <t>33010702</t>
  </si>
  <si>
    <t>ตาสุ</t>
  </si>
  <si>
    <t>สมใจ</t>
  </si>
  <si>
    <t>หมากเขียบ</t>
  </si>
  <si>
    <t>ลำภู</t>
  </si>
  <si>
    <t>09</t>
  </si>
  <si>
    <t>หนองรวง</t>
  </si>
  <si>
    <t>รังชมภู</t>
  </si>
  <si>
    <t>ศรีอุดม</t>
  </si>
  <si>
    <t>จำนรรจ์</t>
  </si>
  <si>
    <t>พรหมสวัสดิ์</t>
  </si>
  <si>
    <t>โพธิ์กระสังข</t>
  </si>
  <si>
    <t>หนองกุง</t>
  </si>
  <si>
    <t>โนนกลาง</t>
  </si>
  <si>
    <t>น้ำท่วม</t>
  </si>
  <si>
    <t>จานเสียว</t>
  </si>
  <si>
    <t>เมืองคง</t>
  </si>
  <si>
    <t>โนนมีชัย</t>
  </si>
  <si>
    <t>อุทัยธานี</t>
  </si>
  <si>
    <t>แม่ฮ่องสอน</t>
  </si>
  <si>
    <t>สีแก้ว</t>
  </si>
  <si>
    <t>ศรีสมบูรณ์</t>
  </si>
  <si>
    <t>โพธิ์กระสังข์เหน</t>
  </si>
  <si>
    <t>หญ้าปล้อง</t>
  </si>
  <si>
    <t>หนองหัวหมู</t>
  </si>
  <si>
    <t>ดินแดง</t>
  </si>
  <si>
    <t xml:space="preserve">           และสิ่งแวดล้อมในชุมชน  ทำให้ไม่มีแหล่งเพาะพันธุ์ยุงลาย  จะเป็นการลดจำนวนยุงพาหะและลดอุบัติการณ์ของโรค</t>
  </si>
  <si>
    <t xml:space="preserve">            มาตรการในการเฝ้าระวังควบคุมโรคที่ต้องดำเนินการคือ การควบคุมและกำจัดลูกน้ำยุงลาย ตามบ้านเรือน</t>
  </si>
  <si>
    <t>จำนวนผู้ป่วยใน 28วัน</t>
  </si>
  <si>
    <t xml:space="preserve"> พื้นที่ระบาดของโรคไข้เลือดออก จังหวัดศรีสะเกษ ณ 22 สิงหาคม 2561 (2 รายขึ้นไปใน 28 วันย้อนหลัง)</t>
  </si>
  <si>
    <t>ทุ่ม</t>
  </si>
  <si>
    <t>tam</t>
  </si>
  <si>
    <t>moo</t>
  </si>
  <si>
    <t>33030401</t>
  </si>
  <si>
    <t>330304</t>
  </si>
  <si>
    <t>โพธิ์วงศ์</t>
  </si>
  <si>
    <t>เหล่ากวาง</t>
  </si>
  <si>
    <t>เป๊าะ</t>
  </si>
  <si>
    <t>เสียว</t>
  </si>
  <si>
    <t>หนองงูเหลือม</t>
  </si>
  <si>
    <t>กู่</t>
  </si>
  <si>
    <t>332101</t>
  </si>
  <si>
    <t>อีเซ</t>
  </si>
  <si>
    <t>332104</t>
  </si>
  <si>
    <t>ผือใหญ่</t>
  </si>
  <si>
    <t>330604</t>
  </si>
  <si>
    <t>โนนปูน</t>
  </si>
  <si>
    <t>33060407</t>
  </si>
  <si>
    <t>ปุดเนียม</t>
  </si>
  <si>
    <t>331702</t>
  </si>
  <si>
    <t>ตะเคียนราม</t>
  </si>
  <si>
    <t>330103</t>
  </si>
  <si>
    <t>330123</t>
  </si>
  <si>
    <t>330107</t>
  </si>
  <si>
    <t>330121</t>
  </si>
  <si>
    <t>330101</t>
  </si>
  <si>
    <t>00</t>
  </si>
  <si>
    <t>หมู่00</t>
  </si>
  <si>
    <t>33012308</t>
  </si>
  <si>
    <t>พันทาใหญ่</t>
  </si>
  <si>
    <t>เปือยใหม่</t>
  </si>
  <si>
    <t>บึงบอน</t>
  </si>
  <si>
    <t>331606</t>
  </si>
  <si>
    <t>331202</t>
  </si>
  <si>
    <t>นาง ปริษา แดงบุญเรือง</t>
  </si>
  <si>
    <t>33101503</t>
  </si>
  <si>
    <t>331015</t>
  </si>
  <si>
    <r>
      <t xml:space="preserve">สรุปรายงานสถานการณ์โรค </t>
    </r>
    <r>
      <rPr>
        <sz val="11"/>
        <rFont val="Calibri"/>
        <family val="2"/>
      </rPr>
      <t>Hand,foot and mouth disease</t>
    </r>
  </si>
  <si>
    <t>จำนวนผู้ป่วยด้วยโรค   Hand,foot and mouth disease  จำแนกรายเดือน   จ.ศรีสะเกษ</t>
  </si>
  <si>
    <t>หนองบัวลำภู</t>
  </si>
  <si>
    <t>330414</t>
  </si>
  <si>
    <t>33041409</t>
  </si>
  <si>
    <t>330301</t>
  </si>
  <si>
    <t>330506</t>
  </si>
  <si>
    <t>33050618</t>
  </si>
  <si>
    <t>ห้วย</t>
  </si>
  <si>
    <t>เขิน</t>
  </si>
  <si>
    <t>สุขสวัสดิ์</t>
  </si>
  <si>
    <t>หัวช้าง</t>
  </si>
  <si>
    <t>ปุณยนุช  เสนาะ</t>
  </si>
  <si>
    <t>000963439</t>
  </si>
  <si>
    <t>น.ส. สุดารัตน์ เสนาะ</t>
  </si>
  <si>
    <t>53 วัคซีนนอกเขต 1100</t>
  </si>
  <si>
    <t>โพนค้อ</t>
  </si>
  <si>
    <t>หนองใหญ่</t>
  </si>
  <si>
    <t>กุดเมืองฮาม</t>
  </si>
  <si>
    <t>331601</t>
  </si>
  <si>
    <t>สระเยาว์</t>
  </si>
  <si>
    <t xml:space="preserve">จำนวนป่วย อ้ตราป่วย  อัตราตาย  ด้วยโรคมือเท้าปาก (26,27,66)  รายงานทั้งหมด  จำแนกตามพื้นที่  </t>
  </si>
  <si>
    <t xml:space="preserve">                                จำนวนป่วย จำนวนตาย  ด้วยโรคมือเท้าปาก (26,27,66)  รายงานทั้งหมด  จำแนกตามพื้นที่  </t>
  </si>
  <si>
    <t>ลลิสา ตองมาก</t>
  </si>
  <si>
    <t>403996</t>
  </si>
  <si>
    <t>บุญมี ป้องแก้ว</t>
  </si>
  <si>
    <t>บริบาล</t>
  </si>
  <si>
    <t>ศูนย์เด็กบ้านระโยง</t>
  </si>
  <si>
    <t>1339600377141</t>
  </si>
  <si>
    <t>ณัฏฐิกานต์  กระจ่างศิลป์</t>
  </si>
  <si>
    <t>0097227</t>
  </si>
  <si>
    <t>นาง ณิจกานต์ สมเพ็ชร</t>
  </si>
  <si>
    <t>59/130</t>
  </si>
  <si>
    <t>33030106</t>
  </si>
  <si>
    <t>คำบอน</t>
  </si>
  <si>
    <t>เกวรินทร์  สุริยะ</t>
  </si>
  <si>
    <t>000900980</t>
  </si>
  <si>
    <t>น.ส. วราภรณ์ พันธ์ทอง</t>
  </si>
  <si>
    <t>45  บ้านยาง</t>
  </si>
  <si>
    <t>รัตนวัชน์  นามวิชา</t>
  </si>
  <si>
    <t>0170076</t>
  </si>
  <si>
    <t>น.ส. ปนัดดา โชคธิติเชษฐ์</t>
  </si>
  <si>
    <t>93 บ.เนินเสรี</t>
  </si>
  <si>
    <t>นฤบดินทร์  บัวพันธ์</t>
  </si>
  <si>
    <t>0229319</t>
  </si>
  <si>
    <t>นาง สุภานี บัวพันธ์</t>
  </si>
  <si>
    <t>56 บ.หนองหงอก</t>
  </si>
  <si>
    <t>33210104</t>
  </si>
  <si>
    <t>หนองหงอก</t>
  </si>
  <si>
    <t>ตุลยากร  จันทร์มหา</t>
  </si>
  <si>
    <t>000892258</t>
  </si>
  <si>
    <t>น.ส. จินตนา สอนศรี</t>
  </si>
  <si>
    <t>13  บ้านหนองแปน</t>
  </si>
  <si>
    <t>33210403</t>
  </si>
  <si>
    <t>หนองแปน</t>
  </si>
  <si>
    <t>ธีรนันท์  ทองอินทร์</t>
  </si>
  <si>
    <t>0085355</t>
  </si>
  <si>
    <t>น.ส. สุวรรณี ทองอินทร์</t>
  </si>
  <si>
    <t>35/1   บ.ปุดเนียม</t>
  </si>
  <si>
    <t>จักรภัทร  ยิ่งดัง</t>
  </si>
  <si>
    <t>0094646</t>
  </si>
  <si>
    <t>น.ส. จิรวรรณ จันแสง</t>
  </si>
  <si>
    <t>12  บ.ห้วย</t>
  </si>
  <si>
    <t>33170201</t>
  </si>
  <si>
    <t>ชัชพงศ์  เพชรล้วน</t>
  </si>
  <si>
    <t>000887732</t>
  </si>
  <si>
    <t>น.ส. ศิริปทุม เสนาะ</t>
  </si>
  <si>
    <t>53  บ้านพันทา</t>
  </si>
  <si>
    <t>บุญสิตา  กิ่งแก้ว</t>
  </si>
  <si>
    <t>000977351</t>
  </si>
  <si>
    <t>นาง อำภา นาคทอง</t>
  </si>
  <si>
    <t>25/32 บ้านพันทาน้อย</t>
  </si>
  <si>
    <t>ณิชาต์  สุวรรณ</t>
  </si>
  <si>
    <t>000859766</t>
  </si>
  <si>
    <t>น.ส. พัชญ์นันท์ โทนะพันธ์</t>
  </si>
  <si>
    <t>32 บ้านคูซอด</t>
  </si>
  <si>
    <t>33010301</t>
  </si>
  <si>
    <t>ภัทรพงศ์  เจตินัย</t>
  </si>
  <si>
    <t>000945461</t>
  </si>
  <si>
    <t>น.ส. จิราภรณ์ ศรีพรม</t>
  </si>
  <si>
    <t>41/5  ถนนศรีวิเศษ</t>
  </si>
  <si>
    <t>ภานุวัฒน์  วรรณทวี</t>
  </si>
  <si>
    <t>000880957</t>
  </si>
  <si>
    <t>นาง ทองม้วน หนองหว้า</t>
  </si>
  <si>
    <t>2  บ้านสำโรง</t>
  </si>
  <si>
    <t>33012104</t>
  </si>
  <si>
    <t>อมรกานต์  พรหมพิทักษ์</t>
  </si>
  <si>
    <t>000942925</t>
  </si>
  <si>
    <t>น.ส. รัชนี พรมพ่อ</t>
  </si>
  <si>
    <t>71  บ้านเปือย</t>
  </si>
  <si>
    <t>33010306</t>
  </si>
  <si>
    <t>วรพล  บุตรเพชร</t>
  </si>
  <si>
    <t>000968624</t>
  </si>
  <si>
    <t>น.ส. ปาณิสรา สมพงษ์</t>
  </si>
  <si>
    <t>326  วัคซีนนอกเขต 18</t>
  </si>
  <si>
    <t>อัฐภิญญา  จีนะ</t>
  </si>
  <si>
    <t>0099247</t>
  </si>
  <si>
    <t>นาง อลิษา  พันธพัฒน์</t>
  </si>
  <si>
    <t>110 บ้านขุมคำ</t>
  </si>
  <si>
    <t>33160106</t>
  </si>
  <si>
    <t>ขุมคำ</t>
  </si>
  <si>
    <t>ปริยาภัทร  แก้วคำปอด</t>
  </si>
  <si>
    <t>0203166</t>
  </si>
  <si>
    <t>นางสาว กนกวรรณ แก้วคำปอด</t>
  </si>
  <si>
    <t>33160610</t>
  </si>
  <si>
    <t>ท่าสำราญ</t>
  </si>
  <si>
    <t>ปัญญพร  ตรีเลิศ</t>
  </si>
  <si>
    <t>0076376</t>
  </si>
  <si>
    <t>นาง อำพร ยอดงาม</t>
  </si>
  <si>
    <t>143 บ้านหนองสะมอน</t>
  </si>
  <si>
    <t>33120211</t>
  </si>
  <si>
    <t>หนองสะมอน</t>
  </si>
  <si>
    <t>อัครินทร์  สุขเสมอ</t>
  </si>
  <si>
    <t>0256354</t>
  </si>
  <si>
    <t>น.ส. พิกุลแก้ว บุญชู</t>
  </si>
  <si>
    <t>10 บ. โนนกลาง</t>
  </si>
  <si>
    <t>33101504</t>
  </si>
  <si>
    <t>วราวิช  แดงบุญเรือง</t>
  </si>
  <si>
    <t>000999381</t>
  </si>
  <si>
    <t>33 บ้านน้ำท่วม</t>
  </si>
  <si>
    <t>อารีย์รัตน์  อาสา</t>
  </si>
  <si>
    <t>0265564</t>
  </si>
  <si>
    <t>นาง วนิดา อาสา</t>
  </si>
  <si>
    <t>89 บ้านแข้</t>
  </si>
  <si>
    <t>33101501</t>
  </si>
  <si>
    <t xml:space="preserve"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t>
  </si>
  <si>
    <t xml:space="preserve">                                            จำนวนป่วยด้วยโรคมือเท้าปาก  ตามวันรักษา  จังหวัดศรีสะเกษ  ปี 2562</t>
  </si>
  <si>
    <t>จำนวนผู้ป่วยด้วยโรค  Hand,foot and mouth disease จำแนกรายสัปดาห์   จ.ศรีสะเกษ_x000D_   ระหว่างวันที่    1/1/2561  ถึงวันที่    31/12/2561</t>
  </si>
  <si>
    <t xml:space="preserve">จำนวนผู้ป่วยด้วยโรค  Hand,foot and mouth disease  จำแนกรายเดือน   จ.ศรีสะเกษ_x000D_   เปรียบเทียบข้อมูลปี  2562  กับค่ามัธยฐาน 5 ปี ย้อนหลัง </t>
  </si>
  <si>
    <t>ข้อมูลเฝ้าระวังโรค ตัÊงแต่วันทีÉ1มค 2562 - 17 มิย 62 พบผู้ป่วย 14294 ราย จาก 77 จังหวัด คิดเป็นอัตราปวย่ 21.85 ต่อ แสนประชากร เสียชีวิต 0 ราย อัตราส่วน เพศชายต่อเพศหญิง 1: 0.83 กลุ่มอายุทีÉพบมากทีÉสุด เรียงตามลําดับ คือ 1 ปี(29.16 %) 2 ปี(22.84 %) 3 ปี(15.87 %) สัญชาติเป็นไทยร้อยละ 97.1 อืÉนๆร้อยละ 1.5 พม่าร้อยละ 1.0 ลาวร้อยละ 0.2 กัมพูชาร้อยละ 0.2 จีน/ ฮ่องกง/ไต้หวันร้อยละ 0.0 เวียดนามร้อยละ 0.0 มาเลเซียร้อยละ 0.0 อาชีพส่วนใหญ่ ไม่ทราบอาชีพ/ในปกครองร้อยละ 86.4 นักเรียน ร้อยละ 11.5 อืÉนๆร้อยละ 1.3 จังหวัดทีÉมีอัตราป่วยต่อแสนประชากรสูงสุด 5 อันดับ แรกคือ เชียงใหม่ (60.47 ต่อแสนประชากร) สุราษฎร์ธานี (51.75 ต่อแสนประชากร) น่าน (51.16 ต่อแสนประชากร) ภูเก็ต (43.92 ต่อแสนประชากร) จันทบุรี(40.63 ต่อแสน ประชากร)</t>
  </si>
  <si>
    <r>
      <t xml:space="preserve">       นับตั้งแต่วันที่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2562 </t>
    </r>
    <r>
      <rPr>
        <sz val="14"/>
        <rFont val="Cordia New"/>
        <family val="2"/>
      </rPr>
      <t xml:space="preserve">ถึงวันที่  </t>
    </r>
    <r>
      <rPr>
        <sz val="11"/>
        <rFont val="Calibri"/>
        <family val="2"/>
      </rPr>
      <t xml:space="preserve">20 </t>
    </r>
    <r>
      <rPr>
        <sz val="14"/>
        <rFont val="Cordia New"/>
        <family val="2"/>
      </rPr>
      <t xml:space="preserve">มิถุนายน </t>
    </r>
    <r>
      <rPr>
        <sz val="11"/>
        <rFont val="Calibri"/>
        <family val="2"/>
      </rPr>
      <t xml:space="preserve">2562    </t>
    </r>
    <r>
      <rPr>
        <sz val="14"/>
        <rFont val="Cordia New"/>
        <family val="2"/>
      </rPr>
      <t xml:space="preserve">สำนักงานสาธารณสุขจังหวัดศรีสะเกษ  ได้รับรายงานผู้ป่วยโรค  </t>
    </r>
    <r>
      <rPr>
        <sz val="11"/>
        <rFont val="Calibri"/>
        <family val="2"/>
      </rPr>
      <t xml:space="preserve">Hand,foot and mouth disease  </t>
    </r>
    <r>
      <rPr>
        <sz val="14"/>
        <rFont val="Cordia New"/>
        <family val="2"/>
      </rPr>
      <t xml:space="preserve">จำนวนทั้งสิ้น </t>
    </r>
    <r>
      <rPr>
        <sz val="11"/>
        <rFont val="Calibri"/>
        <family val="2"/>
      </rPr>
      <t xml:space="preserve">222 </t>
    </r>
    <r>
      <rPr>
        <sz val="14"/>
        <rFont val="Cordia New"/>
        <family val="2"/>
      </rPr>
      <t xml:space="preserve">ราย  คิดเป็นอัตราป่วย   </t>
    </r>
    <r>
      <rPr>
        <sz val="11"/>
        <rFont val="Calibri"/>
        <family val="2"/>
      </rPr>
      <t xml:space="preserve">15.03  </t>
    </r>
    <r>
      <rPr>
        <sz val="14"/>
        <rFont val="Cordia New"/>
        <family val="2"/>
      </rPr>
      <t>ต่อประชากรแสนคน ไม่มีรายงานผู้ป่วยเสียชีวิต</t>
    </r>
  </si>
  <si>
    <t xml:space="preserve">       พบผู้ป่วยเพศชายมากกว่าเพศหญิง  โดยพบเพศชาย125  ราย  เพศหญิง 97  ราย  อัตราส่วนเพศชาย ต่อ เพศหญิง  เท่ากับ 1.29 : 1</t>
  </si>
  <si>
    <r>
      <t xml:space="preserve">      กลุ่มอายุที่พบสูงสุดคือกลุ่มอายุ 0 - 4  ปี  คิดเป็นอัตราป่วย 259.29 ต่อประชากรแสนคน รองลงมาคือ กลุ่มอายุ  5 - 9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10 - 14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25 - 34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65  ปี ขึ้นไป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55 -  64 ปี</t>
    </r>
    <r>
      <rPr>
        <sz val="11"/>
        <rFont val="Calibri"/>
        <family val="2"/>
      </rPr>
      <t>,</t>
    </r>
    <r>
      <rPr>
        <sz val="14"/>
        <rFont val="Cordia New"/>
        <family val="2"/>
      </rPr>
      <t>45 - 54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35 - 44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15 -  24  ปี  อัตราป่วยเท่ากับ  17.87</t>
    </r>
    <r>
      <rPr>
        <sz val="11"/>
        <rFont val="Calibri"/>
        <family val="2"/>
      </rPr>
      <t>,</t>
    </r>
    <r>
      <rPr>
        <sz val="14"/>
        <rFont val="Cordia New"/>
        <family val="2"/>
      </rPr>
      <t>1.1</t>
    </r>
    <r>
      <rPr>
        <sz val="11"/>
        <rFont val="Calibri"/>
        <family val="2"/>
      </rPr>
      <t>,.</t>
    </r>
    <r>
      <rPr>
        <sz val="14"/>
        <rFont val="Cordia New"/>
        <family val="2"/>
      </rPr>
      <t>47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0  และ 0  ต่อประชากรแสนคน ตามลำดับ </t>
    </r>
  </si>
  <si>
    <r>
      <t xml:space="preserve">       อาชีพที่มีจำนวนผู้ป่วยสูงสุดคือนปค.  จำนวนผู้ป่วยเท่ากับ  209  ราย  รองลงมาคือ   อาชีพนักเรียน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อาชีพเกษตร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อาชีพบุคคลากรสาธารณสุข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อาชีพอาชีพพิเศษ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อาชีพนักบวช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อาชีพเลี้ยงสัตว์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อาชีพอื่นๆ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อาชีพครู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อาชีพประมง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อาชีพทหาร/ตำรวจ</t>
    </r>
    <r>
      <rPr>
        <sz val="11"/>
        <rFont val="Calibri"/>
        <family val="2"/>
      </rPr>
      <t>,</t>
    </r>
    <r>
      <rPr>
        <sz val="14"/>
        <rFont val="Cordia New"/>
        <family val="2"/>
      </rPr>
      <t xml:space="preserve">   อาชีพงานบ้าน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อาชีพค้าขาย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อาชีพรับจ้าง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อาชีพราชการ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จำนวนผู้ป่วยเท่ากับ  12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ราย ตามลำดับ  </t>
    </r>
  </si>
  <si>
    <t xml:space="preserve">          พบผู้ป่วยสูงสุดในเดือน มิถุนายนจำนวนผู้ป่วย เท่ากับ 87 ราย  จำนวนผู้ป่วยเดือนนี้( มิถุนายน ) มากกว่าเดือนที่แล้ว (พฤษภาคม) จำนวนผู้ป่วยเดือนนี้ ( มิถุนายน ) เท่ากับ 87 ส่วนเดือนที่แล้ว (พฤษภาคม ) เท่ากับ 54 ราย   โดยมีรายงานผู้ป่วยเดือน  มกราคม  34 ราย กุมภาพันธ์  21 ราย มีนาคม  13 ราย เมษายน  13 ราย พฤษภาคม  54 ราย มิถุนายน  87 ราย </t>
  </si>
  <si>
    <t xml:space="preserve">           พบผู้ป่วยในเขตเทศบาลเท่ากับ 20  ราย   ในเขตองค์การบริหารตำบลเท่ากับ  202 ราย  และไม่ทราบเขต เท่ากับ 0 ราย   พบผู้ป่วยในเขตองค์การบริหารส่วนตำบลมากกว่าในเขตเทศบาล โดยจำนวนผู้ป่วยในเขตองค์การบริหารส่วนตำบล  เท่ากับร้อยละ 90.99  ส่วนผู้ป่วยในเขตเทศบาล เท่ากับร้อยละ  9.01</t>
  </si>
  <si>
    <t xml:space="preserve">              ผู้ป่วยเข้ารับการรักษาที่ โรงพยาบาลทั่วไป  เท่ากับ 56 ราย  โรงพยาบาลชุมชน  เท่ากับ 156 ราย   สถานีอนามัย  เท่ากับ 4 ราย  คลินิก โรงพยาบาลเอกชน  เท่ากับ 6 ราย </t>
  </si>
  <si>
    <r>
      <t xml:space="preserve">       อำเภอที่มีอัตราป่วยต่อประชากรแสนคนสูงสุดคืออำเภอ   ยางชุมน้อย อัตราป่วยเท่ากับ 40.67  ต่อประชากรแสนคน รองลงมาคือ   อำเภอ บึงบูรพ์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พยุห์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อุทุมพรพิสัย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ห้วยทับทัน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ภูสิงห์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ไพรบึง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ปรางค์กู่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 อำเภอ โพธิ์ศรีสุวรรณ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เบญจลักษ์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วังหิน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ราษีไศล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ขุนหาญ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โนนคูณ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เมืองจันทร์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น้ำเกลี้ยง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ขุขันธ์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กันทรารมย์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ศรีรัตนะ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ศิลาลาด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อัตราป่วยเท่ากับ  36.91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36.68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35.44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35.12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21.23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20.31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18.61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17.64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16.74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10.78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10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9.64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9.26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7.6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7.43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5.55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4.51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3.3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2.95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1.95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0 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 xml:space="preserve">ราย ตามลำดับ  </t>
    </r>
  </si>
  <si>
    <t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t>
  </si>
  <si>
    <t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t>
  </si>
  <si>
    <t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t>
  </si>
  <si>
    <t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t>
  </si>
  <si>
    <r>
      <t xml:space="preserve"> จังหวัด ศรีสะเกษ  ระหว่างวันที่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2563  </t>
    </r>
    <r>
      <rPr>
        <sz val="14"/>
        <rFont val="Cordia New"/>
        <family val="2"/>
      </rPr>
      <t xml:space="preserve">ถึงวันที่  </t>
    </r>
    <r>
      <rPr>
        <sz val="11"/>
        <rFont val="Calibri"/>
        <family val="2"/>
      </rPr>
      <t>22 กรกฎาคม 2563</t>
    </r>
  </si>
</sst>
</file>

<file path=xl/styles.xml><?xml version="1.0" encoding="utf-8"?>
<styleSheet xmlns="http://schemas.openxmlformats.org/spreadsheetml/2006/main">
  <fonts count="50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8"/>
      <name val="Arial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sz val="8"/>
      <name val="Arial"/>
      <family val="2"/>
    </font>
    <font>
      <sz val="10"/>
      <color indexed="8"/>
      <name val="Tahoma"/>
      <family val="2"/>
    </font>
    <font>
      <sz val="16"/>
      <name val="TH SarabunIT๙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Arial"/>
      <family val="2"/>
    </font>
    <font>
      <sz val="10"/>
      <name val="MS Sans Serif"/>
      <family val="2"/>
      <charset val="222"/>
    </font>
    <font>
      <sz val="11"/>
      <name val="Calibri"/>
      <family val="2"/>
    </font>
    <font>
      <sz val="14"/>
      <name val="Cordia New"/>
      <family val="2"/>
    </font>
    <font>
      <sz val="8"/>
      <color theme="1"/>
      <name val="Tahoma"/>
      <family val="2"/>
      <charset val="222"/>
      <scheme val="minor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Arial"/>
      <family val="2"/>
    </font>
    <font>
      <b/>
      <sz val="12"/>
      <color rgb="FF000000"/>
      <name val="TH SarabunPSK"/>
      <family val="2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b/>
      <sz val="12"/>
      <color rgb="FF120000"/>
      <name val="AngsanaUPC"/>
      <family val="1"/>
    </font>
    <font>
      <b/>
      <sz val="12"/>
      <color rgb="FF000000"/>
      <name val="AngsanaUPC"/>
      <family val="1"/>
    </font>
    <font>
      <sz val="14"/>
      <color indexed="8"/>
      <name val="AngsanaUPC"/>
      <family val="1"/>
    </font>
    <font>
      <sz val="10"/>
      <name val="MS Sans Serif"/>
      <family val="2"/>
      <charset val="222"/>
    </font>
    <font>
      <sz val="14"/>
      <color rgb="FF000000"/>
      <name val="AngsanaUPC"/>
      <family val="1"/>
    </font>
    <font>
      <sz val="11"/>
      <color rgb="FF000000"/>
      <name val="CordiaUPC"/>
      <family val="2"/>
    </font>
    <font>
      <sz val="16"/>
      <name val="TH SarabunPSK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name val="TH SarabunPSK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1"/>
      <color indexed="8"/>
      <name val="Calibri"/>
      <charset val="177"/>
    </font>
    <font>
      <sz val="11"/>
      <color indexed="8"/>
      <name val="Calibri"/>
      <charset val="222"/>
    </font>
    <font>
      <sz val="14"/>
      <color indexed="8"/>
      <name val="AngsanaUPC"/>
      <charset val="22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29">
    <xf numFmtId="0" fontId="0" fillId="0" borderId="0"/>
    <xf numFmtId="0" fontId="7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5" fillId="0" borderId="0"/>
    <xf numFmtId="0" fontId="6" fillId="0" borderId="0"/>
    <xf numFmtId="0" fontId="1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5" fillId="0" borderId="0"/>
    <xf numFmtId="0" fontId="16" fillId="0" borderId="0"/>
    <xf numFmtId="0" fontId="5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22" fillId="0" borderId="0"/>
    <xf numFmtId="0" fontId="4" fillId="0" borderId="0"/>
    <xf numFmtId="0" fontId="4" fillId="0" borderId="0"/>
    <xf numFmtId="0" fontId="1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7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3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</cellStyleXfs>
  <cellXfs count="124">
    <xf numFmtId="0" fontId="0" fillId="0" borderId="0" xfId="0"/>
    <xf numFmtId="0" fontId="7" fillId="0" borderId="0" xfId="1"/>
    <xf numFmtId="0" fontId="9" fillId="0" borderId="0" xfId="3" applyFont="1"/>
    <xf numFmtId="0" fontId="12" fillId="0" borderId="0" xfId="3"/>
    <xf numFmtId="0" fontId="10" fillId="0" borderId="2" xfId="3" applyFont="1" applyBorder="1" applyAlignment="1">
      <alignment horizontal="center"/>
    </xf>
    <xf numFmtId="0" fontId="9" fillId="0" borderId="3" xfId="3" applyFont="1" applyBorder="1"/>
    <xf numFmtId="0" fontId="9" fillId="0" borderId="3" xfId="3" applyFont="1" applyBorder="1" applyAlignment="1">
      <alignment horizontal="center"/>
    </xf>
    <xf numFmtId="0" fontId="12" fillId="0" borderId="4" xfId="3" applyBorder="1"/>
    <xf numFmtId="0" fontId="9" fillId="0" borderId="4" xfId="3" applyFont="1" applyBorder="1" applyAlignment="1">
      <alignment horizontal="right"/>
    </xf>
    <xf numFmtId="0" fontId="12" fillId="0" borderId="3" xfId="3" applyBorder="1"/>
    <xf numFmtId="2" fontId="12" fillId="0" borderId="3" xfId="3" applyNumberFormat="1" applyBorder="1"/>
    <xf numFmtId="0" fontId="9" fillId="0" borderId="0" xfId="3" applyFont="1" applyBorder="1" applyAlignment="1">
      <alignment horizontal="center"/>
    </xf>
    <xf numFmtId="0" fontId="9" fillId="0" borderId="5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10" fillId="0" borderId="7" xfId="3" applyFont="1" applyBorder="1" applyAlignment="1">
      <alignment horizontal="center"/>
    </xf>
    <xf numFmtId="0" fontId="9" fillId="0" borderId="8" xfId="3" applyFont="1" applyBorder="1" applyAlignment="1">
      <alignment horizontal="center"/>
    </xf>
    <xf numFmtId="0" fontId="9" fillId="0" borderId="9" xfId="3" applyFont="1" applyBorder="1" applyAlignment="1">
      <alignment horizontal="center"/>
    </xf>
    <xf numFmtId="0" fontId="9" fillId="0" borderId="10" xfId="3" applyFont="1" applyBorder="1" applyAlignment="1">
      <alignment horizontal="center"/>
    </xf>
    <xf numFmtId="0" fontId="10" fillId="0" borderId="5" xfId="3" applyFont="1" applyBorder="1" applyAlignment="1">
      <alignment horizontal="center"/>
    </xf>
    <xf numFmtId="59" fontId="13" fillId="0" borderId="0" xfId="0" applyNumberFormat="1" applyFont="1" applyAlignment="1">
      <alignment horizontal="center"/>
    </xf>
    <xf numFmtId="0" fontId="0" fillId="0" borderId="0" xfId="0"/>
    <xf numFmtId="0" fontId="18" fillId="0" borderId="0" xfId="0" applyFont="1"/>
    <xf numFmtId="0" fontId="5" fillId="0" borderId="0" xfId="16"/>
    <xf numFmtId="0" fontId="5" fillId="0" borderId="4" xfId="16" applyBorder="1"/>
    <xf numFmtId="0" fontId="20" fillId="0" borderId="4" xfId="16" applyFont="1" applyBorder="1"/>
    <xf numFmtId="0" fontId="21" fillId="0" borderId="0" xfId="0" applyFont="1"/>
    <xf numFmtId="0" fontId="0" fillId="0" borderId="0" xfId="0"/>
    <xf numFmtId="0" fontId="19" fillId="0" borderId="0" xfId="0" applyFont="1"/>
    <xf numFmtId="0" fontId="24" fillId="0" borderId="0" xfId="0" applyFont="1" applyAlignment="1">
      <alignment horizontal="center" readingOrder="1"/>
    </xf>
    <xf numFmtId="0" fontId="14" fillId="0" borderId="0" xfId="0" applyFont="1"/>
    <xf numFmtId="0" fontId="23" fillId="3" borderId="11" xfId="28" applyFont="1" applyFill="1" applyBorder="1" applyAlignment="1">
      <alignment horizontal="center"/>
    </xf>
    <xf numFmtId="0" fontId="23" fillId="0" borderId="1" xfId="28" applyFont="1" applyFill="1" applyBorder="1" applyAlignment="1">
      <alignment wrapText="1"/>
    </xf>
    <xf numFmtId="0" fontId="25" fillId="0" borderId="0" xfId="0" applyFont="1" applyFill="1"/>
    <xf numFmtId="0" fontId="0" fillId="0" borderId="0" xfId="0" applyFill="1"/>
    <xf numFmtId="2" fontId="0" fillId="0" borderId="0" xfId="0" applyNumberFormat="1"/>
    <xf numFmtId="0" fontId="21" fillId="0" borderId="0" xfId="0" applyFont="1" applyFill="1"/>
    <xf numFmtId="0" fontId="14" fillId="0" borderId="0" xfId="0" applyFont="1" applyFill="1"/>
    <xf numFmtId="0" fontId="0" fillId="0" borderId="0" xfId="0" quotePrefix="1" applyNumberFormat="1"/>
    <xf numFmtId="0" fontId="28" fillId="2" borderId="1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 wrapText="1"/>
    </xf>
    <xf numFmtId="0" fontId="14" fillId="0" borderId="0" xfId="66"/>
    <xf numFmtId="2" fontId="9" fillId="0" borderId="3" xfId="3" applyNumberFormat="1" applyFont="1" applyBorder="1"/>
    <xf numFmtId="1" fontId="9" fillId="0" borderId="3" xfId="3" applyNumberFormat="1" applyFont="1" applyBorder="1"/>
    <xf numFmtId="0" fontId="14" fillId="0" borderId="0" xfId="17"/>
    <xf numFmtId="1" fontId="0" fillId="0" borderId="0" xfId="0" applyNumberFormat="1"/>
    <xf numFmtId="0" fontId="0" fillId="4" borderId="0" xfId="0" applyFill="1"/>
    <xf numFmtId="0" fontId="30" fillId="0" borderId="0" xfId="0" applyFont="1"/>
    <xf numFmtId="0" fontId="31" fillId="0" borderId="0" xfId="0" applyFont="1"/>
    <xf numFmtId="0" fontId="2" fillId="0" borderId="4" xfId="16" applyFont="1" applyBorder="1"/>
    <xf numFmtId="0" fontId="12" fillId="0" borderId="0" xfId="3" applyBorder="1"/>
    <xf numFmtId="0" fontId="7" fillId="0" borderId="4" xfId="3" applyFont="1" applyBorder="1" applyAlignment="1">
      <alignment horizontal="right"/>
    </xf>
    <xf numFmtId="0" fontId="32" fillId="2" borderId="1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right" vertical="center" wrapText="1"/>
    </xf>
    <xf numFmtId="2" fontId="0" fillId="0" borderId="0" xfId="0" applyNumberFormat="1" applyFill="1"/>
    <xf numFmtId="0" fontId="14" fillId="4" borderId="0" xfId="17" applyFill="1"/>
    <xf numFmtId="0" fontId="0" fillId="4" borderId="0" xfId="0" quotePrefix="1" applyNumberFormat="1" applyFill="1"/>
    <xf numFmtId="0" fontId="0" fillId="4" borderId="0" xfId="0" applyNumberFormat="1" applyFill="1" applyAlignment="1">
      <alignment horizontal="right"/>
    </xf>
    <xf numFmtId="0" fontId="9" fillId="0" borderId="0" xfId="1" applyFont="1"/>
    <xf numFmtId="0" fontId="0" fillId="0" borderId="0" xfId="0"/>
    <xf numFmtId="0" fontId="34" fillId="0" borderId="0" xfId="0" applyFont="1"/>
    <xf numFmtId="0" fontId="35" fillId="0" borderId="0" xfId="0" applyFont="1"/>
    <xf numFmtId="14" fontId="35" fillId="0" borderId="0" xfId="0" applyNumberFormat="1" applyFont="1"/>
    <xf numFmtId="0" fontId="36" fillId="0" borderId="0" xfId="0" applyFont="1"/>
    <xf numFmtId="0" fontId="0" fillId="0" borderId="0" xfId="0" applyNumberFormat="1"/>
    <xf numFmtId="0" fontId="14" fillId="0" borderId="0" xfId="105"/>
    <xf numFmtId="0" fontId="23" fillId="0" borderId="1" xfId="106" applyFont="1" applyFill="1" applyBorder="1" applyAlignment="1">
      <alignment horizontal="right" wrapText="1"/>
    </xf>
    <xf numFmtId="0" fontId="38" fillId="3" borderId="11" xfId="108" applyFont="1" applyFill="1" applyBorder="1" applyAlignment="1">
      <alignment horizontal="center"/>
    </xf>
    <xf numFmtId="0" fontId="38" fillId="0" borderId="1" xfId="108" applyFont="1" applyFill="1" applyBorder="1" applyAlignment="1">
      <alignment wrapText="1"/>
    </xf>
    <xf numFmtId="0" fontId="38" fillId="0" borderId="1" xfId="108" applyFont="1" applyFill="1" applyBorder="1" applyAlignment="1">
      <alignment horizontal="right" wrapText="1"/>
    </xf>
    <xf numFmtId="0" fontId="23" fillId="0" borderId="13" xfId="106" applyFont="1" applyFill="1" applyBorder="1" applyAlignment="1">
      <alignment horizontal="right" wrapText="1"/>
    </xf>
    <xf numFmtId="0" fontId="23" fillId="0" borderId="0" xfId="106" applyFont="1" applyFill="1" applyBorder="1" applyAlignment="1">
      <alignment horizontal="center"/>
    </xf>
    <xf numFmtId="0" fontId="40" fillId="0" borderId="0" xfId="0" applyFont="1"/>
    <xf numFmtId="0" fontId="41" fillId="0" borderId="0" xfId="0" applyFont="1"/>
    <xf numFmtId="0" fontId="41" fillId="0" borderId="0" xfId="0" applyFont="1" applyFill="1" applyBorder="1"/>
    <xf numFmtId="0" fontId="41" fillId="5" borderId="2" xfId="0" applyFont="1" applyFill="1" applyBorder="1" applyAlignment="1">
      <alignment horizontal="center"/>
    </xf>
    <xf numFmtId="0" fontId="41" fillId="3" borderId="12" xfId="109" applyFont="1" applyFill="1" applyBorder="1" applyAlignment="1">
      <alignment horizontal="center"/>
    </xf>
    <xf numFmtId="0" fontId="41" fillId="0" borderId="0" xfId="53" applyFont="1" applyFill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1" fillId="0" borderId="4" xfId="109" applyFont="1" applyFill="1" applyBorder="1" applyAlignment="1">
      <alignment wrapText="1"/>
    </xf>
    <xf numFmtId="0" fontId="41" fillId="0" borderId="4" xfId="109" applyFont="1" applyFill="1" applyBorder="1" applyAlignment="1">
      <alignment horizontal="center" wrapText="1"/>
    </xf>
    <xf numFmtId="0" fontId="41" fillId="0" borderId="0" xfId="53" applyFont="1" applyFill="1" applyBorder="1" applyAlignment="1">
      <alignment wrapText="1"/>
    </xf>
    <xf numFmtId="0" fontId="41" fillId="0" borderId="0" xfId="0" applyFont="1" applyBorder="1" applyAlignment="1">
      <alignment horizontal="center"/>
    </xf>
    <xf numFmtId="0" fontId="41" fillId="0" borderId="0" xfId="104" applyFont="1" applyFill="1" applyBorder="1" applyAlignment="1">
      <alignment wrapText="1"/>
    </xf>
    <xf numFmtId="0" fontId="41" fillId="0" borderId="0" xfId="104" applyFont="1" applyFill="1" applyBorder="1" applyAlignment="1">
      <alignment horizontal="center" wrapText="1"/>
    </xf>
    <xf numFmtId="0" fontId="41" fillId="0" borderId="0" xfId="53" applyFont="1" applyFill="1" applyBorder="1" applyAlignment="1">
      <alignment horizontal="center" wrapText="1"/>
    </xf>
    <xf numFmtId="0" fontId="42" fillId="3" borderId="11" xfId="115" applyFont="1" applyFill="1" applyBorder="1" applyAlignment="1">
      <alignment horizontal="center"/>
    </xf>
    <xf numFmtId="0" fontId="42" fillId="0" borderId="1" xfId="115" applyFont="1" applyFill="1" applyBorder="1" applyAlignment="1">
      <alignment wrapText="1"/>
    </xf>
    <xf numFmtId="0" fontId="42" fillId="0" borderId="1" xfId="115" applyFont="1" applyFill="1" applyBorder="1" applyAlignment="1">
      <alignment horizontal="right" wrapText="1"/>
    </xf>
    <xf numFmtId="0" fontId="42" fillId="3" borderId="11" xfId="116" applyFont="1" applyFill="1" applyBorder="1" applyAlignment="1">
      <alignment horizontal="center"/>
    </xf>
    <xf numFmtId="0" fontId="42" fillId="0" borderId="1" xfId="116" applyFont="1" applyFill="1" applyBorder="1" applyAlignment="1">
      <alignment wrapText="1"/>
    </xf>
    <xf numFmtId="0" fontId="42" fillId="0" borderId="1" xfId="116" applyFont="1" applyFill="1" applyBorder="1" applyAlignment="1">
      <alignment horizontal="right" wrapText="1"/>
    </xf>
    <xf numFmtId="0" fontId="0" fillId="0" borderId="0" xfId="0" applyNumberFormat="1" applyAlignment="1">
      <alignment horizontal="right"/>
    </xf>
    <xf numFmtId="0" fontId="44" fillId="0" borderId="0" xfId="0" applyNumberFormat="1" applyFont="1" applyFill="1"/>
    <xf numFmtId="0" fontId="44" fillId="0" borderId="0" xfId="0" applyFont="1" applyFill="1" applyAlignment="1">
      <alignment textRotation="90"/>
    </xf>
    <xf numFmtId="0" fontId="44" fillId="0" borderId="0" xfId="0" applyFont="1" applyFill="1"/>
    <xf numFmtId="0" fontId="44" fillId="0" borderId="0" xfId="0" applyFont="1" applyFill="1" applyAlignment="1">
      <alignment horizontal="left"/>
    </xf>
    <xf numFmtId="0" fontId="44" fillId="0" borderId="0" xfId="0" applyFont="1" applyFill="1" applyAlignment="1">
      <alignment horizontal="left" indent="1"/>
    </xf>
    <xf numFmtId="14" fontId="44" fillId="0" borderId="0" xfId="0" applyNumberFormat="1" applyFont="1" applyFill="1" applyAlignment="1">
      <alignment textRotation="90"/>
    </xf>
    <xf numFmtId="0" fontId="14" fillId="0" borderId="0" xfId="120"/>
    <xf numFmtId="0" fontId="45" fillId="3" borderId="11" xfId="121" applyFont="1" applyFill="1" applyBorder="1" applyAlignment="1">
      <alignment horizontal="center"/>
    </xf>
    <xf numFmtId="0" fontId="45" fillId="0" borderId="1" xfId="121" applyFont="1" applyFill="1" applyBorder="1" applyAlignment="1">
      <alignment horizontal="right" wrapText="1"/>
    </xf>
    <xf numFmtId="0" fontId="45" fillId="0" borderId="1" xfId="121" applyFont="1" applyFill="1" applyBorder="1" applyAlignment="1">
      <alignment wrapText="1"/>
    </xf>
    <xf numFmtId="15" fontId="45" fillId="0" borderId="1" xfId="121" applyNumberFormat="1" applyFont="1" applyFill="1" applyBorder="1" applyAlignment="1">
      <alignment horizontal="right" wrapText="1"/>
    </xf>
    <xf numFmtId="0" fontId="46" fillId="0" borderId="0" xfId="121"/>
    <xf numFmtId="0" fontId="1" fillId="0" borderId="0" xfId="16" applyFont="1"/>
    <xf numFmtId="0" fontId="14" fillId="0" borderId="0" xfId="126"/>
    <xf numFmtId="0" fontId="23" fillId="3" borderId="11" xfId="127" applyFont="1" applyFill="1" applyBorder="1" applyAlignment="1">
      <alignment horizontal="center"/>
    </xf>
    <xf numFmtId="0" fontId="23" fillId="0" borderId="1" xfId="127" applyFont="1" applyFill="1" applyBorder="1" applyAlignment="1">
      <alignment horizontal="right" wrapText="1"/>
    </xf>
    <xf numFmtId="0" fontId="23" fillId="0" borderId="1" xfId="127" applyFont="1" applyFill="1" applyBorder="1" applyAlignment="1">
      <alignment wrapText="1"/>
    </xf>
    <xf numFmtId="0" fontId="14" fillId="0" borderId="0" xfId="128"/>
    <xf numFmtId="0" fontId="47" fillId="2" borderId="1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 vertical="center" wrapText="1"/>
    </xf>
    <xf numFmtId="2" fontId="48" fillId="0" borderId="1" xfId="0" applyNumberFormat="1" applyFont="1" applyFill="1" applyBorder="1" applyAlignment="1">
      <alignment horizontal="right" vertical="center" wrapText="1"/>
    </xf>
    <xf numFmtId="0" fontId="49" fillId="0" borderId="1" xfId="0" applyFont="1" applyFill="1" applyBorder="1" applyAlignment="1">
      <alignment vertical="center" wrapText="1"/>
    </xf>
    <xf numFmtId="0" fontId="49" fillId="0" borderId="1" xfId="0" applyFont="1" applyFill="1" applyBorder="1" applyAlignment="1">
      <alignment horizontal="right" vertical="center" wrapText="1"/>
    </xf>
    <xf numFmtId="0" fontId="20" fillId="0" borderId="0" xfId="16" applyFont="1"/>
    <xf numFmtId="0" fontId="9" fillId="0" borderId="10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9" fillId="0" borderId="4" xfId="3" applyFont="1" applyBorder="1" applyAlignment="1">
      <alignment horizontal="center"/>
    </xf>
    <xf numFmtId="0" fontId="10" fillId="0" borderId="4" xfId="3" applyFont="1" applyBorder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/>
    </xf>
  </cellXfs>
  <cellStyles count="129">
    <cellStyle name="Normal" xfId="0" builtinId="0"/>
    <cellStyle name="Normal 10" xfId="7"/>
    <cellStyle name="Normal 10 2" xfId="25"/>
    <cellStyle name="Normal 10 2 2" xfId="69"/>
    <cellStyle name="Normal 10 3" xfId="67"/>
    <cellStyle name="Normal 11" xfId="16"/>
    <cellStyle name="Normal 11 2" xfId="17"/>
    <cellStyle name="Normal 11 3" xfId="26"/>
    <cellStyle name="Normal 11 3 2" xfId="70"/>
    <cellStyle name="Normal 11 4" xfId="68"/>
    <cellStyle name="Normal 12" xfId="18"/>
    <cellStyle name="Normal 12 2" xfId="19"/>
    <cellStyle name="Normal 13" xfId="24"/>
    <cellStyle name="Normal 13 2" xfId="27"/>
    <cellStyle name="Normal 14" xfId="29"/>
    <cellStyle name="Normal 15" xfId="30"/>
    <cellStyle name="Normal 16" xfId="31"/>
    <cellStyle name="Normal 17" xfId="32"/>
    <cellStyle name="Normal 18" xfId="33"/>
    <cellStyle name="Normal 19" xfId="34"/>
    <cellStyle name="Normal 2" xfId="1"/>
    <cellStyle name="Normal 2 2" xfId="12"/>
    <cellStyle name="Normal 2 3" xfId="8"/>
    <cellStyle name="Normal 2 3 2" xfId="20"/>
    <cellStyle name="Normal 20" xfId="35"/>
    <cellStyle name="Normal 21" xfId="36"/>
    <cellStyle name="Normal 22" xfId="37"/>
    <cellStyle name="Normal 23" xfId="38"/>
    <cellStyle name="Normal 24" xfId="39"/>
    <cellStyle name="Normal 25" xfId="40"/>
    <cellStyle name="Normal 26" xfId="41"/>
    <cellStyle name="Normal 27" xfId="42"/>
    <cellStyle name="Normal 28" xfId="43"/>
    <cellStyle name="Normal 29" xfId="44"/>
    <cellStyle name="Normal 3" xfId="2"/>
    <cellStyle name="Normal 3 2" xfId="13"/>
    <cellStyle name="Normal 3 3" xfId="9"/>
    <cellStyle name="Normal 30" xfId="45"/>
    <cellStyle name="Normal 31" xfId="46"/>
    <cellStyle name="Normal 32" xfId="47"/>
    <cellStyle name="Normal 33" xfId="48"/>
    <cellStyle name="Normal 34" xfId="49"/>
    <cellStyle name="Normal 35" xfId="50"/>
    <cellStyle name="Normal 36" xfId="51"/>
    <cellStyle name="Normal 37" xfId="52"/>
    <cellStyle name="Normal 38" xfId="54"/>
    <cellStyle name="Normal 38 2" xfId="71"/>
    <cellStyle name="Normal 39" xfId="55"/>
    <cellStyle name="Normal 4" xfId="4"/>
    <cellStyle name="Normal 40" xfId="56"/>
    <cellStyle name="Normal 41" xfId="57"/>
    <cellStyle name="Normal 42" xfId="58"/>
    <cellStyle name="Normal 43" xfId="59"/>
    <cellStyle name="Normal 44" xfId="60"/>
    <cellStyle name="Normal 45" xfId="61"/>
    <cellStyle name="Normal 46" xfId="62"/>
    <cellStyle name="Normal 47" xfId="63"/>
    <cellStyle name="Normal 48" xfId="64"/>
    <cellStyle name="Normal 49" xfId="65"/>
    <cellStyle name="Normal 49 2" xfId="72"/>
    <cellStyle name="Normal 5" xfId="5"/>
    <cellStyle name="Normal 50" xfId="73"/>
    <cellStyle name="Normal 51" xfId="74"/>
    <cellStyle name="Normal 52" xfId="75"/>
    <cellStyle name="Normal 53" xfId="77"/>
    <cellStyle name="Normal 54" xfId="78"/>
    <cellStyle name="Normal 55" xfId="76"/>
    <cellStyle name="Normal 56" xfId="79"/>
    <cellStyle name="Normal 57" xfId="80"/>
    <cellStyle name="Normal 58" xfId="81"/>
    <cellStyle name="Normal 59" xfId="82"/>
    <cellStyle name="Normal 6" xfId="10"/>
    <cellStyle name="Normal 6 2" xfId="21"/>
    <cellStyle name="Normal 60" xfId="83"/>
    <cellStyle name="Normal 61" xfId="84"/>
    <cellStyle name="Normal 62" xfId="85"/>
    <cellStyle name="Normal 63" xfId="86"/>
    <cellStyle name="Normal 64" xfId="87"/>
    <cellStyle name="Normal 65" xfId="88"/>
    <cellStyle name="Normal 66" xfId="89"/>
    <cellStyle name="Normal 67" xfId="90"/>
    <cellStyle name="Normal 68" xfId="91"/>
    <cellStyle name="Normal 69" xfId="92"/>
    <cellStyle name="Normal 7" xfId="11"/>
    <cellStyle name="Normal 70" xfId="93"/>
    <cellStyle name="Normal 71" xfId="94"/>
    <cellStyle name="Normal 72" xfId="95"/>
    <cellStyle name="Normal 73" xfId="96"/>
    <cellStyle name="Normal 74" xfId="97"/>
    <cellStyle name="Normal 75" xfId="98"/>
    <cellStyle name="Normal 76" xfId="99"/>
    <cellStyle name="Normal 77" xfId="100"/>
    <cellStyle name="Normal 78" xfId="101"/>
    <cellStyle name="Normal 79" xfId="102"/>
    <cellStyle name="Normal 8" xfId="14"/>
    <cellStyle name="Normal 8 2" xfId="22"/>
    <cellStyle name="Normal 80" xfId="103"/>
    <cellStyle name="Normal 81" xfId="105"/>
    <cellStyle name="Normal 82" xfId="107"/>
    <cellStyle name="Normal 83" xfId="110"/>
    <cellStyle name="Normal 84" xfId="111"/>
    <cellStyle name="Normal 85" xfId="117"/>
    <cellStyle name="Normal 86" xfId="118"/>
    <cellStyle name="Normal 87" xfId="119"/>
    <cellStyle name="Normal 88" xfId="112"/>
    <cellStyle name="Normal 89" xfId="113"/>
    <cellStyle name="Normal 9" xfId="15"/>
    <cellStyle name="Normal 9 2" xfId="23"/>
    <cellStyle name="Normal 90" xfId="114"/>
    <cellStyle name="Normal 91" xfId="120"/>
    <cellStyle name="Normal 92" xfId="122"/>
    <cellStyle name="Normal 93" xfId="123"/>
    <cellStyle name="Normal 94" xfId="124"/>
    <cellStyle name="Normal 95" xfId="125"/>
    <cellStyle name="Normal 96" xfId="126"/>
    <cellStyle name="Normal 97" xfId="128"/>
    <cellStyle name="Normal_Sheet1" xfId="66"/>
    <cellStyle name="Normal_เฝ้าระวังพิเศษ &gt;=2รายใน 28 day" xfId="53"/>
    <cellStyle name="Normal_เฝ้าระวังพิเศษ &gt;=2รายใน 28 day_1" xfId="104"/>
    <cellStyle name="Normal_เฝ้าระวังพิเศษ &gt;=2รายใน 28 day_2" xfId="109"/>
    <cellStyle name="Normal_รอวางผู้ป่วยทั้งหมด" xfId="121"/>
    <cellStyle name="Normal_รอวางลำดับป่วยเขต" xfId="116"/>
    <cellStyle name="Normal_รอวางลำดับป่วยภาค" xfId="28"/>
    <cellStyle name="Normal_รอวางลำดับป่วยภาค_1" xfId="115"/>
    <cellStyle name="Normal_รอวางลำดับอัตราป่วยระดับประเทศ" xfId="108"/>
    <cellStyle name="ปกติ_Sheet1" xfId="6"/>
    <cellStyle name="ปกติ_Sheet1 2" xfId="127"/>
    <cellStyle name="ปกติ_Sheet1 3" xfId="106"/>
    <cellStyle name="ปกติ_อัตราป่วย" xfId="3"/>
  </cellStyles>
  <dxfs count="203"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ont>
        <sz val="1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TH SarabunPSK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pivotCacheDefinition" Target="pivotCache/pivotCacheDefinition1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5.9959225280326191E-2"/>
          <c:y val="2.16216216216216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6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44883712"/>
        <c:axId val="144886016"/>
      </c:barChart>
      <c:catAx>
        <c:axId val="144883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4886016"/>
        <c:crosses val="autoZero"/>
        <c:auto val="1"/>
        <c:lblAlgn val="ctr"/>
        <c:lblOffset val="100"/>
        <c:tickLblSkip val="1"/>
        <c:tickMarkSkip val="1"/>
      </c:catAx>
      <c:valAx>
        <c:axId val="1448860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2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488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999808"/>
        <c:axId val="155022464"/>
      </c:barChart>
      <c:catAx>
        <c:axId val="15499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11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22464"/>
        <c:crosses val="autoZero"/>
        <c:auto val="1"/>
        <c:lblAlgn val="ctr"/>
        <c:lblOffset val="100"/>
        <c:tickLblSkip val="1"/>
        <c:tickMarkSkip val="1"/>
      </c:catAx>
      <c:valAx>
        <c:axId val="1550224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99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518080"/>
        <c:axId val="159548928"/>
      </c:barChart>
      <c:catAx>
        <c:axId val="159518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0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48928"/>
        <c:crosses val="autoZero"/>
        <c:auto val="1"/>
        <c:lblAlgn val="ctr"/>
        <c:lblOffset val="100"/>
        <c:tickLblSkip val="1"/>
        <c:tickMarkSkip val="1"/>
      </c:catAx>
      <c:valAx>
        <c:axId val="1595489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39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0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388416"/>
        <c:axId val="159390336"/>
      </c:barChart>
      <c:catAx>
        <c:axId val="159388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9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90336"/>
        <c:crosses val="autoZero"/>
        <c:auto val="1"/>
        <c:lblAlgn val="ctr"/>
        <c:lblOffset val="100"/>
        <c:tickLblSkip val="1"/>
        <c:tickMarkSkip val="1"/>
      </c:catAx>
      <c:valAx>
        <c:axId val="159390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8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 horizontalDpi="300" verticalDpi="30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406336"/>
        <c:axId val="159584640"/>
      </c:barChart>
      <c:catAx>
        <c:axId val="159406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84640"/>
        <c:crosses val="autoZero"/>
        <c:auto val="1"/>
        <c:lblAlgn val="ctr"/>
        <c:lblOffset val="100"/>
        <c:tickLblSkip val="1"/>
        <c:tickMarkSkip val="1"/>
      </c:catAx>
      <c:valAx>
        <c:axId val="159584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3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4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5956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595904"/>
        <c:axId val="159606656"/>
      </c:lineChart>
      <c:catAx>
        <c:axId val="159595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7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06656"/>
        <c:crosses val="autoZero"/>
        <c:auto val="1"/>
        <c:lblAlgn val="ctr"/>
        <c:lblOffset val="100"/>
        <c:tickLblSkip val="1"/>
        <c:tickMarkSkip val="1"/>
      </c:catAx>
      <c:valAx>
        <c:axId val="159606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61E-2"/>
              <c:y val="0.391415106669996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9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721344"/>
        <c:axId val="159731712"/>
      </c:barChart>
      <c:catAx>
        <c:axId val="159721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3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731712"/>
        <c:crosses val="autoZero"/>
        <c:auto val="1"/>
        <c:lblAlgn val="ctr"/>
        <c:lblOffset val="100"/>
        <c:tickLblSkip val="1"/>
        <c:tickMarkSkip val="1"/>
      </c:catAx>
      <c:valAx>
        <c:axId val="15973171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5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72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0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747072"/>
        <c:axId val="159646848"/>
      </c:barChart>
      <c:catAx>
        <c:axId val="159747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46848"/>
        <c:crosses val="autoZero"/>
        <c:auto val="1"/>
        <c:lblAlgn val="ctr"/>
        <c:lblOffset val="100"/>
        <c:tickLblSkip val="1"/>
        <c:tickMarkSkip val="1"/>
      </c:catAx>
      <c:valAx>
        <c:axId val="1596468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09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74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 horizontalDpi="300" vertic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679232"/>
        <c:axId val="159681152"/>
      </c:barChart>
      <c:catAx>
        <c:axId val="159679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7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81152"/>
        <c:crosses val="autoZero"/>
        <c:auto val="1"/>
        <c:lblAlgn val="ctr"/>
        <c:lblOffset val="100"/>
        <c:tickLblSkip val="1"/>
        <c:tickMarkSkip val="1"/>
      </c:catAx>
      <c:valAx>
        <c:axId val="1596811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696768"/>
        <c:axId val="159781248"/>
      </c:lineChart>
      <c:catAx>
        <c:axId val="159696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781248"/>
        <c:crosses val="autoZero"/>
        <c:auto val="1"/>
        <c:lblAlgn val="ctr"/>
        <c:lblOffset val="100"/>
        <c:tickLblSkip val="1"/>
        <c:tickMarkSkip val="1"/>
      </c:catAx>
      <c:valAx>
        <c:axId val="159781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03E-2"/>
              <c:y val="0.391415201887663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830400"/>
        <c:axId val="159832320"/>
      </c:barChart>
      <c:catAx>
        <c:axId val="159830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38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32320"/>
        <c:crosses val="autoZero"/>
        <c:auto val="1"/>
        <c:lblAlgn val="ctr"/>
        <c:lblOffset val="100"/>
        <c:tickLblSkip val="1"/>
        <c:tickMarkSkip val="1"/>
      </c:catAx>
      <c:valAx>
        <c:axId val="1598323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2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7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868416"/>
        <c:axId val="159870336"/>
      </c:barChart>
      <c:catAx>
        <c:axId val="159868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1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70336"/>
        <c:crosses val="autoZero"/>
        <c:auto val="1"/>
        <c:lblAlgn val="ctr"/>
        <c:lblOffset val="100"/>
        <c:tickLblSkip val="1"/>
        <c:tickMarkSkip val="1"/>
      </c:catAx>
      <c:valAx>
        <c:axId val="159870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0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3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054464"/>
        <c:axId val="155056768"/>
      </c:lineChart>
      <c:catAx>
        <c:axId val="155054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56768"/>
        <c:crosses val="autoZero"/>
        <c:auto val="1"/>
        <c:lblAlgn val="ctr"/>
        <c:lblOffset val="100"/>
        <c:tickLblSkip val="1"/>
        <c:tickMarkSkip val="1"/>
      </c:catAx>
      <c:valAx>
        <c:axId val="1550567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91E-2"/>
              <c:y val="0.391415201887673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5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882240"/>
        <c:axId val="159908992"/>
      </c:barChart>
      <c:catAx>
        <c:axId val="159882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6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08992"/>
        <c:crosses val="autoZero"/>
        <c:auto val="1"/>
        <c:lblAlgn val="ctr"/>
        <c:lblOffset val="100"/>
        <c:tickLblSkip val="1"/>
        <c:tickMarkSkip val="1"/>
      </c:catAx>
      <c:valAx>
        <c:axId val="1599089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88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940992"/>
        <c:axId val="159943296"/>
      </c:lineChart>
      <c:catAx>
        <c:axId val="159940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43296"/>
        <c:crosses val="autoZero"/>
        <c:auto val="1"/>
        <c:lblAlgn val="ctr"/>
        <c:lblOffset val="100"/>
        <c:tickLblSkip val="1"/>
        <c:tickMarkSkip val="1"/>
      </c:catAx>
      <c:valAx>
        <c:axId val="159943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096E-2"/>
              <c:y val="0.39141520188766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94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971968"/>
        <c:axId val="160064256"/>
      </c:barChart>
      <c:catAx>
        <c:axId val="15997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3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064256"/>
        <c:crosses val="autoZero"/>
        <c:auto val="1"/>
        <c:lblAlgn val="ctr"/>
        <c:lblOffset val="100"/>
        <c:tickLblSkip val="1"/>
        <c:tickMarkSkip val="1"/>
      </c:catAx>
      <c:valAx>
        <c:axId val="1600642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1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97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7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100352"/>
        <c:axId val="160102272"/>
      </c:barChart>
      <c:catAx>
        <c:axId val="160100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78"/>
              <c:y val="0.875676831288068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02272"/>
        <c:crosses val="autoZero"/>
        <c:auto val="1"/>
        <c:lblAlgn val="ctr"/>
        <c:lblOffset val="100"/>
        <c:tickLblSkip val="1"/>
        <c:tickMarkSkip val="1"/>
      </c:catAx>
      <c:valAx>
        <c:axId val="160102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0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56"/>
          <c:y val="0.28535423905618457"/>
          <c:w val="0.83689024390243905"/>
          <c:h val="0.378788812906454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011776"/>
        <c:axId val="160013696"/>
      </c:barChart>
      <c:catAx>
        <c:axId val="160011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013696"/>
        <c:crosses val="autoZero"/>
        <c:auto val="1"/>
        <c:lblAlgn val="ctr"/>
        <c:lblOffset val="100"/>
        <c:tickLblSkip val="1"/>
        <c:tickMarkSkip val="1"/>
      </c:catAx>
      <c:valAx>
        <c:axId val="1600136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01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029312"/>
        <c:axId val="160179328"/>
      </c:lineChart>
      <c:catAx>
        <c:axId val="160029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7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79328"/>
        <c:crosses val="autoZero"/>
        <c:auto val="1"/>
        <c:lblAlgn val="ctr"/>
        <c:lblOffset val="100"/>
        <c:tickLblSkip val="1"/>
        <c:tickMarkSkip val="1"/>
      </c:catAx>
      <c:valAx>
        <c:axId val="1601793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82E-2"/>
              <c:y val="0.426768729207931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02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224384"/>
        <c:axId val="160226304"/>
      </c:barChart>
      <c:catAx>
        <c:axId val="160224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26304"/>
        <c:crosses val="autoZero"/>
        <c:auto val="1"/>
        <c:lblAlgn val="ctr"/>
        <c:lblOffset val="100"/>
        <c:tickLblSkip val="2"/>
        <c:tickMarkSkip val="1"/>
      </c:catAx>
      <c:valAx>
        <c:axId val="16022630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4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22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7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119040"/>
        <c:axId val="160149888"/>
      </c:barChart>
      <c:catAx>
        <c:axId val="160119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44"/>
              <c:y val="0.875676831288068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49888"/>
        <c:crosses val="autoZero"/>
        <c:auto val="1"/>
        <c:lblAlgn val="ctr"/>
        <c:lblOffset val="100"/>
        <c:tickLblSkip val="1"/>
        <c:tickMarkSkip val="1"/>
      </c:catAx>
      <c:valAx>
        <c:axId val="160149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37"/>
          <c:y val="0.28535423905618457"/>
          <c:w val="0.83689024390243905"/>
          <c:h val="0.378788812906453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239616"/>
        <c:axId val="160241536"/>
      </c:barChart>
      <c:catAx>
        <c:axId val="160239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41536"/>
        <c:crosses val="autoZero"/>
        <c:auto val="1"/>
        <c:lblAlgn val="ctr"/>
        <c:lblOffset val="100"/>
        <c:tickLblSkip val="1"/>
        <c:tickMarkSkip val="1"/>
      </c:catAx>
      <c:valAx>
        <c:axId val="1602415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2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294016"/>
        <c:axId val="160296320"/>
      </c:lineChart>
      <c:catAx>
        <c:axId val="160294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96320"/>
        <c:crosses val="autoZero"/>
        <c:auto val="1"/>
        <c:lblAlgn val="ctr"/>
        <c:lblOffset val="100"/>
        <c:tickLblSkip val="1"/>
        <c:tickMarkSkip val="1"/>
      </c:catAx>
      <c:valAx>
        <c:axId val="160296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51E-2"/>
              <c:y val="0.42676872920793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29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044480"/>
        <c:axId val="155251456"/>
      </c:barChart>
      <c:catAx>
        <c:axId val="155044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81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51456"/>
        <c:crosses val="autoZero"/>
        <c:auto val="1"/>
        <c:lblAlgn val="ctr"/>
        <c:lblOffset val="100"/>
        <c:tickLblSkip val="1"/>
        <c:tickMarkSkip val="1"/>
      </c:catAx>
      <c:valAx>
        <c:axId val="1552514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4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279936"/>
        <c:axId val="160331264"/>
      </c:barChart>
      <c:catAx>
        <c:axId val="160279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31264"/>
        <c:crosses val="autoZero"/>
        <c:auto val="1"/>
        <c:lblAlgn val="ctr"/>
        <c:lblOffset val="100"/>
        <c:tickLblSkip val="2"/>
        <c:tickMarkSkip val="1"/>
      </c:catAx>
      <c:valAx>
        <c:axId val="16033126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27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445184"/>
        <c:axId val="160447104"/>
      </c:barChart>
      <c:catAx>
        <c:axId val="160445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11"/>
              <c:y val="0.875676831288067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47104"/>
        <c:crosses val="autoZero"/>
        <c:auto val="1"/>
        <c:lblAlgn val="ctr"/>
        <c:lblOffset val="100"/>
        <c:tickLblSkip val="1"/>
        <c:tickMarkSkip val="1"/>
      </c:catAx>
      <c:valAx>
        <c:axId val="160447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4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2"/>
          <c:y val="0.28535423905618457"/>
          <c:w val="0.83689024390243905"/>
          <c:h val="0.378788812906453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467200"/>
        <c:axId val="160493952"/>
      </c:barChart>
      <c:catAx>
        <c:axId val="160467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93952"/>
        <c:crosses val="autoZero"/>
        <c:auto val="1"/>
        <c:lblAlgn val="ctr"/>
        <c:lblOffset val="100"/>
        <c:tickLblSkip val="1"/>
        <c:tickMarkSkip val="1"/>
      </c:catAx>
      <c:valAx>
        <c:axId val="1604939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46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374144"/>
        <c:axId val="160384896"/>
      </c:lineChart>
      <c:catAx>
        <c:axId val="160374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84896"/>
        <c:crosses val="autoZero"/>
        <c:auto val="1"/>
        <c:lblAlgn val="ctr"/>
        <c:lblOffset val="100"/>
        <c:tickLblSkip val="1"/>
        <c:tickMarkSkip val="1"/>
      </c:catAx>
      <c:valAx>
        <c:axId val="160384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16E-2"/>
              <c:y val="0.426768729207930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3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9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577408"/>
        <c:axId val="160583680"/>
      </c:barChart>
      <c:catAx>
        <c:axId val="16057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1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83680"/>
        <c:crosses val="autoZero"/>
        <c:auto val="1"/>
        <c:lblAlgn val="ctr"/>
        <c:lblOffset val="100"/>
        <c:tickLblSkip val="2"/>
        <c:tickMarkSkip val="1"/>
      </c:catAx>
      <c:valAx>
        <c:axId val="1605836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0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57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48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590848"/>
        <c:axId val="160601216"/>
      </c:barChart>
      <c:catAx>
        <c:axId val="160590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89"/>
              <c:y val="0.87567683128806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01216"/>
        <c:crosses val="autoZero"/>
        <c:auto val="1"/>
        <c:lblAlgn val="ctr"/>
        <c:lblOffset val="100"/>
        <c:tickLblSkip val="1"/>
        <c:tickMarkSkip val="1"/>
      </c:catAx>
      <c:valAx>
        <c:axId val="160601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9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06"/>
          <c:y val="0.28535423905618457"/>
          <c:w val="0.83689024390243905"/>
          <c:h val="0.3787888129064531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645888"/>
        <c:axId val="160647808"/>
      </c:barChart>
      <c:catAx>
        <c:axId val="16064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47808"/>
        <c:crosses val="autoZero"/>
        <c:auto val="1"/>
        <c:lblAlgn val="ctr"/>
        <c:lblOffset val="100"/>
        <c:tickLblSkip val="1"/>
        <c:tickMarkSkip val="1"/>
      </c:catAx>
      <c:valAx>
        <c:axId val="1606478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64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671616"/>
        <c:axId val="160498048"/>
      </c:lineChart>
      <c:catAx>
        <c:axId val="160671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98048"/>
        <c:crosses val="autoZero"/>
        <c:auto val="1"/>
        <c:lblAlgn val="ctr"/>
        <c:lblOffset val="100"/>
        <c:tickLblSkip val="1"/>
        <c:tickMarkSkip val="1"/>
      </c:catAx>
      <c:valAx>
        <c:axId val="160498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99E-2"/>
              <c:y val="0.426768729207930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67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9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534912"/>
        <c:axId val="160536832"/>
      </c:barChart>
      <c:catAx>
        <c:axId val="160534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36832"/>
        <c:crosses val="autoZero"/>
        <c:auto val="1"/>
        <c:lblAlgn val="ctr"/>
        <c:lblOffset val="100"/>
        <c:tickLblSkip val="2"/>
        <c:tickMarkSkip val="1"/>
      </c:catAx>
      <c:valAx>
        <c:axId val="1605368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9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53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773632"/>
        <c:axId val="160775552"/>
      </c:barChart>
      <c:catAx>
        <c:axId val="160773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67"/>
              <c:y val="0.875676831288067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75552"/>
        <c:crosses val="autoZero"/>
        <c:auto val="1"/>
        <c:lblAlgn val="ctr"/>
        <c:lblOffset val="100"/>
        <c:tickLblSkip val="1"/>
        <c:tickMarkSkip val="1"/>
      </c:catAx>
      <c:valAx>
        <c:axId val="160775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7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275264"/>
        <c:axId val="155277184"/>
      </c:barChart>
      <c:catAx>
        <c:axId val="155275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0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77184"/>
        <c:crosses val="autoZero"/>
        <c:auto val="1"/>
        <c:lblAlgn val="ctr"/>
        <c:lblOffset val="100"/>
        <c:tickLblSkip val="1"/>
        <c:tickMarkSkip val="1"/>
      </c:catAx>
      <c:valAx>
        <c:axId val="155277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9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7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95"/>
          <c:y val="0.28535423905618457"/>
          <c:w val="0.83689024390243905"/>
          <c:h val="0.378788812906452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803840"/>
        <c:axId val="160822400"/>
      </c:barChart>
      <c:catAx>
        <c:axId val="160803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22400"/>
        <c:crosses val="autoZero"/>
        <c:auto val="1"/>
        <c:lblAlgn val="ctr"/>
        <c:lblOffset val="100"/>
        <c:tickLblSkip val="1"/>
        <c:tickMarkSkip val="1"/>
      </c:catAx>
      <c:valAx>
        <c:axId val="1608224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80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723328"/>
        <c:axId val="160725632"/>
      </c:lineChart>
      <c:catAx>
        <c:axId val="16072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25632"/>
        <c:crosses val="autoZero"/>
        <c:auto val="1"/>
        <c:lblAlgn val="ctr"/>
        <c:lblOffset val="100"/>
        <c:tickLblSkip val="1"/>
        <c:tickMarkSkip val="1"/>
      </c:catAx>
      <c:valAx>
        <c:axId val="1607256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78E-2"/>
              <c:y val="0.426768729207930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2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7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742016"/>
        <c:axId val="160830208"/>
      </c:barChart>
      <c:catAx>
        <c:axId val="160742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30208"/>
        <c:crosses val="autoZero"/>
        <c:auto val="1"/>
        <c:lblAlgn val="ctr"/>
        <c:lblOffset val="100"/>
        <c:tickLblSkip val="2"/>
        <c:tickMarkSkip val="1"/>
      </c:catAx>
      <c:valAx>
        <c:axId val="16083020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8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4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878592"/>
        <c:axId val="160880512"/>
      </c:barChart>
      <c:catAx>
        <c:axId val="160878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33"/>
              <c:y val="0.875676831288066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80512"/>
        <c:crosses val="autoZero"/>
        <c:auto val="1"/>
        <c:lblAlgn val="ctr"/>
        <c:lblOffset val="100"/>
        <c:tickLblSkip val="1"/>
        <c:tickMarkSkip val="1"/>
      </c:catAx>
      <c:valAx>
        <c:axId val="160880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7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76"/>
          <c:y val="0.28535423905618457"/>
          <c:w val="0.83689024390243905"/>
          <c:h val="0.378788812906452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990720"/>
        <c:axId val="160992640"/>
      </c:barChart>
      <c:catAx>
        <c:axId val="16099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92640"/>
        <c:crosses val="autoZero"/>
        <c:auto val="1"/>
        <c:lblAlgn val="ctr"/>
        <c:lblOffset val="100"/>
        <c:tickLblSkip val="1"/>
        <c:tickMarkSkip val="1"/>
      </c:catAx>
      <c:valAx>
        <c:axId val="160992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99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016448"/>
        <c:axId val="161166464"/>
      </c:lineChart>
      <c:catAx>
        <c:axId val="161016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66464"/>
        <c:crosses val="autoZero"/>
        <c:auto val="1"/>
        <c:lblAlgn val="ctr"/>
        <c:lblOffset val="100"/>
        <c:tickLblSkip val="1"/>
        <c:tickMarkSkip val="1"/>
      </c:catAx>
      <c:valAx>
        <c:axId val="1611664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54E-2"/>
              <c:y val="0.426768729207930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01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4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203328"/>
        <c:axId val="161205248"/>
      </c:barChart>
      <c:catAx>
        <c:axId val="16120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05248"/>
        <c:crosses val="autoZero"/>
        <c:auto val="1"/>
        <c:lblAlgn val="ctr"/>
        <c:lblOffset val="100"/>
        <c:tickLblSkip val="2"/>
        <c:tickMarkSkip val="1"/>
      </c:catAx>
      <c:valAx>
        <c:axId val="16120524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5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1093888"/>
        <c:axId val="161128832"/>
      </c:barChart>
      <c:catAx>
        <c:axId val="161093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22"/>
              <c:y val="0.87567683128806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28832"/>
        <c:crosses val="autoZero"/>
        <c:auto val="1"/>
        <c:lblAlgn val="ctr"/>
        <c:lblOffset val="100"/>
        <c:tickLblSkip val="1"/>
        <c:tickMarkSkip val="1"/>
      </c:catAx>
      <c:valAx>
        <c:axId val="161128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0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 paperSize="9"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7"/>
          <c:y val="0.28535423905618457"/>
          <c:w val="0.83689024390243905"/>
          <c:h val="0.378788812906452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288192"/>
        <c:axId val="161290112"/>
      </c:barChart>
      <c:catAx>
        <c:axId val="1612881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90112"/>
        <c:crosses val="autoZero"/>
        <c:auto val="1"/>
        <c:lblAlgn val="ctr"/>
        <c:lblOffset val="100"/>
        <c:tickLblSkip val="1"/>
        <c:tickMarkSkip val="1"/>
      </c:catAx>
      <c:valAx>
        <c:axId val="1612901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8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322112"/>
        <c:axId val="161324416"/>
      </c:lineChart>
      <c:catAx>
        <c:axId val="161322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6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324416"/>
        <c:crosses val="autoZero"/>
        <c:auto val="1"/>
        <c:lblAlgn val="ctr"/>
        <c:lblOffset val="100"/>
        <c:tickLblSkip val="1"/>
        <c:tickMarkSkip val="1"/>
      </c:catAx>
      <c:valAx>
        <c:axId val="161324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43E-2"/>
              <c:y val="0.426768729207930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3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321856"/>
        <c:axId val="155323776"/>
      </c:barChart>
      <c:catAx>
        <c:axId val="155321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0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23776"/>
        <c:crosses val="autoZero"/>
        <c:auto val="1"/>
        <c:lblAlgn val="ctr"/>
        <c:lblOffset val="100"/>
        <c:tickLblSkip val="1"/>
        <c:tickMarkSkip val="1"/>
      </c:catAx>
      <c:valAx>
        <c:axId val="1553237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32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4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340800"/>
        <c:axId val="161441280"/>
      </c:barChart>
      <c:catAx>
        <c:axId val="161340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41280"/>
        <c:crosses val="autoZero"/>
        <c:auto val="1"/>
        <c:lblAlgn val="ctr"/>
        <c:lblOffset val="100"/>
        <c:tickLblSkip val="2"/>
        <c:tickMarkSkip val="1"/>
      </c:catAx>
      <c:valAx>
        <c:axId val="1614412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4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34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37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1485568"/>
        <c:axId val="161487488"/>
      </c:barChart>
      <c:catAx>
        <c:axId val="161485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"/>
              <c:y val="0.875676831288066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87488"/>
        <c:crosses val="autoZero"/>
        <c:auto val="1"/>
        <c:lblAlgn val="ctr"/>
        <c:lblOffset val="100"/>
        <c:tickLblSkip val="1"/>
        <c:tickMarkSkip val="1"/>
      </c:catAx>
      <c:valAx>
        <c:axId val="161487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8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56"/>
          <c:y val="0.28535423905618457"/>
          <c:w val="0.83689024390243905"/>
          <c:h val="0.378788812906452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519872"/>
        <c:axId val="161542528"/>
      </c:barChart>
      <c:catAx>
        <c:axId val="161519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542528"/>
        <c:crosses val="autoZero"/>
        <c:auto val="1"/>
        <c:lblAlgn val="ctr"/>
        <c:lblOffset val="100"/>
        <c:tickLblSkip val="1"/>
        <c:tickMarkSkip val="1"/>
      </c:catAx>
      <c:valAx>
        <c:axId val="1615425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5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369472"/>
        <c:axId val="161376128"/>
      </c:lineChart>
      <c:catAx>
        <c:axId val="161369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376128"/>
        <c:crosses val="autoZero"/>
        <c:auto val="1"/>
        <c:lblAlgn val="ctr"/>
        <c:lblOffset val="100"/>
        <c:tickLblSkip val="1"/>
        <c:tickMarkSkip val="1"/>
      </c:catAx>
      <c:valAx>
        <c:axId val="161376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26E-2"/>
              <c:y val="0.42676872920793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36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531776"/>
        <c:axId val="161554432"/>
      </c:barChart>
      <c:catAx>
        <c:axId val="161531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8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554432"/>
        <c:crosses val="autoZero"/>
        <c:auto val="1"/>
        <c:lblAlgn val="ctr"/>
        <c:lblOffset val="100"/>
        <c:tickLblSkip val="2"/>
        <c:tickMarkSkip val="1"/>
      </c:catAx>
      <c:valAx>
        <c:axId val="1615544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3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53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9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1565696"/>
        <c:axId val="161580160"/>
      </c:barChart>
      <c:catAx>
        <c:axId val="16156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56"/>
              <c:y val="0.875676831288065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580160"/>
        <c:crosses val="autoZero"/>
        <c:auto val="1"/>
        <c:lblAlgn val="ctr"/>
        <c:lblOffset val="100"/>
        <c:tickLblSkip val="1"/>
        <c:tickMarkSkip val="1"/>
      </c:catAx>
      <c:valAx>
        <c:axId val="161580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56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37"/>
          <c:y val="0.28535423905618457"/>
          <c:w val="0.83689024390243905"/>
          <c:h val="0.378788812906451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620736"/>
        <c:axId val="161622656"/>
      </c:barChart>
      <c:catAx>
        <c:axId val="161620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622656"/>
        <c:crosses val="autoZero"/>
        <c:auto val="1"/>
        <c:lblAlgn val="ctr"/>
        <c:lblOffset val="100"/>
        <c:tickLblSkip val="1"/>
        <c:tickMarkSkip val="1"/>
      </c:catAx>
      <c:valAx>
        <c:axId val="1616226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62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601408"/>
        <c:axId val="161669504"/>
      </c:lineChart>
      <c:catAx>
        <c:axId val="161601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669504"/>
        <c:crosses val="autoZero"/>
        <c:auto val="1"/>
        <c:lblAlgn val="ctr"/>
        <c:lblOffset val="100"/>
        <c:tickLblSkip val="1"/>
        <c:tickMarkSkip val="1"/>
      </c:catAx>
      <c:valAx>
        <c:axId val="161669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98E-2"/>
              <c:y val="0.42676872920792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6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755520"/>
        <c:axId val="161757440"/>
      </c:barChart>
      <c:catAx>
        <c:axId val="161755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757440"/>
        <c:crosses val="autoZero"/>
        <c:auto val="1"/>
        <c:lblAlgn val="ctr"/>
        <c:lblOffset val="100"/>
        <c:tickLblSkip val="2"/>
        <c:tickMarkSkip val="1"/>
      </c:catAx>
      <c:valAx>
        <c:axId val="1617574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09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75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1822208"/>
        <c:axId val="161824128"/>
      </c:barChart>
      <c:catAx>
        <c:axId val="161822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44"/>
              <c:y val="0.87567683128806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824128"/>
        <c:crosses val="autoZero"/>
        <c:auto val="1"/>
        <c:lblAlgn val="ctr"/>
        <c:lblOffset val="100"/>
        <c:tickLblSkip val="1"/>
        <c:tickMarkSkip val="1"/>
      </c:catAx>
      <c:valAx>
        <c:axId val="161824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8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343488"/>
        <c:axId val="155358336"/>
      </c:lineChart>
      <c:catAx>
        <c:axId val="155343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58336"/>
        <c:crosses val="autoZero"/>
        <c:auto val="1"/>
        <c:lblAlgn val="ctr"/>
        <c:lblOffset val="100"/>
        <c:tickLblSkip val="1"/>
        <c:tickMarkSkip val="1"/>
      </c:catAx>
      <c:valAx>
        <c:axId val="155358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85E-2"/>
              <c:y val="0.391415201887673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34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31"/>
          <c:y val="0.28535423905618457"/>
          <c:w val="0.83689024390243905"/>
          <c:h val="0.378788812906451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659904"/>
        <c:axId val="161870976"/>
      </c:barChart>
      <c:catAx>
        <c:axId val="161659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870976"/>
        <c:crosses val="autoZero"/>
        <c:auto val="1"/>
        <c:lblAlgn val="ctr"/>
        <c:lblOffset val="100"/>
        <c:tickLblSkip val="1"/>
        <c:tickMarkSkip val="1"/>
      </c:catAx>
      <c:valAx>
        <c:axId val="1618709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65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714560"/>
        <c:axId val="161716864"/>
      </c:lineChart>
      <c:catAx>
        <c:axId val="161714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716864"/>
        <c:crosses val="autoZero"/>
        <c:auto val="1"/>
        <c:lblAlgn val="ctr"/>
        <c:lblOffset val="100"/>
        <c:tickLblSkip val="1"/>
        <c:tickMarkSkip val="1"/>
      </c:catAx>
      <c:valAx>
        <c:axId val="161716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91E-2"/>
              <c:y val="0.426768729207929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9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712768"/>
        <c:axId val="161882880"/>
      </c:barChart>
      <c:catAx>
        <c:axId val="161712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882880"/>
        <c:crosses val="autoZero"/>
        <c:auto val="1"/>
        <c:lblAlgn val="ctr"/>
        <c:lblOffset val="100"/>
        <c:tickLblSkip val="2"/>
        <c:tickMarkSkip val="1"/>
      </c:catAx>
      <c:valAx>
        <c:axId val="1618828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0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71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48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1931264"/>
        <c:axId val="161933184"/>
      </c:barChart>
      <c:catAx>
        <c:axId val="161931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22"/>
              <c:y val="0.875676831288065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33184"/>
        <c:crosses val="autoZero"/>
        <c:auto val="1"/>
        <c:lblAlgn val="ctr"/>
        <c:lblOffset val="100"/>
        <c:tickLblSkip val="1"/>
        <c:tickMarkSkip val="1"/>
      </c:catAx>
      <c:valAx>
        <c:axId val="161933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3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 paperSize="9" orientation="landscape" horizontalDpi="300" vertic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2"/>
          <c:y val="0.28535423905618457"/>
          <c:w val="0.83689024390243905"/>
          <c:h val="0.378788812906451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973760"/>
        <c:axId val="161975680"/>
      </c:barChart>
      <c:catAx>
        <c:axId val="161973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75680"/>
        <c:crosses val="autoZero"/>
        <c:auto val="1"/>
        <c:lblAlgn val="ctr"/>
        <c:lblOffset val="100"/>
        <c:tickLblSkip val="1"/>
        <c:tickMarkSkip val="1"/>
      </c:catAx>
      <c:valAx>
        <c:axId val="1619756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97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962624"/>
        <c:axId val="162002048"/>
      </c:lineChart>
      <c:catAx>
        <c:axId val="161962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02048"/>
        <c:crosses val="autoZero"/>
        <c:auto val="1"/>
        <c:lblAlgn val="ctr"/>
        <c:lblOffset val="100"/>
        <c:tickLblSkip val="1"/>
        <c:tickMarkSkip val="1"/>
      </c:catAx>
      <c:valAx>
        <c:axId val="162002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63E-2"/>
              <c:y val="0.42676872920792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96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7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2051200"/>
        <c:axId val="162053120"/>
      </c:barChart>
      <c:catAx>
        <c:axId val="162051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53120"/>
        <c:crosses val="autoZero"/>
        <c:auto val="1"/>
        <c:lblAlgn val="ctr"/>
        <c:lblOffset val="100"/>
        <c:tickLblSkip val="2"/>
        <c:tickMarkSkip val="1"/>
      </c:catAx>
      <c:valAx>
        <c:axId val="1620531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95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05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2081024"/>
        <c:axId val="162103680"/>
      </c:barChart>
      <c:catAx>
        <c:axId val="162081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"/>
              <c:y val="0.875676831288064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103680"/>
        <c:crosses val="autoZero"/>
        <c:auto val="1"/>
        <c:lblAlgn val="ctr"/>
        <c:lblOffset val="100"/>
        <c:tickLblSkip val="1"/>
        <c:tickMarkSkip val="1"/>
      </c:catAx>
      <c:valAx>
        <c:axId val="162103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8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 horizontalDpi="300" vertic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06"/>
          <c:y val="0.28535423905618457"/>
          <c:w val="0.83689024390243905"/>
          <c:h val="0.378788812906451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2131968"/>
        <c:axId val="162133888"/>
      </c:barChart>
      <c:catAx>
        <c:axId val="16213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133888"/>
        <c:crosses val="autoZero"/>
        <c:auto val="1"/>
        <c:lblAlgn val="ctr"/>
        <c:lblOffset val="100"/>
        <c:tickLblSkip val="1"/>
        <c:tickMarkSkip val="1"/>
      </c:catAx>
      <c:valAx>
        <c:axId val="1621338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13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2157696"/>
        <c:axId val="162160000"/>
      </c:lineChart>
      <c:catAx>
        <c:axId val="162157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160000"/>
        <c:crosses val="autoZero"/>
        <c:auto val="1"/>
        <c:lblAlgn val="ctr"/>
        <c:lblOffset val="100"/>
        <c:tickLblSkip val="1"/>
        <c:tickMarkSkip val="1"/>
      </c:catAx>
      <c:valAx>
        <c:axId val="1621600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43E-2"/>
              <c:y val="0.426768729207929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15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464832"/>
        <c:axId val="155466752"/>
      </c:barChart>
      <c:catAx>
        <c:axId val="155464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59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66752"/>
        <c:crosses val="autoZero"/>
        <c:auto val="1"/>
        <c:lblAlgn val="ctr"/>
        <c:lblOffset val="100"/>
        <c:tickLblSkip val="1"/>
        <c:tickMarkSkip val="1"/>
      </c:catAx>
      <c:valAx>
        <c:axId val="15546675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46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2188672"/>
        <c:axId val="162350592"/>
      </c:barChart>
      <c:catAx>
        <c:axId val="162188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6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350592"/>
        <c:crosses val="autoZero"/>
        <c:auto val="1"/>
        <c:lblAlgn val="ctr"/>
        <c:lblOffset val="100"/>
        <c:tickLblSkip val="2"/>
        <c:tickMarkSkip val="1"/>
      </c:catAx>
      <c:valAx>
        <c:axId val="16235059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85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18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2272000"/>
        <c:axId val="162273920"/>
      </c:barChart>
      <c:catAx>
        <c:axId val="162272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56"/>
              <c:y val="0.875676831288064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273920"/>
        <c:crosses val="autoZero"/>
        <c:auto val="1"/>
        <c:lblAlgn val="ctr"/>
        <c:lblOffset val="100"/>
        <c:tickLblSkip val="1"/>
        <c:tickMarkSkip val="1"/>
      </c:catAx>
      <c:valAx>
        <c:axId val="16227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27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87"/>
          <c:y val="0.28535423905618457"/>
          <c:w val="0.83689024390243905"/>
          <c:h val="0.3787888129064510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2285824"/>
        <c:axId val="162312576"/>
      </c:barChart>
      <c:catAx>
        <c:axId val="162285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312576"/>
        <c:crosses val="autoZero"/>
        <c:auto val="1"/>
        <c:lblAlgn val="ctr"/>
        <c:lblOffset val="100"/>
        <c:tickLblSkip val="1"/>
        <c:tickMarkSkip val="1"/>
      </c:catAx>
      <c:valAx>
        <c:axId val="1623125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2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2319744"/>
        <c:axId val="162473856"/>
      </c:lineChart>
      <c:catAx>
        <c:axId val="162319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473856"/>
        <c:crosses val="autoZero"/>
        <c:auto val="1"/>
        <c:lblAlgn val="ctr"/>
        <c:lblOffset val="100"/>
        <c:tickLblSkip val="1"/>
        <c:tickMarkSkip val="1"/>
      </c:catAx>
      <c:valAx>
        <c:axId val="162473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08E-2"/>
              <c:y val="0.426768729207929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31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2510720"/>
        <c:axId val="162521088"/>
      </c:barChart>
      <c:catAx>
        <c:axId val="16251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521088"/>
        <c:crosses val="autoZero"/>
        <c:auto val="1"/>
        <c:lblAlgn val="ctr"/>
        <c:lblOffset val="100"/>
        <c:tickLblSkip val="2"/>
        <c:tickMarkSkip val="1"/>
      </c:catAx>
      <c:valAx>
        <c:axId val="16252108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6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51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43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2417664"/>
        <c:axId val="162444416"/>
      </c:barChart>
      <c:catAx>
        <c:axId val="162417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33"/>
              <c:y val="0.875676831288063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444416"/>
        <c:crosses val="autoZero"/>
        <c:auto val="1"/>
        <c:lblAlgn val="ctr"/>
        <c:lblOffset val="100"/>
        <c:tickLblSkip val="1"/>
        <c:tickMarkSkip val="1"/>
      </c:catAx>
      <c:valAx>
        <c:axId val="162444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41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76"/>
          <c:y val="0.28535423905618457"/>
          <c:w val="0.83689024390243905"/>
          <c:h val="0.378788812906450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2616064"/>
        <c:axId val="162617984"/>
      </c:barChart>
      <c:catAx>
        <c:axId val="16261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617984"/>
        <c:crosses val="autoZero"/>
        <c:auto val="1"/>
        <c:lblAlgn val="ctr"/>
        <c:lblOffset val="100"/>
        <c:tickLblSkip val="1"/>
        <c:tickMarkSkip val="1"/>
      </c:catAx>
      <c:valAx>
        <c:axId val="1626179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61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2629504"/>
        <c:axId val="162533760"/>
      </c:lineChart>
      <c:catAx>
        <c:axId val="162629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533760"/>
        <c:crosses val="autoZero"/>
        <c:auto val="1"/>
        <c:lblAlgn val="ctr"/>
        <c:lblOffset val="100"/>
        <c:tickLblSkip val="1"/>
        <c:tickMarkSkip val="1"/>
      </c:catAx>
      <c:valAx>
        <c:axId val="162533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87E-2"/>
              <c:y val="0.426768729207929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62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1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2562432"/>
        <c:axId val="162564352"/>
      </c:barChart>
      <c:catAx>
        <c:axId val="162562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564352"/>
        <c:crosses val="autoZero"/>
        <c:auto val="1"/>
        <c:lblAlgn val="ctr"/>
        <c:lblOffset val="100"/>
        <c:tickLblSkip val="2"/>
        <c:tickMarkSkip val="1"/>
      </c:catAx>
      <c:valAx>
        <c:axId val="16256435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5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56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0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2735616"/>
        <c:axId val="162737536"/>
      </c:barChart>
      <c:catAx>
        <c:axId val="162735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11"/>
              <c:y val="0.875676831288063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737536"/>
        <c:crosses val="autoZero"/>
        <c:auto val="1"/>
        <c:lblAlgn val="ctr"/>
        <c:lblOffset val="100"/>
        <c:tickLblSkip val="1"/>
        <c:tickMarkSkip val="1"/>
      </c:catAx>
      <c:valAx>
        <c:axId val="162737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73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482368"/>
        <c:axId val="155513216"/>
      </c:barChart>
      <c:catAx>
        <c:axId val="155482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2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13216"/>
        <c:crosses val="autoZero"/>
        <c:auto val="1"/>
        <c:lblAlgn val="ctr"/>
        <c:lblOffset val="100"/>
        <c:tickLblSkip val="1"/>
        <c:tickMarkSkip val="1"/>
      </c:catAx>
      <c:valAx>
        <c:axId val="155513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8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8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62"/>
          <c:y val="0.28535423905618457"/>
          <c:w val="0.83689024390243905"/>
          <c:h val="0.378788812906450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2765824"/>
        <c:axId val="162776192"/>
      </c:barChart>
      <c:catAx>
        <c:axId val="162765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776192"/>
        <c:crosses val="autoZero"/>
        <c:auto val="1"/>
        <c:lblAlgn val="ctr"/>
        <c:lblOffset val="100"/>
        <c:tickLblSkip val="1"/>
        <c:tickMarkSkip val="1"/>
      </c:catAx>
      <c:valAx>
        <c:axId val="1627761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76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2689408"/>
        <c:axId val="162691712"/>
      </c:lineChart>
      <c:catAx>
        <c:axId val="162689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691712"/>
        <c:crosses val="autoZero"/>
        <c:auto val="1"/>
        <c:lblAlgn val="ctr"/>
        <c:lblOffset val="100"/>
        <c:tickLblSkip val="1"/>
        <c:tickMarkSkip val="1"/>
      </c:catAx>
      <c:valAx>
        <c:axId val="162691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63E-2"/>
              <c:y val="0.426768729207928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68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6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2704000"/>
        <c:axId val="162808576"/>
      </c:barChart>
      <c:catAx>
        <c:axId val="162704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4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808576"/>
        <c:crosses val="autoZero"/>
        <c:auto val="1"/>
        <c:lblAlgn val="ctr"/>
        <c:lblOffset val="100"/>
        <c:tickLblSkip val="2"/>
        <c:tickMarkSkip val="1"/>
      </c:catAx>
      <c:valAx>
        <c:axId val="1628085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70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2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2844672"/>
        <c:axId val="162846592"/>
      </c:barChart>
      <c:catAx>
        <c:axId val="162844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89"/>
              <c:y val="0.875676831288063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846592"/>
        <c:crosses val="autoZero"/>
        <c:auto val="1"/>
        <c:lblAlgn val="ctr"/>
        <c:lblOffset val="100"/>
        <c:tickLblSkip val="1"/>
        <c:tickMarkSkip val="1"/>
      </c:catAx>
      <c:valAx>
        <c:axId val="162846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84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 paperSize="9" orientation="landscape" horizontalDpi="300" vertic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9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51"/>
          <c:y val="0.28535423905618457"/>
          <c:w val="0.83689024390243905"/>
          <c:h val="0.378788812906450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2956800"/>
        <c:axId val="162958720"/>
      </c:barChart>
      <c:catAx>
        <c:axId val="162956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958720"/>
        <c:crosses val="autoZero"/>
        <c:auto val="1"/>
        <c:lblAlgn val="ctr"/>
        <c:lblOffset val="100"/>
        <c:tickLblSkip val="1"/>
        <c:tickMarkSkip val="1"/>
      </c:catAx>
      <c:valAx>
        <c:axId val="1629587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95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9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2937472"/>
        <c:axId val="162976896"/>
      </c:lineChart>
      <c:catAx>
        <c:axId val="162937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976896"/>
        <c:crosses val="autoZero"/>
        <c:auto val="1"/>
        <c:lblAlgn val="ctr"/>
        <c:lblOffset val="100"/>
        <c:tickLblSkip val="1"/>
        <c:tickMarkSkip val="1"/>
      </c:catAx>
      <c:valAx>
        <c:axId val="162976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49E-2"/>
              <c:y val="0.426768729207928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93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9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68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3042432"/>
        <c:axId val="163044352"/>
      </c:barChart>
      <c:catAx>
        <c:axId val="163042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4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44352"/>
        <c:crosses val="autoZero"/>
        <c:auto val="1"/>
        <c:lblAlgn val="ctr"/>
        <c:lblOffset val="100"/>
        <c:tickLblSkip val="2"/>
        <c:tickMarkSkip val="1"/>
      </c:catAx>
      <c:valAx>
        <c:axId val="16304435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2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04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1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3064064"/>
        <c:axId val="163090816"/>
      </c:barChart>
      <c:catAx>
        <c:axId val="163064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"/>
              <c:y val="0.875676831288062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90816"/>
        <c:crosses val="autoZero"/>
        <c:auto val="1"/>
        <c:lblAlgn val="ctr"/>
        <c:lblOffset val="100"/>
        <c:tickLblSkip val="1"/>
        <c:tickMarkSkip val="1"/>
      </c:catAx>
      <c:valAx>
        <c:axId val="1630908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6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06"/>
          <c:y val="0.28535423905618457"/>
          <c:w val="0.83689024390243905"/>
          <c:h val="0.378788812906449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3110912"/>
        <c:axId val="163112832"/>
      </c:barChart>
      <c:catAx>
        <c:axId val="163110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112832"/>
        <c:crosses val="autoZero"/>
        <c:auto val="1"/>
        <c:lblAlgn val="ctr"/>
        <c:lblOffset val="100"/>
        <c:tickLblSkip val="1"/>
        <c:tickMarkSkip val="1"/>
      </c:catAx>
      <c:valAx>
        <c:axId val="1631128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11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3148928"/>
        <c:axId val="163151232"/>
      </c:lineChart>
      <c:catAx>
        <c:axId val="163148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2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151232"/>
        <c:crosses val="autoZero"/>
        <c:auto val="1"/>
        <c:lblAlgn val="ctr"/>
        <c:lblOffset val="100"/>
        <c:tickLblSkip val="1"/>
        <c:tickMarkSkip val="1"/>
      </c:catAx>
      <c:valAx>
        <c:axId val="163151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69E-2"/>
              <c:y val="0.426768729207928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14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422720"/>
        <c:axId val="155424640"/>
      </c:barChart>
      <c:catAx>
        <c:axId val="155422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8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24640"/>
        <c:crosses val="autoZero"/>
        <c:auto val="1"/>
        <c:lblAlgn val="ctr"/>
        <c:lblOffset val="100"/>
        <c:tickLblSkip val="1"/>
        <c:tickMarkSkip val="1"/>
      </c:catAx>
      <c:valAx>
        <c:axId val="155424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4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54"/>
          <c:h val="0.318182602841416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3175808"/>
        <c:axId val="163325440"/>
      </c:barChart>
      <c:catAx>
        <c:axId val="163175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25440"/>
        <c:crosses val="autoZero"/>
        <c:auto val="1"/>
        <c:lblAlgn val="ctr"/>
        <c:lblOffset val="100"/>
        <c:tickLblSkip val="2"/>
        <c:tickMarkSkip val="1"/>
      </c:catAx>
      <c:valAx>
        <c:axId val="1633254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8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1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7.9510822090653313E-2"/>
          <c:y val="0.30000039590425126"/>
          <c:w val="0.79052105809360973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3189504"/>
        <c:axId val="163191424"/>
      </c:barChart>
      <c:catAx>
        <c:axId val="163189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478"/>
              <c:y val="0.875676831288061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191424"/>
        <c:crosses val="autoZero"/>
        <c:auto val="1"/>
        <c:lblAlgn val="ctr"/>
        <c:lblOffset val="100"/>
        <c:tickLblSkip val="1"/>
        <c:tickMarkSkip val="1"/>
      </c:catAx>
      <c:valAx>
        <c:axId val="163191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18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 paperSize="9" orientation="landscape" horizontalDpi="300" vertic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042682926829477"/>
          <c:y val="0.28535423905618457"/>
          <c:w val="0.85823170731707465"/>
          <c:h val="0.378788812906449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3211520"/>
        <c:axId val="163238272"/>
      </c:barChart>
      <c:catAx>
        <c:axId val="16321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238272"/>
        <c:crosses val="autoZero"/>
        <c:auto val="1"/>
        <c:lblAlgn val="ctr"/>
        <c:lblOffset val="100"/>
        <c:tickLblSkip val="1"/>
        <c:tickMarkSkip val="1"/>
      </c:catAx>
      <c:valAx>
        <c:axId val="1632382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21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197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3450240"/>
        <c:axId val="163456896"/>
      </c:lineChart>
      <c:catAx>
        <c:axId val="163450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456896"/>
        <c:crosses val="autoZero"/>
        <c:auto val="1"/>
        <c:lblAlgn val="ctr"/>
        <c:lblOffset val="100"/>
        <c:tickLblSkip val="1"/>
        <c:tickMarkSkip val="1"/>
      </c:catAx>
      <c:valAx>
        <c:axId val="163456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52E-2"/>
              <c:y val="0.426768729207928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45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6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3493760"/>
        <c:axId val="163508224"/>
      </c:barChart>
      <c:catAx>
        <c:axId val="163493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08224"/>
        <c:crosses val="autoZero"/>
        <c:auto val="1"/>
        <c:lblAlgn val="ctr"/>
        <c:lblOffset val="100"/>
        <c:tickLblSkip val="2"/>
        <c:tickMarkSkip val="1"/>
      </c:catAx>
      <c:valAx>
        <c:axId val="16350822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49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7.9510822090653313E-2"/>
          <c:y val="0.30000039590425109"/>
          <c:w val="0.79052105809360973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3392512"/>
        <c:axId val="163415168"/>
      </c:barChart>
      <c:catAx>
        <c:axId val="163392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456"/>
              <c:y val="0.875676831288061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415168"/>
        <c:crosses val="autoZero"/>
        <c:auto val="1"/>
        <c:lblAlgn val="ctr"/>
        <c:lblOffset val="100"/>
        <c:tickLblSkip val="1"/>
        <c:tickMarkSkip val="1"/>
      </c:catAx>
      <c:valAx>
        <c:axId val="163415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9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 paperSize="9" orientation="landscape" horizontalDpi="300" vertic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042682926829475"/>
          <c:y val="0.28535423905618457"/>
          <c:w val="0.85823170731707465"/>
          <c:h val="0.378788812906449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3595008"/>
        <c:axId val="163596928"/>
      </c:barChart>
      <c:catAx>
        <c:axId val="163595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96928"/>
        <c:crosses val="autoZero"/>
        <c:auto val="1"/>
        <c:lblAlgn val="ctr"/>
        <c:lblOffset val="100"/>
        <c:tickLblSkip val="1"/>
        <c:tickMarkSkip val="1"/>
      </c:catAx>
      <c:valAx>
        <c:axId val="1635969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5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208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3444608"/>
        <c:axId val="163635584"/>
      </c:lineChart>
      <c:catAx>
        <c:axId val="16344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635584"/>
        <c:crosses val="autoZero"/>
        <c:auto val="1"/>
        <c:lblAlgn val="ctr"/>
        <c:lblOffset val="100"/>
        <c:tickLblSkip val="1"/>
        <c:tickMarkSkip val="1"/>
      </c:catAx>
      <c:valAx>
        <c:axId val="163635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41E-2"/>
              <c:y val="0.426768729207928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44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5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3668352"/>
        <c:axId val="163670272"/>
      </c:barChart>
      <c:catAx>
        <c:axId val="163668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670272"/>
        <c:crosses val="autoZero"/>
        <c:auto val="1"/>
        <c:lblAlgn val="ctr"/>
        <c:lblOffset val="100"/>
        <c:tickLblSkip val="2"/>
        <c:tickMarkSkip val="1"/>
      </c:catAx>
      <c:valAx>
        <c:axId val="16367027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6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0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3730944"/>
        <c:axId val="163732864"/>
      </c:barChart>
      <c:catAx>
        <c:axId val="163730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32864"/>
        <c:crosses val="autoZero"/>
        <c:auto val="1"/>
        <c:lblAlgn val="ctr"/>
        <c:lblOffset val="100"/>
        <c:tickLblSkip val="1"/>
        <c:tickMarkSkip val="1"/>
      </c:catAx>
      <c:valAx>
        <c:axId val="163732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3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448448"/>
        <c:axId val="155450752"/>
      </c:lineChart>
      <c:catAx>
        <c:axId val="155448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50752"/>
        <c:crosses val="autoZero"/>
        <c:auto val="1"/>
        <c:lblAlgn val="ctr"/>
        <c:lblOffset val="100"/>
        <c:tickLblSkip val="1"/>
        <c:tickMarkSkip val="1"/>
      </c:catAx>
      <c:valAx>
        <c:axId val="155450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6E-2"/>
              <c:y val="0.391415201887672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44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5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3757056"/>
        <c:axId val="163767424"/>
      </c:barChart>
      <c:catAx>
        <c:axId val="16375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5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67424"/>
        <c:crosses val="autoZero"/>
        <c:auto val="1"/>
        <c:lblAlgn val="ctr"/>
        <c:lblOffset val="100"/>
        <c:tickLblSkip val="1"/>
        <c:tickMarkSkip val="1"/>
      </c:catAx>
      <c:valAx>
        <c:axId val="1637674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75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5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275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3524992"/>
        <c:axId val="163527296"/>
      </c:lineChart>
      <c:catAx>
        <c:axId val="163524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27296"/>
        <c:crosses val="autoZero"/>
        <c:auto val="1"/>
        <c:lblAlgn val="ctr"/>
        <c:lblOffset val="100"/>
        <c:tickLblSkip val="1"/>
        <c:tickMarkSkip val="1"/>
      </c:catAx>
      <c:valAx>
        <c:axId val="163527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89E-2"/>
              <c:y val="0.426768729207927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52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5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5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3547776"/>
        <c:axId val="163787520"/>
      </c:barChart>
      <c:catAx>
        <c:axId val="163547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87520"/>
        <c:crosses val="autoZero"/>
        <c:auto val="1"/>
        <c:lblAlgn val="ctr"/>
        <c:lblOffset val="100"/>
        <c:tickLblSkip val="2"/>
        <c:tickMarkSkip val="1"/>
      </c:catAx>
      <c:valAx>
        <c:axId val="1637875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2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54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9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3823616"/>
        <c:axId val="163825536"/>
      </c:barChart>
      <c:catAx>
        <c:axId val="163823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825536"/>
        <c:crosses val="autoZero"/>
        <c:auto val="1"/>
        <c:lblAlgn val="ctr"/>
        <c:lblOffset val="100"/>
        <c:tickLblSkip val="1"/>
        <c:tickMarkSkip val="1"/>
      </c:catAx>
      <c:valAx>
        <c:axId val="163825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82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 paperSize="9" orientation="landscape" horizontalDpi="300" vertic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3927552"/>
        <c:axId val="163929472"/>
      </c:barChart>
      <c:catAx>
        <c:axId val="163927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929472"/>
        <c:crosses val="autoZero"/>
        <c:auto val="1"/>
        <c:lblAlgn val="ctr"/>
        <c:lblOffset val="100"/>
        <c:tickLblSkip val="1"/>
        <c:tickMarkSkip val="1"/>
      </c:catAx>
      <c:valAx>
        <c:axId val="1639294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9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56"/>
          <c:y val="3.28283637852255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97"/>
          <c:w val="0.861338369617242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953280"/>
        <c:axId val="163964032"/>
      </c:lineChart>
      <c:catAx>
        <c:axId val="163953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964032"/>
        <c:crosses val="autoZero"/>
        <c:auto val="1"/>
        <c:lblAlgn val="ctr"/>
        <c:lblOffset val="100"/>
        <c:tickLblSkip val="1"/>
        <c:tickMarkSkip val="1"/>
      </c:catAx>
      <c:valAx>
        <c:axId val="163964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72E-2"/>
              <c:y val="0.391415106669992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95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97"/>
          <c:w val="0.86790016351305543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873920"/>
        <c:axId val="163875840"/>
      </c:barChart>
      <c:catAx>
        <c:axId val="16387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0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875840"/>
        <c:crosses val="autoZero"/>
        <c:auto val="1"/>
        <c:lblAlgn val="ctr"/>
        <c:lblOffset val="100"/>
        <c:tickLblSkip val="1"/>
        <c:tickMarkSkip val="1"/>
      </c:catAx>
      <c:valAx>
        <c:axId val="1638758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1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87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5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3904128"/>
        <c:axId val="164004608"/>
      </c:barChart>
      <c:catAx>
        <c:axId val="163904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04608"/>
        <c:crosses val="autoZero"/>
        <c:auto val="1"/>
        <c:lblAlgn val="ctr"/>
        <c:lblOffset val="100"/>
        <c:tickLblSkip val="1"/>
        <c:tickMarkSkip val="1"/>
      </c:catAx>
      <c:valAx>
        <c:axId val="164004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90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 horizontalDpi="300" vertic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028800"/>
        <c:axId val="164030720"/>
      </c:barChart>
      <c:catAx>
        <c:axId val="164028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30720"/>
        <c:crosses val="autoZero"/>
        <c:auto val="1"/>
        <c:lblAlgn val="ctr"/>
        <c:lblOffset val="100"/>
        <c:tickLblSkip val="1"/>
        <c:tickMarkSkip val="1"/>
      </c:catAx>
      <c:valAx>
        <c:axId val="1640307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02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45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92"/>
          <c:w val="0.861338369617243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066816"/>
        <c:axId val="164069376"/>
      </c:lineChart>
      <c:catAx>
        <c:axId val="164066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69376"/>
        <c:crosses val="autoZero"/>
        <c:auto val="1"/>
        <c:lblAlgn val="ctr"/>
        <c:lblOffset val="100"/>
        <c:tickLblSkip val="1"/>
        <c:tickMarkSkip val="1"/>
      </c:catAx>
      <c:valAx>
        <c:axId val="164069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55E-2"/>
              <c:y val="0.391415106669992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06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0873983739837398"/>
          <c:y val="2.9461279461280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1715328"/>
        <c:axId val="141729792"/>
      </c:barChart>
      <c:catAx>
        <c:axId val="141715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1729792"/>
        <c:crosses val="autoZero"/>
        <c:auto val="1"/>
        <c:lblAlgn val="ctr"/>
        <c:lblOffset val="100"/>
        <c:tickLblSkip val="1"/>
        <c:tickMarkSkip val="1"/>
      </c:catAx>
      <c:valAx>
        <c:axId val="1417297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171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536768"/>
        <c:axId val="155567616"/>
      </c:barChart>
      <c:catAx>
        <c:axId val="155536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1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67616"/>
        <c:crosses val="autoZero"/>
        <c:auto val="1"/>
        <c:lblAlgn val="ctr"/>
        <c:lblOffset val="100"/>
        <c:tickLblSkip val="1"/>
        <c:tickMarkSkip val="1"/>
      </c:catAx>
      <c:valAx>
        <c:axId val="15556761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16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53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92"/>
          <c:w val="0.8679001635130552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8366464"/>
        <c:axId val="18368384"/>
      </c:barChart>
      <c:catAx>
        <c:axId val="18366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9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8368384"/>
        <c:crosses val="autoZero"/>
        <c:auto val="1"/>
        <c:lblAlgn val="ctr"/>
        <c:lblOffset val="100"/>
        <c:tickLblSkip val="1"/>
        <c:tickMarkSkip val="1"/>
      </c:catAx>
      <c:valAx>
        <c:axId val="183683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9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836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1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8412672"/>
        <c:axId val="18414592"/>
      </c:barChart>
      <c:catAx>
        <c:axId val="18412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8414592"/>
        <c:crosses val="autoZero"/>
        <c:auto val="1"/>
        <c:lblAlgn val="ctr"/>
        <c:lblOffset val="100"/>
        <c:tickLblSkip val="1"/>
        <c:tickMarkSkip val="1"/>
      </c:catAx>
      <c:valAx>
        <c:axId val="18414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841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 paperSize="9" orientation="landscape" horizontalDpi="300" vertic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9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317824"/>
        <c:axId val="164344576"/>
      </c:barChart>
      <c:catAx>
        <c:axId val="164317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344576"/>
        <c:crosses val="autoZero"/>
        <c:auto val="1"/>
        <c:lblAlgn val="ctr"/>
        <c:lblOffset val="100"/>
        <c:tickLblSkip val="1"/>
        <c:tickMarkSkip val="1"/>
      </c:catAx>
      <c:valAx>
        <c:axId val="1643445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31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23"/>
          <c:y val="3.28283637852254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84"/>
          <c:w val="0.861338369617243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438016"/>
        <c:axId val="164440320"/>
      </c:lineChart>
      <c:catAx>
        <c:axId val="16443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440320"/>
        <c:crosses val="autoZero"/>
        <c:auto val="1"/>
        <c:lblAlgn val="ctr"/>
        <c:lblOffset val="100"/>
        <c:tickLblSkip val="1"/>
        <c:tickMarkSkip val="1"/>
      </c:catAx>
      <c:valAx>
        <c:axId val="164440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23E-2"/>
              <c:y val="0.391415106669992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43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84"/>
          <c:w val="0.86790016351305488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4477184"/>
        <c:axId val="164487552"/>
      </c:barChart>
      <c:catAx>
        <c:axId val="164477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8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487552"/>
        <c:crosses val="autoZero"/>
        <c:auto val="1"/>
        <c:lblAlgn val="ctr"/>
        <c:lblOffset val="100"/>
        <c:tickLblSkip val="1"/>
        <c:tickMarkSkip val="1"/>
      </c:catAx>
      <c:valAx>
        <c:axId val="16448755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4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89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371840"/>
        <c:axId val="164398592"/>
      </c:barChart>
      <c:catAx>
        <c:axId val="164371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398592"/>
        <c:crosses val="autoZero"/>
        <c:auto val="1"/>
        <c:lblAlgn val="ctr"/>
        <c:lblOffset val="100"/>
        <c:tickLblSkip val="1"/>
        <c:tickMarkSkip val="1"/>
      </c:catAx>
      <c:valAx>
        <c:axId val="164398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37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 paperSize="9" orientation="landscape" horizontalDpi="300" vertic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8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500608"/>
        <c:axId val="164502528"/>
      </c:barChart>
      <c:catAx>
        <c:axId val="164500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0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02528"/>
        <c:crosses val="autoZero"/>
        <c:auto val="1"/>
        <c:lblAlgn val="ctr"/>
        <c:lblOffset val="100"/>
        <c:tickLblSkip val="1"/>
        <c:tickMarkSkip val="1"/>
      </c:catAx>
      <c:valAx>
        <c:axId val="1645025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50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17"/>
          <c:y val="3.28283637852254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81"/>
          <c:w val="0.861338369617243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518144"/>
        <c:axId val="164537088"/>
      </c:lineChart>
      <c:catAx>
        <c:axId val="164518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37088"/>
        <c:crosses val="autoZero"/>
        <c:auto val="1"/>
        <c:lblAlgn val="ctr"/>
        <c:lblOffset val="100"/>
        <c:tickLblSkip val="1"/>
        <c:tickMarkSkip val="1"/>
      </c:catAx>
      <c:valAx>
        <c:axId val="164537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16E-2"/>
              <c:y val="0.391415106669992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51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81"/>
          <c:w val="0.86790016351305477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4647680"/>
        <c:axId val="164649600"/>
      </c:barChart>
      <c:catAx>
        <c:axId val="164647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8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649600"/>
        <c:crosses val="autoZero"/>
        <c:auto val="1"/>
        <c:lblAlgn val="ctr"/>
        <c:lblOffset val="100"/>
        <c:tickLblSkip val="1"/>
        <c:tickMarkSkip val="1"/>
      </c:catAx>
      <c:valAx>
        <c:axId val="16464960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7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64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8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562816"/>
        <c:axId val="164573184"/>
      </c:barChart>
      <c:catAx>
        <c:axId val="164562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73184"/>
        <c:crosses val="autoZero"/>
        <c:auto val="1"/>
        <c:lblAlgn val="ctr"/>
        <c:lblOffset val="100"/>
        <c:tickLblSkip val="1"/>
        <c:tickMarkSkip val="1"/>
      </c:catAx>
      <c:valAx>
        <c:axId val="164573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632384"/>
        <c:axId val="155634304"/>
      </c:barChart>
      <c:catAx>
        <c:axId val="155632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10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34304"/>
        <c:crosses val="autoZero"/>
        <c:auto val="1"/>
        <c:lblAlgn val="ctr"/>
        <c:lblOffset val="100"/>
        <c:tickLblSkip val="1"/>
        <c:tickMarkSkip val="1"/>
      </c:catAx>
      <c:valAx>
        <c:axId val="155634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7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3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580736"/>
        <c:axId val="164607488"/>
      </c:barChart>
      <c:catAx>
        <c:axId val="164580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8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607488"/>
        <c:crosses val="autoZero"/>
        <c:auto val="1"/>
        <c:lblAlgn val="ctr"/>
        <c:lblOffset val="100"/>
        <c:tickLblSkip val="1"/>
        <c:tickMarkSkip val="1"/>
      </c:catAx>
      <c:valAx>
        <c:axId val="164607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58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95"/>
          <c:y val="3.28283637852254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67"/>
          <c:w val="0.861338369617244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713216"/>
        <c:axId val="164715520"/>
      </c:lineChart>
      <c:catAx>
        <c:axId val="164713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715520"/>
        <c:crosses val="autoZero"/>
        <c:auto val="1"/>
        <c:lblAlgn val="ctr"/>
        <c:lblOffset val="100"/>
        <c:tickLblSkip val="1"/>
        <c:tickMarkSkip val="1"/>
      </c:catAx>
      <c:valAx>
        <c:axId val="164715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78E-2"/>
              <c:y val="0.391415106669992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71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67"/>
          <c:w val="0.86790016351305432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4727808"/>
        <c:axId val="164775040"/>
      </c:barChart>
      <c:catAx>
        <c:axId val="164727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7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775040"/>
        <c:crosses val="autoZero"/>
        <c:auto val="1"/>
        <c:lblAlgn val="ctr"/>
        <c:lblOffset val="100"/>
        <c:tickLblSkip val="1"/>
        <c:tickMarkSkip val="1"/>
      </c:catAx>
      <c:valAx>
        <c:axId val="1647750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4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72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803328"/>
        <c:axId val="164805248"/>
      </c:barChart>
      <c:catAx>
        <c:axId val="16480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805248"/>
        <c:crosses val="autoZero"/>
        <c:auto val="1"/>
        <c:lblAlgn val="ctr"/>
        <c:lblOffset val="100"/>
        <c:tickLblSkip val="1"/>
        <c:tickMarkSkip val="1"/>
      </c:catAx>
      <c:valAx>
        <c:axId val="164805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8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 paperSize="9" orientation="landscape" horizontalDpi="300" vertic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8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919552"/>
        <c:axId val="164929920"/>
      </c:barChart>
      <c:catAx>
        <c:axId val="164919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5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929920"/>
        <c:crosses val="autoZero"/>
        <c:auto val="1"/>
        <c:lblAlgn val="ctr"/>
        <c:lblOffset val="100"/>
        <c:tickLblSkip val="1"/>
        <c:tickMarkSkip val="1"/>
      </c:catAx>
      <c:valAx>
        <c:axId val="1649299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4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91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67"/>
          <c:y val="3.28283637852254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56"/>
          <c:w val="0.861338369617244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937088"/>
        <c:axId val="164960128"/>
      </c:lineChart>
      <c:catAx>
        <c:axId val="164937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960128"/>
        <c:crosses val="autoZero"/>
        <c:auto val="1"/>
        <c:lblAlgn val="ctr"/>
        <c:lblOffset val="100"/>
        <c:tickLblSkip val="1"/>
        <c:tickMarkSkip val="1"/>
      </c:catAx>
      <c:valAx>
        <c:axId val="164960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3E-2"/>
              <c:y val="0.391415106669991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93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56"/>
          <c:w val="0.86790016351305388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4984704"/>
        <c:axId val="164995072"/>
      </c:barChart>
      <c:catAx>
        <c:axId val="164984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995072"/>
        <c:crosses val="autoZero"/>
        <c:auto val="1"/>
        <c:lblAlgn val="ctr"/>
        <c:lblOffset val="100"/>
        <c:tickLblSkip val="1"/>
        <c:tickMarkSkip val="1"/>
      </c:catAx>
      <c:valAx>
        <c:axId val="16499507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3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98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7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018240"/>
        <c:axId val="164848384"/>
      </c:barChart>
      <c:catAx>
        <c:axId val="165018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848384"/>
        <c:crosses val="autoZero"/>
        <c:auto val="1"/>
        <c:lblAlgn val="ctr"/>
        <c:lblOffset val="100"/>
        <c:tickLblSkip val="1"/>
        <c:tickMarkSkip val="1"/>
      </c:catAx>
      <c:valAx>
        <c:axId val="164848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01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 horizontalDpi="300" vertic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024128"/>
        <c:axId val="165026048"/>
      </c:barChart>
      <c:catAx>
        <c:axId val="165024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026048"/>
        <c:crosses val="autoZero"/>
        <c:auto val="1"/>
        <c:lblAlgn val="ctr"/>
        <c:lblOffset val="100"/>
        <c:tickLblSkip val="1"/>
        <c:tickMarkSkip val="1"/>
      </c:catAx>
      <c:valAx>
        <c:axId val="1650260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02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56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5"/>
          <c:w val="0.861338369617244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5053952"/>
        <c:axId val="165056512"/>
      </c:lineChart>
      <c:catAx>
        <c:axId val="165053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056512"/>
        <c:crosses val="autoZero"/>
        <c:auto val="1"/>
        <c:lblAlgn val="ctr"/>
        <c:lblOffset val="100"/>
        <c:tickLblSkip val="1"/>
        <c:tickMarkSkip val="1"/>
      </c:catAx>
      <c:valAx>
        <c:axId val="165056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12E-2"/>
              <c:y val="0.391415106669991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05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3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605248"/>
        <c:axId val="155799936"/>
      </c:barChart>
      <c:catAx>
        <c:axId val="155605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799936"/>
        <c:crosses val="autoZero"/>
        <c:auto val="1"/>
        <c:lblAlgn val="ctr"/>
        <c:lblOffset val="100"/>
        <c:tickLblSkip val="1"/>
        <c:tickMarkSkip val="1"/>
      </c:catAx>
      <c:valAx>
        <c:axId val="1557999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60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5"/>
          <c:w val="0.86790016351305366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5081088"/>
        <c:axId val="165083008"/>
      </c:barChart>
      <c:catAx>
        <c:axId val="16508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083008"/>
        <c:crosses val="autoZero"/>
        <c:auto val="1"/>
        <c:lblAlgn val="ctr"/>
        <c:lblOffset val="100"/>
        <c:tickLblSkip val="1"/>
        <c:tickMarkSkip val="1"/>
      </c:catAx>
      <c:valAx>
        <c:axId val="16508300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1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08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127296"/>
        <c:axId val="165129216"/>
      </c:barChart>
      <c:catAx>
        <c:axId val="165127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129216"/>
        <c:crosses val="autoZero"/>
        <c:auto val="1"/>
        <c:lblAlgn val="ctr"/>
        <c:lblOffset val="100"/>
        <c:tickLblSkip val="1"/>
        <c:tickMarkSkip val="1"/>
      </c:catAx>
      <c:valAx>
        <c:axId val="165129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12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157504"/>
        <c:axId val="165188352"/>
      </c:barChart>
      <c:catAx>
        <c:axId val="165157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188352"/>
        <c:crosses val="autoZero"/>
        <c:auto val="1"/>
        <c:lblAlgn val="ctr"/>
        <c:lblOffset val="100"/>
        <c:tickLblSkip val="1"/>
        <c:tickMarkSkip val="1"/>
      </c:catAx>
      <c:valAx>
        <c:axId val="1651883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15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39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42"/>
          <c:w val="0.86133836961724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5212160"/>
        <c:axId val="165214464"/>
      </c:lineChart>
      <c:catAx>
        <c:axId val="165212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214464"/>
        <c:crosses val="autoZero"/>
        <c:auto val="1"/>
        <c:lblAlgn val="ctr"/>
        <c:lblOffset val="100"/>
        <c:tickLblSkip val="1"/>
        <c:tickMarkSkip val="1"/>
      </c:catAx>
      <c:valAx>
        <c:axId val="1652144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85E-2"/>
              <c:y val="0.391415106669991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2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42"/>
          <c:w val="0.86790016351305332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5271808"/>
        <c:axId val="165282176"/>
      </c:barChart>
      <c:catAx>
        <c:axId val="165271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282176"/>
        <c:crosses val="autoZero"/>
        <c:auto val="1"/>
        <c:lblAlgn val="ctr"/>
        <c:lblOffset val="100"/>
        <c:tickLblSkip val="1"/>
        <c:tickMarkSkip val="1"/>
      </c:catAx>
      <c:valAx>
        <c:axId val="16528217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0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27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4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297536"/>
        <c:axId val="165328384"/>
      </c:barChart>
      <c:catAx>
        <c:axId val="165297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328384"/>
        <c:crosses val="autoZero"/>
        <c:auto val="1"/>
        <c:lblAlgn val="ctr"/>
        <c:lblOffset val="100"/>
        <c:tickLblSkip val="1"/>
        <c:tickMarkSkip val="1"/>
      </c:catAx>
      <c:valAx>
        <c:axId val="165328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29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 horizontalDpi="300" vertic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483648"/>
        <c:axId val="165485568"/>
      </c:barChart>
      <c:catAx>
        <c:axId val="165483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485568"/>
        <c:crosses val="autoZero"/>
        <c:auto val="1"/>
        <c:lblAlgn val="ctr"/>
        <c:lblOffset val="100"/>
        <c:tickLblSkip val="1"/>
        <c:tickMarkSkip val="1"/>
      </c:catAx>
      <c:valAx>
        <c:axId val="1654855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48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23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6"/>
          <c:w val="0.861338369617245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5497088"/>
        <c:axId val="165516032"/>
      </c:lineChart>
      <c:catAx>
        <c:axId val="165497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516032"/>
        <c:crosses val="autoZero"/>
        <c:auto val="1"/>
        <c:lblAlgn val="ctr"/>
        <c:lblOffset val="100"/>
        <c:tickLblSkip val="1"/>
        <c:tickMarkSkip val="1"/>
      </c:catAx>
      <c:valAx>
        <c:axId val="165516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64E-2"/>
              <c:y val="0.391415106669991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49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6"/>
          <c:w val="0.867900163513053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5634816"/>
        <c:axId val="165636736"/>
      </c:barChart>
      <c:catAx>
        <c:axId val="165634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636736"/>
        <c:crosses val="autoZero"/>
        <c:auto val="1"/>
        <c:lblAlgn val="ctr"/>
        <c:lblOffset val="100"/>
        <c:tickLblSkip val="1"/>
        <c:tickMarkSkip val="1"/>
      </c:catAx>
      <c:valAx>
        <c:axId val="16563673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9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6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549952"/>
        <c:axId val="165556224"/>
      </c:barChart>
      <c:catAx>
        <c:axId val="165549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556224"/>
        <c:crosses val="autoZero"/>
        <c:auto val="1"/>
        <c:lblAlgn val="ctr"/>
        <c:lblOffset val="100"/>
        <c:tickLblSkip val="1"/>
        <c:tickMarkSkip val="1"/>
      </c:catAx>
      <c:valAx>
        <c:axId val="165556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54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3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012480"/>
        <c:axId val="155813760"/>
      </c:lineChart>
      <c:catAx>
        <c:axId val="155012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813760"/>
        <c:crosses val="autoZero"/>
        <c:auto val="1"/>
        <c:lblAlgn val="ctr"/>
        <c:lblOffset val="100"/>
        <c:tickLblSkip val="1"/>
        <c:tickMarkSkip val="1"/>
      </c:catAx>
      <c:valAx>
        <c:axId val="155813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39E-2"/>
              <c:y val="0.391415201887671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1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8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567872"/>
        <c:axId val="165586432"/>
      </c:barChart>
      <c:catAx>
        <c:axId val="165567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0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586432"/>
        <c:crosses val="autoZero"/>
        <c:auto val="1"/>
        <c:lblAlgn val="ctr"/>
        <c:lblOffset val="100"/>
        <c:tickLblSkip val="1"/>
        <c:tickMarkSkip val="1"/>
      </c:catAx>
      <c:valAx>
        <c:axId val="1655864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56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17"/>
          <c:y val="3.28283637852253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4"/>
          <c:w val="0.861338369617245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5749504"/>
        <c:axId val="165751808"/>
      </c:lineChart>
      <c:catAx>
        <c:axId val="165749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51808"/>
        <c:crosses val="autoZero"/>
        <c:auto val="1"/>
        <c:lblAlgn val="ctr"/>
        <c:lblOffset val="100"/>
        <c:tickLblSkip val="1"/>
        <c:tickMarkSkip val="1"/>
      </c:catAx>
      <c:valAx>
        <c:axId val="165751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53E-2"/>
              <c:y val="0.391415106669991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74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4"/>
          <c:w val="0.86790016351305299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5776384"/>
        <c:axId val="165688448"/>
      </c:barChart>
      <c:catAx>
        <c:axId val="16577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688448"/>
        <c:crosses val="autoZero"/>
        <c:auto val="1"/>
        <c:lblAlgn val="ctr"/>
        <c:lblOffset val="100"/>
        <c:tickLblSkip val="1"/>
        <c:tickMarkSkip val="1"/>
      </c:catAx>
      <c:valAx>
        <c:axId val="16568844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8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77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1"/>
          <c:w val="0.80122443799042864"/>
          <c:h val="0.5297304288038865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720448"/>
        <c:axId val="165722368"/>
      </c:barChart>
      <c:catAx>
        <c:axId val="165720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22368"/>
        <c:crosses val="autoZero"/>
        <c:auto val="1"/>
        <c:lblAlgn val="ctr"/>
        <c:lblOffset val="100"/>
        <c:tickLblSkip val="1"/>
        <c:tickMarkSkip val="1"/>
      </c:catAx>
      <c:valAx>
        <c:axId val="165722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2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 paperSize="9" orientation="landscape" horizontalDpi="300" vertic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0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889920"/>
        <c:axId val="165904384"/>
      </c:barChart>
      <c:catAx>
        <c:axId val="165889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0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04384"/>
        <c:crosses val="autoZero"/>
        <c:auto val="1"/>
        <c:lblAlgn val="ctr"/>
        <c:lblOffset val="100"/>
        <c:tickLblSkip val="1"/>
        <c:tickMarkSkip val="1"/>
      </c:catAx>
      <c:valAx>
        <c:axId val="1659043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88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12"/>
          <c:y val="3.282836378522530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1"/>
          <c:w val="0.861338369617245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5911552"/>
        <c:axId val="165922304"/>
      </c:lineChart>
      <c:catAx>
        <c:axId val="165911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22304"/>
        <c:crosses val="autoZero"/>
        <c:auto val="1"/>
        <c:lblAlgn val="ctr"/>
        <c:lblOffset val="100"/>
        <c:tickLblSkip val="1"/>
        <c:tickMarkSkip val="1"/>
      </c:catAx>
      <c:valAx>
        <c:axId val="165922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43E-2"/>
              <c:y val="0.39141510666999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91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0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1"/>
          <c:w val="0.86790016351305288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5852672"/>
        <c:axId val="165854592"/>
      </c:barChart>
      <c:catAx>
        <c:axId val="165852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854592"/>
        <c:crosses val="autoZero"/>
        <c:auto val="1"/>
        <c:lblAlgn val="ctr"/>
        <c:lblOffset val="100"/>
        <c:tickLblSkip val="1"/>
        <c:tickMarkSkip val="1"/>
      </c:catAx>
      <c:valAx>
        <c:axId val="16585459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85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593"/>
          <c:w val="0.80122443799042864"/>
          <c:h val="0.5297304288038864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939840"/>
        <c:axId val="165958400"/>
      </c:barChart>
      <c:catAx>
        <c:axId val="165939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58400"/>
        <c:crosses val="autoZero"/>
        <c:auto val="1"/>
        <c:lblAlgn val="ctr"/>
        <c:lblOffset val="100"/>
        <c:tickLblSkip val="1"/>
        <c:tickMarkSkip val="1"/>
      </c:catAx>
      <c:valAx>
        <c:axId val="165958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3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990784"/>
        <c:axId val="165992704"/>
      </c:barChart>
      <c:catAx>
        <c:axId val="165990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92704"/>
        <c:crosses val="autoZero"/>
        <c:auto val="1"/>
        <c:lblAlgn val="ctr"/>
        <c:lblOffset val="100"/>
        <c:tickLblSkip val="1"/>
        <c:tickMarkSkip val="1"/>
      </c:catAx>
      <c:valAx>
        <c:axId val="16599270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99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06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28"/>
          <c:w val="0.861338369617245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6036992"/>
        <c:axId val="166039552"/>
      </c:lineChart>
      <c:catAx>
        <c:axId val="166036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039552"/>
        <c:crosses val="autoZero"/>
        <c:auto val="1"/>
        <c:lblAlgn val="ctr"/>
        <c:lblOffset val="100"/>
        <c:tickLblSkip val="1"/>
        <c:tickMarkSkip val="1"/>
      </c:catAx>
      <c:valAx>
        <c:axId val="166039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36E-2"/>
              <c:y val="0.391415106669991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0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862912"/>
        <c:axId val="155877376"/>
      </c:barChart>
      <c:catAx>
        <c:axId val="155862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877376"/>
        <c:crosses val="autoZero"/>
        <c:auto val="1"/>
        <c:lblAlgn val="ctr"/>
        <c:lblOffset val="100"/>
        <c:tickLblSkip val="1"/>
        <c:tickMarkSkip val="1"/>
      </c:catAx>
      <c:valAx>
        <c:axId val="1558773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94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86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28"/>
          <c:w val="0.86790016351305277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6211584"/>
        <c:axId val="166213504"/>
      </c:barChart>
      <c:catAx>
        <c:axId val="166211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13504"/>
        <c:crosses val="autoZero"/>
        <c:auto val="1"/>
        <c:lblAlgn val="ctr"/>
        <c:lblOffset val="100"/>
        <c:tickLblSkip val="1"/>
        <c:tickMarkSkip val="1"/>
      </c:catAx>
      <c:valAx>
        <c:axId val="16621350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6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21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543"/>
          <c:w val="0.80122443799042864"/>
          <c:h val="0.52973042880388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6253696"/>
        <c:axId val="166255616"/>
      </c:barChart>
      <c:catAx>
        <c:axId val="166253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55616"/>
        <c:crosses val="autoZero"/>
        <c:auto val="1"/>
        <c:lblAlgn val="ctr"/>
        <c:lblOffset val="100"/>
        <c:tickLblSkip val="1"/>
        <c:tickMarkSkip val="1"/>
      </c:catAx>
      <c:valAx>
        <c:axId val="1662556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 paperSize="9" orientation="landscape" horizontalDpi="300" verticalDpi="30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6079104"/>
        <c:axId val="166101760"/>
      </c:barChart>
      <c:catAx>
        <c:axId val="166079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101760"/>
        <c:crosses val="autoZero"/>
        <c:auto val="1"/>
        <c:lblAlgn val="ctr"/>
        <c:lblOffset val="100"/>
        <c:tickLblSkip val="1"/>
        <c:tickMarkSkip val="1"/>
      </c:catAx>
      <c:valAx>
        <c:axId val="1661017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07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89"/>
          <c:y val="3.2828363785225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17"/>
          <c:w val="0.861338369617246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6129664"/>
        <c:axId val="166131968"/>
      </c:lineChart>
      <c:catAx>
        <c:axId val="166129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131968"/>
        <c:crosses val="autoZero"/>
        <c:auto val="1"/>
        <c:lblAlgn val="ctr"/>
        <c:lblOffset val="100"/>
        <c:tickLblSkip val="1"/>
        <c:tickMarkSkip val="1"/>
      </c:catAx>
      <c:valAx>
        <c:axId val="166131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08E-2"/>
              <c:y val="0.391415106669991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12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17"/>
          <c:w val="0.86790016351305244"/>
          <c:h val="0.4949507155310837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18.489999999999821</c:v>
                </c:pt>
                <c:pt idx="1">
                  <c:v>2.77</c:v>
                </c:pt>
                <c:pt idx="2">
                  <c:v>37.36</c:v>
                </c:pt>
                <c:pt idx="3">
                  <c:v>58.21</c:v>
                </c:pt>
                <c:pt idx="4">
                  <c:v>59.809999999999995</c:v>
                </c:pt>
                <c:pt idx="5">
                  <c:v>2.09</c:v>
                </c:pt>
                <c:pt idx="6">
                  <c:v>35.21</c:v>
                </c:pt>
                <c:pt idx="7">
                  <c:v>6.52</c:v>
                </c:pt>
                <c:pt idx="8">
                  <c:v>19.279999999999987</c:v>
                </c:pt>
                <c:pt idx="9">
                  <c:v>28.650000000000031</c:v>
                </c:pt>
                <c:pt idx="10">
                  <c:v>0</c:v>
                </c:pt>
                <c:pt idx="11">
                  <c:v>31.22</c:v>
                </c:pt>
                <c:pt idx="12">
                  <c:v>28.39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14.53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6181120"/>
        <c:axId val="166191488"/>
      </c:barChart>
      <c:catAx>
        <c:axId val="166181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31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191488"/>
        <c:crosses val="autoZero"/>
        <c:auto val="1"/>
        <c:lblAlgn val="ctr"/>
        <c:lblOffset val="100"/>
        <c:tickLblSkip val="1"/>
        <c:tickMarkSkip val="1"/>
      </c:catAx>
      <c:valAx>
        <c:axId val="16619148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5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18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6"/>
          <c:w val="0.80122443799042864"/>
          <c:h val="0.5297304288038855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6268288"/>
        <c:axId val="166286848"/>
      </c:barChart>
      <c:catAx>
        <c:axId val="166268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86848"/>
        <c:crosses val="autoZero"/>
        <c:auto val="1"/>
        <c:lblAlgn val="ctr"/>
        <c:lblOffset val="100"/>
        <c:tickLblSkip val="1"/>
        <c:tickMarkSkip val="1"/>
      </c:catAx>
      <c:valAx>
        <c:axId val="1662868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6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 horizontalDpi="300" vertic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6327424"/>
        <c:axId val="166329344"/>
      </c:barChart>
      <c:catAx>
        <c:axId val="166327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329344"/>
        <c:crosses val="autoZero"/>
        <c:auto val="1"/>
        <c:lblAlgn val="ctr"/>
        <c:lblOffset val="100"/>
        <c:tickLblSkip val="1"/>
        <c:tickMarkSkip val="1"/>
      </c:catAx>
      <c:valAx>
        <c:axId val="1663293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32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56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03"/>
          <c:w val="0.861338369617246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6422784"/>
        <c:axId val="166445824"/>
      </c:lineChart>
      <c:catAx>
        <c:axId val="166422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445824"/>
        <c:crosses val="autoZero"/>
        <c:auto val="1"/>
        <c:lblAlgn val="ctr"/>
        <c:lblOffset val="100"/>
        <c:tickLblSkip val="1"/>
        <c:tickMarkSkip val="1"/>
      </c:catAx>
      <c:valAx>
        <c:axId val="166445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53E-2"/>
              <c:y val="0.39141510666999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42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03"/>
          <c:w val="0.86790016351305188"/>
          <c:h val="0.494950715531083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24.650000000000031</c:v>
                </c:pt>
                <c:pt idx="1">
                  <c:v>2.77</c:v>
                </c:pt>
                <c:pt idx="2">
                  <c:v>39.33</c:v>
                </c:pt>
                <c:pt idx="3">
                  <c:v>57.2</c:v>
                </c:pt>
                <c:pt idx="4">
                  <c:v>64.52</c:v>
                </c:pt>
                <c:pt idx="5">
                  <c:v>2.09</c:v>
                </c:pt>
                <c:pt idx="6">
                  <c:v>38.14</c:v>
                </c:pt>
                <c:pt idx="7">
                  <c:v>6.52</c:v>
                </c:pt>
                <c:pt idx="8">
                  <c:v>22.89</c:v>
                </c:pt>
                <c:pt idx="9">
                  <c:v>33.130000000000003</c:v>
                </c:pt>
                <c:pt idx="10">
                  <c:v>0</c:v>
                </c:pt>
                <c:pt idx="11">
                  <c:v>28.82</c:v>
                </c:pt>
                <c:pt idx="12">
                  <c:v>28.39</c:v>
                </c:pt>
                <c:pt idx="13">
                  <c:v>47.720000000000013</c:v>
                </c:pt>
                <c:pt idx="14">
                  <c:v>16.829999999999988</c:v>
                </c:pt>
                <c:pt idx="15">
                  <c:v>22.05</c:v>
                </c:pt>
                <c:pt idx="16">
                  <c:v>16.610000000000031</c:v>
                </c:pt>
                <c:pt idx="17">
                  <c:v>5.55</c:v>
                </c:pt>
                <c:pt idx="18">
                  <c:v>2.73</c:v>
                </c:pt>
                <c:pt idx="19">
                  <c:v>13.1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6486784"/>
        <c:axId val="166488704"/>
      </c:barChart>
      <c:catAx>
        <c:axId val="166486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488704"/>
        <c:crosses val="autoZero"/>
        <c:auto val="1"/>
        <c:lblAlgn val="ctr"/>
        <c:lblOffset val="100"/>
        <c:tickLblSkip val="1"/>
        <c:tickMarkSkip val="1"/>
      </c:catAx>
      <c:valAx>
        <c:axId val="16648870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0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48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27"/>
          <c:w val="0.80122443799042864"/>
          <c:h val="0.5297304288038853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6741888"/>
        <c:axId val="166748160"/>
      </c:barChart>
      <c:catAx>
        <c:axId val="166741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748160"/>
        <c:crosses val="autoZero"/>
        <c:auto val="1"/>
        <c:lblAlgn val="ctr"/>
        <c:lblOffset val="100"/>
        <c:tickLblSkip val="1"/>
        <c:tickMarkSkip val="1"/>
      </c:catAx>
      <c:valAx>
        <c:axId val="166748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74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888640"/>
        <c:axId val="155907200"/>
      </c:barChart>
      <c:catAx>
        <c:axId val="155888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07200"/>
        <c:crosses val="autoZero"/>
        <c:auto val="1"/>
        <c:lblAlgn val="ctr"/>
        <c:lblOffset val="100"/>
        <c:tickLblSkip val="1"/>
        <c:tickMarkSkip val="1"/>
      </c:catAx>
      <c:valAx>
        <c:axId val="155907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88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6755712"/>
        <c:axId val="166778368"/>
      </c:barChart>
      <c:catAx>
        <c:axId val="166755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778368"/>
        <c:crosses val="autoZero"/>
        <c:auto val="1"/>
        <c:lblAlgn val="ctr"/>
        <c:lblOffset val="100"/>
        <c:tickLblSkip val="1"/>
        <c:tickMarkSkip val="1"/>
      </c:catAx>
      <c:valAx>
        <c:axId val="1667783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8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75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45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97"/>
          <c:w val="0.861338369617247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6552320"/>
        <c:axId val="166554624"/>
      </c:lineChart>
      <c:catAx>
        <c:axId val="166552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554624"/>
        <c:crosses val="autoZero"/>
        <c:auto val="1"/>
        <c:lblAlgn val="ctr"/>
        <c:lblOffset val="100"/>
        <c:tickLblSkip val="1"/>
        <c:tickMarkSkip val="1"/>
      </c:catAx>
      <c:valAx>
        <c:axId val="166554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32E-2"/>
              <c:y val="0.391415106669990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97"/>
          <c:w val="0.86790016351305166"/>
          <c:h val="0.49495071553108339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29.439999999999987</c:v>
                </c:pt>
                <c:pt idx="1">
                  <c:v>5.53</c:v>
                </c:pt>
                <c:pt idx="2">
                  <c:v>46.21</c:v>
                </c:pt>
                <c:pt idx="3">
                  <c:v>74.410000000000025</c:v>
                </c:pt>
                <c:pt idx="4">
                  <c:v>90.73</c:v>
                </c:pt>
                <c:pt idx="5">
                  <c:v>14.62</c:v>
                </c:pt>
                <c:pt idx="6">
                  <c:v>51.34</c:v>
                </c:pt>
                <c:pt idx="7">
                  <c:v>7.45</c:v>
                </c:pt>
                <c:pt idx="8">
                  <c:v>57.83</c:v>
                </c:pt>
                <c:pt idx="9">
                  <c:v>30.439999999999987</c:v>
                </c:pt>
                <c:pt idx="10">
                  <c:v>0</c:v>
                </c:pt>
                <c:pt idx="11">
                  <c:v>45.63</c:v>
                </c:pt>
                <c:pt idx="12">
                  <c:v>33.550000000000004</c:v>
                </c:pt>
                <c:pt idx="13">
                  <c:v>49.63</c:v>
                </c:pt>
                <c:pt idx="14">
                  <c:v>19.239999999999988</c:v>
                </c:pt>
                <c:pt idx="15">
                  <c:v>28.66</c:v>
                </c:pt>
                <c:pt idx="16">
                  <c:v>22.830000000000005</c:v>
                </c:pt>
                <c:pt idx="17">
                  <c:v>5.55</c:v>
                </c:pt>
                <c:pt idx="18">
                  <c:v>2.73</c:v>
                </c:pt>
                <c:pt idx="19">
                  <c:v>13.1</c:v>
                </c:pt>
                <c:pt idx="20">
                  <c:v>4.17</c:v>
                </c:pt>
                <c:pt idx="21">
                  <c:v>19.010000000000005</c:v>
                </c:pt>
              </c:numCache>
            </c:numRef>
          </c:val>
        </c:ser>
        <c:axId val="166571008"/>
        <c:axId val="166601856"/>
      </c:barChart>
      <c:catAx>
        <c:axId val="166571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1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01856"/>
        <c:crosses val="autoZero"/>
        <c:auto val="1"/>
        <c:lblAlgn val="ctr"/>
        <c:lblOffset val="100"/>
        <c:tickLblSkip val="1"/>
        <c:tickMarkSkip val="1"/>
      </c:catAx>
      <c:valAx>
        <c:axId val="16660185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9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57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1"/>
          <c:w val="0.80122443799042864"/>
          <c:h val="0.5297304288038852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6633856"/>
        <c:axId val="166635776"/>
      </c:barChart>
      <c:catAx>
        <c:axId val="166633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35776"/>
        <c:crosses val="autoZero"/>
        <c:auto val="1"/>
        <c:lblAlgn val="ctr"/>
        <c:lblOffset val="100"/>
        <c:tickLblSkip val="1"/>
        <c:tickMarkSkip val="1"/>
      </c:catAx>
      <c:valAx>
        <c:axId val="166635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3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 paperSize="9"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6934400"/>
        <c:axId val="166944768"/>
      </c:barChart>
      <c:catAx>
        <c:axId val="166934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944768"/>
        <c:crosses val="autoZero"/>
        <c:auto val="1"/>
        <c:lblAlgn val="ctr"/>
        <c:lblOffset val="100"/>
        <c:tickLblSkip val="1"/>
        <c:tickMarkSkip val="1"/>
      </c:catAx>
      <c:valAx>
        <c:axId val="1669447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93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39"/>
          <c:y val="3.2828363785225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95"/>
          <c:w val="0.861338369617247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6956032"/>
        <c:axId val="166966784"/>
      </c:lineChart>
      <c:catAx>
        <c:axId val="166956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966784"/>
        <c:crosses val="autoZero"/>
        <c:auto val="1"/>
        <c:lblAlgn val="ctr"/>
        <c:lblOffset val="100"/>
        <c:tickLblSkip val="1"/>
        <c:tickMarkSkip val="1"/>
      </c:catAx>
      <c:valAx>
        <c:axId val="166966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22E-2"/>
              <c:y val="0.391415106669990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95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95"/>
          <c:w val="0.86790016351305155"/>
          <c:h val="0.4949507155310833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29.919999999999987</c:v>
                </c:pt>
                <c:pt idx="1">
                  <c:v>10.850000000000026</c:v>
                </c:pt>
                <c:pt idx="2">
                  <c:v>65.88</c:v>
                </c:pt>
                <c:pt idx="3">
                  <c:v>104.99000000000002</c:v>
                </c:pt>
                <c:pt idx="4">
                  <c:v>120.25</c:v>
                </c:pt>
                <c:pt idx="5">
                  <c:v>12.62</c:v>
                </c:pt>
                <c:pt idx="6">
                  <c:v>72.849999999999994</c:v>
                </c:pt>
                <c:pt idx="7">
                  <c:v>16.779999999999987</c:v>
                </c:pt>
                <c:pt idx="8">
                  <c:v>83.13</c:v>
                </c:pt>
                <c:pt idx="9">
                  <c:v>47.449999999999996</c:v>
                </c:pt>
                <c:pt idx="10">
                  <c:v>0</c:v>
                </c:pt>
                <c:pt idx="11">
                  <c:v>62.65</c:v>
                </c:pt>
                <c:pt idx="12">
                  <c:v>48.47</c:v>
                </c:pt>
                <c:pt idx="13">
                  <c:v>112.86</c:v>
                </c:pt>
                <c:pt idx="14">
                  <c:v>21.64</c:v>
                </c:pt>
                <c:pt idx="15">
                  <c:v>52.92</c:v>
                </c:pt>
                <c:pt idx="16">
                  <c:v>39.44</c:v>
                </c:pt>
                <c:pt idx="17">
                  <c:v>22.36</c:v>
                </c:pt>
                <c:pt idx="18">
                  <c:v>8.43</c:v>
                </c:pt>
                <c:pt idx="19">
                  <c:v>20.959999999999987</c:v>
                </c:pt>
                <c:pt idx="20">
                  <c:v>8.3500000000000068</c:v>
                </c:pt>
                <c:pt idx="21">
                  <c:v>28.51</c:v>
                </c:pt>
              </c:numCache>
            </c:numRef>
          </c:val>
        </c:ser>
        <c:axId val="166823424"/>
        <c:axId val="166825344"/>
      </c:barChart>
      <c:catAx>
        <c:axId val="166823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825344"/>
        <c:crosses val="autoZero"/>
        <c:auto val="1"/>
        <c:lblAlgn val="ctr"/>
        <c:lblOffset val="100"/>
        <c:tickLblSkip val="1"/>
        <c:tickMarkSkip val="1"/>
      </c:catAx>
      <c:valAx>
        <c:axId val="16682534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8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82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77"/>
          <c:w val="0.80122443799042864"/>
          <c:h val="0.5297304288038849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6840960"/>
        <c:axId val="167076608"/>
      </c:barChart>
      <c:catAx>
        <c:axId val="16684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076608"/>
        <c:crosses val="autoZero"/>
        <c:auto val="1"/>
        <c:lblAlgn val="ctr"/>
        <c:lblOffset val="100"/>
        <c:tickLblSkip val="1"/>
        <c:tickMarkSkip val="1"/>
      </c:catAx>
      <c:valAx>
        <c:axId val="167076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8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 horizontalDpi="300" verticalDpi="30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0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7104896"/>
        <c:axId val="167106816"/>
      </c:barChart>
      <c:catAx>
        <c:axId val="167104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106816"/>
        <c:crosses val="autoZero"/>
        <c:auto val="1"/>
        <c:lblAlgn val="ctr"/>
        <c:lblOffset val="100"/>
        <c:tickLblSkip val="1"/>
        <c:tickMarkSkip val="1"/>
      </c:catAx>
      <c:valAx>
        <c:axId val="1671068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10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23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89"/>
          <c:w val="0.8613383696172475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6872576"/>
        <c:axId val="166883328"/>
      </c:lineChart>
      <c:catAx>
        <c:axId val="16687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883328"/>
        <c:crosses val="autoZero"/>
        <c:auto val="1"/>
        <c:lblAlgn val="ctr"/>
        <c:lblOffset val="100"/>
        <c:tickLblSkip val="1"/>
        <c:tickMarkSkip val="1"/>
      </c:catAx>
      <c:valAx>
        <c:axId val="1668833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01E-2"/>
              <c:y val="0.391415106669990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87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755264"/>
        <c:axId val="155757184"/>
      </c:barChart>
      <c:catAx>
        <c:axId val="155755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4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757184"/>
        <c:crosses val="autoZero"/>
        <c:auto val="1"/>
        <c:lblAlgn val="ctr"/>
        <c:lblOffset val="100"/>
        <c:tickLblSkip val="1"/>
        <c:tickMarkSkip val="1"/>
      </c:catAx>
      <c:valAx>
        <c:axId val="1557571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75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89"/>
          <c:w val="0.86790016351305133"/>
          <c:h val="0.4949507155310832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[3]!Area</c:f>
            </c:multiLvl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6890880"/>
        <c:axId val="166917632"/>
      </c:barChart>
      <c:catAx>
        <c:axId val="166890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39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917632"/>
        <c:crosses val="autoZero"/>
        <c:auto val="1"/>
        <c:lblAlgn val="ctr"/>
        <c:lblOffset val="100"/>
        <c:tickLblSkip val="1"/>
        <c:tickMarkSkip val="1"/>
      </c:catAx>
      <c:valAx>
        <c:axId val="16691763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8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89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27"/>
          <c:w val="0.80122443799042864"/>
          <c:h val="0.529730428803884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7048320"/>
        <c:axId val="167050240"/>
      </c:barChart>
      <c:catAx>
        <c:axId val="167048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050240"/>
        <c:crosses val="autoZero"/>
        <c:auto val="1"/>
        <c:lblAlgn val="ctr"/>
        <c:lblOffset val="100"/>
        <c:tickLblSkip val="1"/>
        <c:tickMarkSkip val="1"/>
      </c:catAx>
      <c:valAx>
        <c:axId val="167050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04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 paperSize="9" orientation="landscape" horizontalDpi="300" vertic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7127680"/>
        <c:axId val="167150336"/>
      </c:barChart>
      <c:catAx>
        <c:axId val="167127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150336"/>
        <c:crosses val="autoZero"/>
        <c:auto val="1"/>
        <c:lblAlgn val="ctr"/>
        <c:lblOffset val="100"/>
        <c:tickLblSkip val="1"/>
        <c:tickMarkSkip val="1"/>
      </c:catAx>
      <c:valAx>
        <c:axId val="1671503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3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12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06"/>
          <c:y val="3.28283637852251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81"/>
          <c:w val="0.861338369617247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7325696"/>
        <c:axId val="167328000"/>
      </c:lineChart>
      <c:catAx>
        <c:axId val="16732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328000"/>
        <c:crosses val="autoZero"/>
        <c:auto val="1"/>
        <c:lblAlgn val="ctr"/>
        <c:lblOffset val="100"/>
        <c:tickLblSkip val="1"/>
        <c:tickMarkSkip val="1"/>
      </c:catAx>
      <c:valAx>
        <c:axId val="1673280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76E-2"/>
              <c:y val="0.391415106669990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32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81"/>
          <c:w val="0.86790016351305099"/>
          <c:h val="0.4949507155310830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36.49</c:v>
                </c:pt>
                <c:pt idx="1">
                  <c:v>48.81</c:v>
                </c:pt>
                <c:pt idx="2">
                  <c:v>74.73</c:v>
                </c:pt>
                <c:pt idx="3">
                  <c:v>125.47</c:v>
                </c:pt>
                <c:pt idx="4">
                  <c:v>165.60999999999999</c:v>
                </c:pt>
                <c:pt idx="5">
                  <c:v>14.73</c:v>
                </c:pt>
                <c:pt idx="6">
                  <c:v>89.990000000000023</c:v>
                </c:pt>
                <c:pt idx="7">
                  <c:v>22.7</c:v>
                </c:pt>
                <c:pt idx="8">
                  <c:v>102.41000000000012</c:v>
                </c:pt>
                <c:pt idx="9">
                  <c:v>62.67</c:v>
                </c:pt>
                <c:pt idx="10">
                  <c:v>0</c:v>
                </c:pt>
                <c:pt idx="11">
                  <c:v>70.16</c:v>
                </c:pt>
                <c:pt idx="12">
                  <c:v>53.86</c:v>
                </c:pt>
                <c:pt idx="13">
                  <c:v>110.91000000000012</c:v>
                </c:pt>
                <c:pt idx="14">
                  <c:v>21.64</c:v>
                </c:pt>
                <c:pt idx="15">
                  <c:v>85.990000000000023</c:v>
                </c:pt>
                <c:pt idx="16">
                  <c:v>76.8</c:v>
                </c:pt>
                <c:pt idx="17">
                  <c:v>33.53</c:v>
                </c:pt>
                <c:pt idx="18">
                  <c:v>11.24</c:v>
                </c:pt>
                <c:pt idx="19">
                  <c:v>49.78</c:v>
                </c:pt>
                <c:pt idx="20">
                  <c:v>20.88</c:v>
                </c:pt>
                <c:pt idx="21">
                  <c:v>28.51</c:v>
                </c:pt>
              </c:numCache>
            </c:numRef>
          </c:val>
        </c:ser>
        <c:axId val="167373056"/>
        <c:axId val="167186816"/>
      </c:barChart>
      <c:catAx>
        <c:axId val="167373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8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186816"/>
        <c:crosses val="autoZero"/>
        <c:auto val="1"/>
        <c:lblAlgn val="ctr"/>
        <c:lblOffset val="100"/>
        <c:tickLblSkip val="1"/>
        <c:tickMarkSkip val="1"/>
      </c:catAx>
      <c:valAx>
        <c:axId val="16718681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65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37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1"/>
          <c:w val="0.80122443799042864"/>
          <c:h val="0.529730428803884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7198080"/>
        <c:axId val="167220736"/>
      </c:barChart>
      <c:catAx>
        <c:axId val="167198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220736"/>
        <c:crosses val="autoZero"/>
        <c:auto val="1"/>
        <c:lblAlgn val="ctr"/>
        <c:lblOffset val="100"/>
        <c:tickLblSkip val="1"/>
        <c:tickMarkSkip val="1"/>
      </c:catAx>
      <c:valAx>
        <c:axId val="1672207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19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 horizontalDpi="300" verticalDpi="30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7257216"/>
        <c:axId val="167259136"/>
      </c:barChart>
      <c:catAx>
        <c:axId val="167257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259136"/>
        <c:crosses val="autoZero"/>
        <c:auto val="1"/>
        <c:lblAlgn val="ctr"/>
        <c:lblOffset val="100"/>
        <c:tickLblSkip val="1"/>
        <c:tickMarkSkip val="1"/>
      </c:catAx>
      <c:valAx>
        <c:axId val="1672591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25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78"/>
          <c:w val="0.861338369617248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7266560"/>
        <c:axId val="167285504"/>
      </c:lineChart>
      <c:catAx>
        <c:axId val="167266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285504"/>
        <c:crosses val="autoZero"/>
        <c:auto val="1"/>
        <c:lblAlgn val="ctr"/>
        <c:lblOffset val="100"/>
        <c:tickLblSkip val="1"/>
        <c:tickMarkSkip val="1"/>
      </c:catAx>
      <c:valAx>
        <c:axId val="167285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66E-2"/>
              <c:y val="0.39141510666999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26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78"/>
          <c:w val="0.86790016351305088"/>
          <c:h val="0.49495071553108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42.33</c:v>
                </c:pt>
                <c:pt idx="1">
                  <c:v>48.809999999999995</c:v>
                </c:pt>
                <c:pt idx="2">
                  <c:v>77.679999999999978</c:v>
                </c:pt>
                <c:pt idx="3">
                  <c:v>132.63999999999999</c:v>
                </c:pt>
                <c:pt idx="4">
                  <c:v>173.85000000000082</c:v>
                </c:pt>
                <c:pt idx="5">
                  <c:v>18.939999999999987</c:v>
                </c:pt>
                <c:pt idx="6">
                  <c:v>92.85</c:v>
                </c:pt>
                <c:pt idx="7">
                  <c:v>33.56</c:v>
                </c:pt>
                <c:pt idx="8">
                  <c:v>109.64</c:v>
                </c:pt>
                <c:pt idx="9">
                  <c:v>61.78</c:v>
                </c:pt>
                <c:pt idx="10">
                  <c:v>0</c:v>
                </c:pt>
                <c:pt idx="11">
                  <c:v>77.679999999999978</c:v>
                </c:pt>
                <c:pt idx="12">
                  <c:v>56.55</c:v>
                </c:pt>
                <c:pt idx="13">
                  <c:v>110.91000000000012</c:v>
                </c:pt>
                <c:pt idx="14">
                  <c:v>24.04</c:v>
                </c:pt>
                <c:pt idx="15">
                  <c:v>103.63</c:v>
                </c:pt>
                <c:pt idx="16">
                  <c:v>76.8</c:v>
                </c:pt>
                <c:pt idx="17">
                  <c:v>33.53</c:v>
                </c:pt>
                <c:pt idx="18">
                  <c:v>11.239999999999998</c:v>
                </c:pt>
                <c:pt idx="19">
                  <c:v>55.02</c:v>
                </c:pt>
                <c:pt idx="20">
                  <c:v>20.88</c:v>
                </c:pt>
                <c:pt idx="21">
                  <c:v>28.51</c:v>
                </c:pt>
              </c:numCache>
            </c:numRef>
          </c:val>
        </c:ser>
        <c:axId val="167592704"/>
        <c:axId val="167594624"/>
      </c:barChart>
      <c:catAx>
        <c:axId val="167592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7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594624"/>
        <c:crosses val="autoZero"/>
        <c:auto val="1"/>
        <c:lblAlgn val="ctr"/>
        <c:lblOffset val="100"/>
        <c:tickLblSkip val="1"/>
        <c:tickMarkSkip val="1"/>
      </c:catAx>
      <c:valAx>
        <c:axId val="16759462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5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59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6"/>
          <c:w val="0.80122443799042864"/>
          <c:h val="0.5297304288038842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7634816"/>
        <c:axId val="167378944"/>
      </c:barChart>
      <c:catAx>
        <c:axId val="167634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378944"/>
        <c:crosses val="autoZero"/>
        <c:auto val="1"/>
        <c:lblAlgn val="ctr"/>
        <c:lblOffset val="100"/>
        <c:tickLblSkip val="1"/>
        <c:tickMarkSkip val="1"/>
      </c:catAx>
      <c:valAx>
        <c:axId val="1673789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6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772800"/>
        <c:axId val="155988352"/>
      </c:lineChart>
      <c:catAx>
        <c:axId val="155772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88352"/>
        <c:crosses val="autoZero"/>
        <c:auto val="1"/>
        <c:lblAlgn val="ctr"/>
        <c:lblOffset val="100"/>
        <c:tickLblSkip val="1"/>
        <c:tickMarkSkip val="1"/>
      </c:catAx>
      <c:valAx>
        <c:axId val="1559883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19E-2"/>
              <c:y val="0.391415201887671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77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7390592"/>
        <c:axId val="167405056"/>
      </c:barChart>
      <c:catAx>
        <c:axId val="167390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6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405056"/>
        <c:crosses val="autoZero"/>
        <c:auto val="1"/>
        <c:lblAlgn val="ctr"/>
        <c:lblOffset val="100"/>
        <c:tickLblSkip val="1"/>
        <c:tickMarkSkip val="1"/>
      </c:catAx>
      <c:valAx>
        <c:axId val="1674050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39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384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67"/>
          <c:w val="0.8613383696172484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7715584"/>
        <c:axId val="167717888"/>
      </c:lineChart>
      <c:catAx>
        <c:axId val="167715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717888"/>
        <c:crosses val="autoZero"/>
        <c:auto val="1"/>
        <c:lblAlgn val="ctr"/>
        <c:lblOffset val="100"/>
        <c:tickLblSkip val="1"/>
        <c:tickMarkSkip val="1"/>
      </c:catAx>
      <c:valAx>
        <c:axId val="167717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42E-2"/>
              <c:y val="0.39141510666998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71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67"/>
          <c:w val="0.86790016351305055"/>
          <c:h val="0.4949507155310828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45.98</c:v>
                </c:pt>
                <c:pt idx="1">
                  <c:v>51.52</c:v>
                </c:pt>
                <c:pt idx="2">
                  <c:v>77.679999999999978</c:v>
                </c:pt>
                <c:pt idx="3">
                  <c:v>136.73999999999998</c:v>
                </c:pt>
                <c:pt idx="4">
                  <c:v>158.05000000000001</c:v>
                </c:pt>
                <c:pt idx="5">
                  <c:v>21.04</c:v>
                </c:pt>
                <c:pt idx="6">
                  <c:v>97.14</c:v>
                </c:pt>
                <c:pt idx="7">
                  <c:v>44.42</c:v>
                </c:pt>
                <c:pt idx="8">
                  <c:v>114.46000000000002</c:v>
                </c:pt>
                <c:pt idx="9">
                  <c:v>68.040000000000006</c:v>
                </c:pt>
                <c:pt idx="10">
                  <c:v>0</c:v>
                </c:pt>
                <c:pt idx="11">
                  <c:v>100.23</c:v>
                </c:pt>
                <c:pt idx="12">
                  <c:v>56.55</c:v>
                </c:pt>
                <c:pt idx="13">
                  <c:v>116.75</c:v>
                </c:pt>
                <c:pt idx="14">
                  <c:v>24.04</c:v>
                </c:pt>
                <c:pt idx="15">
                  <c:v>116.86</c:v>
                </c:pt>
                <c:pt idx="16">
                  <c:v>85.11</c:v>
                </c:pt>
                <c:pt idx="17">
                  <c:v>33.53</c:v>
                </c:pt>
                <c:pt idx="18">
                  <c:v>11.24</c:v>
                </c:pt>
                <c:pt idx="19">
                  <c:v>57.64</c:v>
                </c:pt>
                <c:pt idx="20">
                  <c:v>25.05</c:v>
                </c:pt>
                <c:pt idx="21">
                  <c:v>33.270000000000003</c:v>
                </c:pt>
              </c:numCache>
            </c:numRef>
          </c:val>
        </c:ser>
        <c:axId val="167734272"/>
        <c:axId val="167515264"/>
      </c:barChart>
      <c:catAx>
        <c:axId val="167734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515264"/>
        <c:crosses val="autoZero"/>
        <c:auto val="1"/>
        <c:lblAlgn val="ctr"/>
        <c:lblOffset val="100"/>
        <c:tickLblSkip val="1"/>
        <c:tickMarkSkip val="1"/>
      </c:catAx>
      <c:valAx>
        <c:axId val="16751526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73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1"/>
          <c:w val="0.80122443799042864"/>
          <c:h val="0.529730428803883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7547264"/>
        <c:axId val="167549184"/>
      </c:barChart>
      <c:catAx>
        <c:axId val="167547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549184"/>
        <c:crosses val="autoZero"/>
        <c:auto val="1"/>
        <c:lblAlgn val="ctr"/>
        <c:lblOffset val="100"/>
        <c:tickLblSkip val="1"/>
        <c:tickMarkSkip val="1"/>
      </c:catAx>
      <c:valAx>
        <c:axId val="167549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5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 horizontalDpi="300" vertic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7905152"/>
        <c:axId val="167915520"/>
      </c:barChart>
      <c:catAx>
        <c:axId val="167905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5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915520"/>
        <c:crosses val="autoZero"/>
        <c:auto val="1"/>
        <c:lblAlgn val="ctr"/>
        <c:lblOffset val="100"/>
        <c:tickLblSkip val="1"/>
        <c:tickMarkSkip val="1"/>
      </c:catAx>
      <c:valAx>
        <c:axId val="1679155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90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62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9"/>
          <c:w val="0.861338369617248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7930880"/>
        <c:axId val="167953920"/>
      </c:lineChart>
      <c:catAx>
        <c:axId val="167930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953920"/>
        <c:crosses val="autoZero"/>
        <c:auto val="1"/>
        <c:lblAlgn val="ctr"/>
        <c:lblOffset val="100"/>
        <c:tickLblSkip val="1"/>
        <c:tickMarkSkip val="1"/>
      </c:catAx>
      <c:valAx>
        <c:axId val="16795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11E-2"/>
              <c:y val="0.39141510666998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93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9"/>
          <c:w val="0.86790016351305022"/>
          <c:h val="0.4949507155310826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7986304"/>
        <c:axId val="167988224"/>
      </c:barChart>
      <c:catAx>
        <c:axId val="167986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7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988224"/>
        <c:crosses val="autoZero"/>
        <c:auto val="1"/>
        <c:lblAlgn val="ctr"/>
        <c:lblOffset val="100"/>
        <c:tickLblSkip val="1"/>
        <c:tickMarkSkip val="1"/>
      </c:catAx>
      <c:valAx>
        <c:axId val="167988224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98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77"/>
          <c:w val="0.80122443799042864"/>
          <c:h val="0.529730428803883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8012416"/>
        <c:axId val="168051456"/>
      </c:barChart>
      <c:catAx>
        <c:axId val="168012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051456"/>
        <c:crosses val="autoZero"/>
        <c:auto val="1"/>
        <c:lblAlgn val="ctr"/>
        <c:lblOffset val="100"/>
        <c:tickLblSkip val="1"/>
        <c:tickMarkSkip val="1"/>
      </c:catAx>
      <c:valAx>
        <c:axId val="168051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01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 paperSize="9" orientation="landscape" horizontalDpi="300" verticalDpi="30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8079744"/>
        <c:axId val="168081664"/>
      </c:barChart>
      <c:catAx>
        <c:axId val="168079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081664"/>
        <c:crosses val="autoZero"/>
        <c:auto val="1"/>
        <c:lblAlgn val="ctr"/>
        <c:lblOffset val="100"/>
        <c:tickLblSkip val="1"/>
        <c:tickMarkSkip val="1"/>
      </c:catAx>
      <c:valAx>
        <c:axId val="1680816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07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51"/>
          <c:y val="3.28283637852250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3"/>
          <c:w val="0.861338369617249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7675392"/>
        <c:axId val="167677952"/>
      </c:lineChart>
      <c:catAx>
        <c:axId val="167675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677952"/>
        <c:crosses val="autoZero"/>
        <c:auto val="1"/>
        <c:lblAlgn val="ctr"/>
        <c:lblOffset val="100"/>
        <c:tickLblSkip val="1"/>
        <c:tickMarkSkip val="1"/>
      </c:catAx>
      <c:valAx>
        <c:axId val="1676779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83E-2"/>
              <c:y val="0.39141510666998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67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029312"/>
        <c:axId val="156031232"/>
      </c:barChart>
      <c:catAx>
        <c:axId val="156029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0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031232"/>
        <c:crosses val="autoZero"/>
        <c:auto val="1"/>
        <c:lblAlgn val="ctr"/>
        <c:lblOffset val="100"/>
        <c:tickLblSkip val="1"/>
        <c:tickMarkSkip val="1"/>
      </c:catAx>
      <c:valAx>
        <c:axId val="1560312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02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3"/>
          <c:w val="0.86790016351304999"/>
          <c:h val="0.4949507155310825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7693696"/>
        <c:axId val="167839232"/>
      </c:barChart>
      <c:catAx>
        <c:axId val="167693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839232"/>
        <c:crosses val="autoZero"/>
        <c:auto val="1"/>
        <c:lblAlgn val="ctr"/>
        <c:lblOffset val="100"/>
        <c:tickLblSkip val="1"/>
        <c:tickMarkSkip val="1"/>
      </c:catAx>
      <c:valAx>
        <c:axId val="167839232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69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6"/>
          <c:w val="0.80122443799042864"/>
          <c:h val="0.529730428803883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7879808"/>
        <c:axId val="167881728"/>
      </c:barChart>
      <c:catAx>
        <c:axId val="16787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881728"/>
        <c:crosses val="autoZero"/>
        <c:auto val="1"/>
        <c:lblAlgn val="ctr"/>
        <c:lblOffset val="100"/>
        <c:tickLblSkip val="1"/>
        <c:tickMarkSkip val="1"/>
      </c:catAx>
      <c:valAx>
        <c:axId val="1678817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8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 paperSize="9" orientation="landscape" horizontalDpi="300" verticalDpi="300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7893632"/>
        <c:axId val="168268544"/>
      </c:barChart>
      <c:catAx>
        <c:axId val="167893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268544"/>
        <c:crosses val="autoZero"/>
        <c:auto val="1"/>
        <c:lblAlgn val="ctr"/>
        <c:lblOffset val="100"/>
        <c:tickLblSkip val="1"/>
        <c:tickMarkSkip val="1"/>
      </c:catAx>
      <c:valAx>
        <c:axId val="1682685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4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89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45"/>
          <c:y val="3.28283637852250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"/>
          <c:w val="0.861338369617249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8280064"/>
        <c:axId val="168282368"/>
      </c:lineChart>
      <c:catAx>
        <c:axId val="168280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282368"/>
        <c:crosses val="autoZero"/>
        <c:auto val="1"/>
        <c:lblAlgn val="ctr"/>
        <c:lblOffset val="100"/>
        <c:tickLblSkip val="1"/>
        <c:tickMarkSkip val="1"/>
      </c:catAx>
      <c:valAx>
        <c:axId val="168282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72E-2"/>
              <c:y val="0.391415106669989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28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"/>
          <c:w val="0.86790016351304988"/>
          <c:h val="0.49495071553108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92.69</c:v>
                </c:pt>
                <c:pt idx="1">
                  <c:v>143.70999999999998</c:v>
                </c:pt>
                <c:pt idx="2">
                  <c:v>34.410000000000004</c:v>
                </c:pt>
                <c:pt idx="3">
                  <c:v>31.24</c:v>
                </c:pt>
                <c:pt idx="4">
                  <c:v>14.43</c:v>
                </c:pt>
                <c:pt idx="5">
                  <c:v>44.190000000000012</c:v>
                </c:pt>
                <c:pt idx="6">
                  <c:v>35.71</c:v>
                </c:pt>
                <c:pt idx="7">
                  <c:v>75.02</c:v>
                </c:pt>
                <c:pt idx="8">
                  <c:v>67.47</c:v>
                </c:pt>
                <c:pt idx="9">
                  <c:v>36.71</c:v>
                </c:pt>
                <c:pt idx="10">
                  <c:v>83.04</c:v>
                </c:pt>
                <c:pt idx="11">
                  <c:v>65.149999999999991</c:v>
                </c:pt>
                <c:pt idx="12">
                  <c:v>59.24</c:v>
                </c:pt>
                <c:pt idx="13">
                  <c:v>23.35</c:v>
                </c:pt>
                <c:pt idx="14">
                  <c:v>31.259999999999987</c:v>
                </c:pt>
                <c:pt idx="15">
                  <c:v>48.51</c:v>
                </c:pt>
                <c:pt idx="16">
                  <c:v>101.71000000000002</c:v>
                </c:pt>
                <c:pt idx="17">
                  <c:v>50.3</c:v>
                </c:pt>
                <c:pt idx="18">
                  <c:v>30.919999999999987</c:v>
                </c:pt>
                <c:pt idx="19">
                  <c:v>55.02</c:v>
                </c:pt>
                <c:pt idx="20">
                  <c:v>45.93</c:v>
                </c:pt>
                <c:pt idx="21">
                  <c:v>19.010000000000005</c:v>
                </c:pt>
              </c:numCache>
            </c:numRef>
          </c:val>
        </c:ser>
        <c:axId val="168331520"/>
        <c:axId val="168341888"/>
      </c:barChart>
      <c:catAx>
        <c:axId val="16833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341888"/>
        <c:crosses val="autoZero"/>
        <c:auto val="1"/>
        <c:lblAlgn val="ctr"/>
        <c:lblOffset val="100"/>
        <c:tickLblSkip val="1"/>
        <c:tickMarkSkip val="1"/>
      </c:catAx>
      <c:valAx>
        <c:axId val="168341888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0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33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43"/>
          <c:w val="0.80122443799042864"/>
          <c:h val="0.529730428803883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8361344"/>
        <c:axId val="168121856"/>
      </c:barChart>
      <c:catAx>
        <c:axId val="168361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121856"/>
        <c:crosses val="autoZero"/>
        <c:auto val="1"/>
        <c:lblAlgn val="ctr"/>
        <c:lblOffset val="100"/>
        <c:tickLblSkip val="1"/>
        <c:tickMarkSkip val="1"/>
      </c:catAx>
      <c:valAx>
        <c:axId val="168121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36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 horizontalDpi="300" verticalDpi="300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8436864"/>
        <c:axId val="168438784"/>
      </c:barChart>
      <c:catAx>
        <c:axId val="168436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438784"/>
        <c:crosses val="autoZero"/>
        <c:auto val="1"/>
        <c:lblAlgn val="ctr"/>
        <c:lblOffset val="100"/>
        <c:tickLblSkip val="1"/>
        <c:tickMarkSkip val="1"/>
      </c:catAx>
      <c:valAx>
        <c:axId val="1684387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43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39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48"/>
          <c:w val="0.861338369617249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8450304"/>
        <c:axId val="168473344"/>
      </c:lineChart>
      <c:catAx>
        <c:axId val="168450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473344"/>
        <c:crosses val="autoZero"/>
        <c:auto val="1"/>
        <c:lblAlgn val="ctr"/>
        <c:lblOffset val="100"/>
        <c:tickLblSkip val="1"/>
        <c:tickMarkSkip val="1"/>
      </c:catAx>
      <c:valAx>
        <c:axId val="1684733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62E-2"/>
              <c:y val="0.391415106669989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45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48"/>
          <c:w val="0.86790016351304977"/>
          <c:h val="0.4949507155310824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8501632"/>
        <c:axId val="168503552"/>
      </c:barChart>
      <c:catAx>
        <c:axId val="168501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503552"/>
        <c:crosses val="autoZero"/>
        <c:auto val="1"/>
        <c:lblAlgn val="ctr"/>
        <c:lblOffset val="100"/>
        <c:tickLblSkip val="1"/>
        <c:tickMarkSkip val="1"/>
      </c:catAx>
      <c:valAx>
        <c:axId val="168503552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9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50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94"/>
          <c:w val="0.80122443799042864"/>
          <c:h val="0.529730428803883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8544128"/>
        <c:axId val="168550400"/>
      </c:barChart>
      <c:catAx>
        <c:axId val="168544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550400"/>
        <c:crosses val="autoZero"/>
        <c:auto val="1"/>
        <c:lblAlgn val="ctr"/>
        <c:lblOffset val="100"/>
        <c:tickLblSkip val="1"/>
        <c:tickMarkSkip val="1"/>
      </c:catAx>
      <c:valAx>
        <c:axId val="168550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54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8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948928"/>
        <c:axId val="155959296"/>
      </c:barChart>
      <c:catAx>
        <c:axId val="155948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59296"/>
        <c:crosses val="autoZero"/>
        <c:auto val="1"/>
        <c:lblAlgn val="ctr"/>
        <c:lblOffset val="100"/>
        <c:tickLblSkip val="1"/>
        <c:tickMarkSkip val="1"/>
      </c:catAx>
      <c:valAx>
        <c:axId val="155959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4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8172928"/>
        <c:axId val="168199680"/>
      </c:barChart>
      <c:catAx>
        <c:axId val="168172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07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199680"/>
        <c:crosses val="autoZero"/>
        <c:auto val="1"/>
        <c:lblAlgn val="ctr"/>
        <c:lblOffset val="100"/>
        <c:tickLblSkip val="1"/>
        <c:tickMarkSkip val="1"/>
      </c:catAx>
      <c:valAx>
        <c:axId val="1681996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17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17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9"/>
          <c:w val="0.8613383696172498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8227584"/>
        <c:axId val="168229888"/>
      </c:lineChart>
      <c:catAx>
        <c:axId val="168227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229888"/>
        <c:crosses val="autoZero"/>
        <c:auto val="1"/>
        <c:lblAlgn val="ctr"/>
        <c:lblOffset val="100"/>
        <c:tickLblSkip val="1"/>
        <c:tickMarkSkip val="1"/>
      </c:catAx>
      <c:valAx>
        <c:axId val="168229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31E-2"/>
              <c:y val="0.391415106669989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22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7"/>
          <c:y val="0.21464699398031639"/>
          <c:w val="0.86790016351304944"/>
          <c:h val="0.4949507155310822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8565376"/>
        <c:axId val="168600320"/>
      </c:barChart>
      <c:catAx>
        <c:axId val="168565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600320"/>
        <c:crosses val="autoZero"/>
        <c:auto val="1"/>
        <c:lblAlgn val="ctr"/>
        <c:lblOffset val="100"/>
        <c:tickLblSkip val="1"/>
        <c:tickMarkSkip val="1"/>
      </c:catAx>
      <c:valAx>
        <c:axId val="168600320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7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56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66"/>
          <c:w val="0.80122443799042864"/>
          <c:h val="0.529730428803882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8665856"/>
        <c:axId val="168667776"/>
      </c:barChart>
      <c:catAx>
        <c:axId val="16866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667776"/>
        <c:crosses val="autoZero"/>
        <c:auto val="1"/>
        <c:lblAlgn val="ctr"/>
        <c:lblOffset val="100"/>
        <c:tickLblSkip val="1"/>
        <c:tickMarkSkip val="1"/>
      </c:catAx>
      <c:valAx>
        <c:axId val="168667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66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 paperSize="9"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8769792"/>
        <c:axId val="168776064"/>
      </c:barChart>
      <c:catAx>
        <c:axId val="168769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776064"/>
        <c:crosses val="autoZero"/>
        <c:auto val="1"/>
        <c:lblAlgn val="ctr"/>
        <c:lblOffset val="100"/>
        <c:tickLblSkip val="1"/>
        <c:tickMarkSkip val="1"/>
      </c:catAx>
      <c:valAx>
        <c:axId val="1687760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76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06"/>
          <c:y val="3.28283637852249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4"/>
          <c:w val="0.861338369617250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8783232"/>
        <c:axId val="168793984"/>
      </c:lineChart>
      <c:catAx>
        <c:axId val="168783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793984"/>
        <c:crosses val="autoZero"/>
        <c:auto val="1"/>
        <c:lblAlgn val="ctr"/>
        <c:lblOffset val="100"/>
        <c:tickLblSkip val="1"/>
        <c:tickMarkSkip val="1"/>
      </c:catAx>
      <c:valAx>
        <c:axId val="1687939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06E-2"/>
              <c:y val="0.391415106669988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78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"/>
          <c:y val="0.21464699398031634"/>
          <c:w val="0.86790016351304922"/>
          <c:h val="0.4949507155310821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11.47</c:v>
                </c:pt>
                <c:pt idx="1">
                  <c:v>5.42</c:v>
                </c:pt>
                <c:pt idx="2">
                  <c:v>1.9700000000000031</c:v>
                </c:pt>
                <c:pt idx="3">
                  <c:v>1.9800000000000033</c:v>
                </c:pt>
                <c:pt idx="4">
                  <c:v>0.66000000000000203</c:v>
                </c:pt>
                <c:pt idx="5">
                  <c:v>2.0699999999999998</c:v>
                </c:pt>
                <c:pt idx="6">
                  <c:v>2.94</c:v>
                </c:pt>
                <c:pt idx="7">
                  <c:v>0</c:v>
                </c:pt>
                <c:pt idx="8">
                  <c:v>1.2</c:v>
                </c:pt>
                <c:pt idx="9">
                  <c:v>2.8</c:v>
                </c:pt>
                <c:pt idx="10">
                  <c:v>9.23</c:v>
                </c:pt>
                <c:pt idx="11">
                  <c:v>2.36</c:v>
                </c:pt>
                <c:pt idx="12">
                  <c:v>2.5299999999999998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7.39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12.55</c:v>
                </c:pt>
                <c:pt idx="21">
                  <c:v>0</c:v>
                </c:pt>
              </c:numCache>
            </c:numRef>
          </c:val>
        </c:ser>
        <c:axId val="168699776"/>
        <c:axId val="168726528"/>
      </c:barChart>
      <c:catAx>
        <c:axId val="168699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726528"/>
        <c:crosses val="autoZero"/>
        <c:auto val="1"/>
        <c:lblAlgn val="ctr"/>
        <c:lblOffset val="100"/>
        <c:tickLblSkip val="1"/>
        <c:tickMarkSkip val="1"/>
      </c:catAx>
      <c:valAx>
        <c:axId val="168726528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5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69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49"/>
          <c:w val="0.80122443799042864"/>
          <c:h val="0.529730428803882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8737408"/>
        <c:axId val="168903424"/>
      </c:barChart>
      <c:catAx>
        <c:axId val="16873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903424"/>
        <c:crosses val="autoZero"/>
        <c:auto val="1"/>
        <c:lblAlgn val="ctr"/>
        <c:lblOffset val="100"/>
        <c:tickLblSkip val="1"/>
        <c:tickMarkSkip val="1"/>
      </c:catAx>
      <c:valAx>
        <c:axId val="168903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73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 horizontalDpi="300" verticalDpi="300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8927616"/>
        <c:axId val="168929536"/>
      </c:barChart>
      <c:catAx>
        <c:axId val="168927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929536"/>
        <c:crosses val="autoZero"/>
        <c:auto val="1"/>
        <c:lblAlgn val="ctr"/>
        <c:lblOffset val="100"/>
        <c:tickLblSkip val="1"/>
        <c:tickMarkSkip val="1"/>
      </c:catAx>
      <c:valAx>
        <c:axId val="1689295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92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01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1"/>
          <c:w val="0.861338369617250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8838656"/>
        <c:axId val="168841216"/>
      </c:lineChart>
      <c:catAx>
        <c:axId val="168838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841216"/>
        <c:crosses val="autoZero"/>
        <c:auto val="1"/>
        <c:lblAlgn val="ctr"/>
        <c:lblOffset val="100"/>
        <c:tickLblSkip val="1"/>
        <c:tickMarkSkip val="1"/>
      </c:catAx>
      <c:valAx>
        <c:axId val="168841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99E-2"/>
              <c:y val="0.391415106669988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0188139059304251"/>
          <c:y val="2.9461279461280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41737984"/>
        <c:axId val="145176064"/>
      </c:lineChart>
      <c:catAx>
        <c:axId val="141737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5176064"/>
        <c:crosses val="autoZero"/>
        <c:auto val="1"/>
        <c:lblAlgn val="ctr"/>
        <c:lblOffset val="100"/>
        <c:tickLblSkip val="1"/>
        <c:tickMarkSkip val="1"/>
      </c:catAx>
      <c:valAx>
        <c:axId val="145176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533E-2"/>
              <c:y val="0.3914152018876743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1737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970944"/>
        <c:axId val="156132864"/>
      </c:barChart>
      <c:catAx>
        <c:axId val="155970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3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32864"/>
        <c:crosses val="autoZero"/>
        <c:auto val="1"/>
        <c:lblAlgn val="ctr"/>
        <c:lblOffset val="100"/>
        <c:tickLblSkip val="1"/>
        <c:tickMarkSkip val="1"/>
      </c:catAx>
      <c:valAx>
        <c:axId val="1561328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97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2"/>
          <c:y val="0.21464699398031631"/>
          <c:w val="0.86790016351304911"/>
          <c:h val="0.49495071553108211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16.489999999999945</c:v>
                </c:pt>
                <c:pt idx="1">
                  <c:v>13.56</c:v>
                </c:pt>
                <c:pt idx="2">
                  <c:v>1.9700000000000029</c:v>
                </c:pt>
                <c:pt idx="3">
                  <c:v>1.9800000000000031</c:v>
                </c:pt>
                <c:pt idx="4">
                  <c:v>0.66000000000000192</c:v>
                </c:pt>
                <c:pt idx="5">
                  <c:v>2.0699999999999998</c:v>
                </c:pt>
                <c:pt idx="6">
                  <c:v>5.88</c:v>
                </c:pt>
                <c:pt idx="7">
                  <c:v>1.85</c:v>
                </c:pt>
                <c:pt idx="8">
                  <c:v>1.2</c:v>
                </c:pt>
                <c:pt idx="9">
                  <c:v>4.6599999999999975</c:v>
                </c:pt>
                <c:pt idx="10">
                  <c:v>9.2299999999999986</c:v>
                </c:pt>
                <c:pt idx="11">
                  <c:v>2.36</c:v>
                </c:pt>
                <c:pt idx="12">
                  <c:v>2.5299999999999998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9.2299999999999986</c:v>
                </c:pt>
                <c:pt idx="17">
                  <c:v>0</c:v>
                </c:pt>
                <c:pt idx="18">
                  <c:v>2.69</c:v>
                </c:pt>
                <c:pt idx="19">
                  <c:v>0</c:v>
                </c:pt>
                <c:pt idx="20">
                  <c:v>16.739999999999988</c:v>
                </c:pt>
                <c:pt idx="21">
                  <c:v>0</c:v>
                </c:pt>
              </c:numCache>
            </c:numRef>
          </c:val>
        </c:ser>
        <c:axId val="168882176"/>
        <c:axId val="168884096"/>
      </c:barChart>
      <c:catAx>
        <c:axId val="168882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884096"/>
        <c:crosses val="autoZero"/>
        <c:auto val="1"/>
        <c:lblAlgn val="ctr"/>
        <c:lblOffset val="100"/>
        <c:tickLblSkip val="1"/>
        <c:tickMarkSkip val="1"/>
      </c:catAx>
      <c:valAx>
        <c:axId val="168884096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88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05"/>
          <c:w val="0.80122443799042864"/>
          <c:h val="0.529730428803882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54973312"/>
        <c:axId val="154975232"/>
      </c:barChart>
      <c:catAx>
        <c:axId val="154973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75232"/>
        <c:crosses val="autoZero"/>
        <c:auto val="1"/>
        <c:lblAlgn val="ctr"/>
        <c:lblOffset val="100"/>
        <c:tickLblSkip val="1"/>
        <c:tickMarkSkip val="1"/>
      </c:catAx>
      <c:valAx>
        <c:axId val="154975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8954496"/>
        <c:axId val="168981248"/>
      </c:barChart>
      <c:catAx>
        <c:axId val="168954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6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981248"/>
        <c:crosses val="autoZero"/>
        <c:auto val="1"/>
        <c:lblAlgn val="ctr"/>
        <c:lblOffset val="100"/>
        <c:tickLblSkip val="1"/>
        <c:tickMarkSkip val="1"/>
      </c:catAx>
      <c:valAx>
        <c:axId val="1689812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95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284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23"/>
          <c:w val="0.8613383696172506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9000960"/>
        <c:axId val="169003264"/>
      </c:lineChart>
      <c:catAx>
        <c:axId val="16900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3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003264"/>
        <c:crosses val="autoZero"/>
        <c:auto val="1"/>
        <c:lblAlgn val="ctr"/>
        <c:lblOffset val="100"/>
        <c:tickLblSkip val="1"/>
        <c:tickMarkSkip val="1"/>
      </c:catAx>
      <c:valAx>
        <c:axId val="169003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68E-2"/>
              <c:y val="0.391415106669988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00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6"/>
          <c:y val="0.21464699398031623"/>
          <c:w val="0.86790016351304877"/>
          <c:h val="0.4949507155310819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9043840"/>
        <c:axId val="169054208"/>
      </c:barChart>
      <c:catAx>
        <c:axId val="169043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5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054208"/>
        <c:crosses val="autoZero"/>
        <c:auto val="1"/>
        <c:lblAlgn val="ctr"/>
        <c:lblOffset val="100"/>
        <c:tickLblSkip val="1"/>
        <c:tickMarkSkip val="1"/>
      </c:catAx>
      <c:valAx>
        <c:axId val="169054208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1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04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Leptospirosis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05"/>
          <c:w val="0.80122443799042864"/>
          <c:h val="0.529730428803882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1.1200000000000001</c:v>
                </c:pt>
                <c:pt idx="2">
                  <c:v>0</c:v>
                </c:pt>
                <c:pt idx="3">
                  <c:v>6.03</c:v>
                </c:pt>
                <c:pt idx="4">
                  <c:v>9.3000000000000007</c:v>
                </c:pt>
                <c:pt idx="5">
                  <c:v>11.47</c:v>
                </c:pt>
                <c:pt idx="6">
                  <c:v>10.83</c:v>
                </c:pt>
                <c:pt idx="7">
                  <c:v>18.29</c:v>
                </c:pt>
                <c:pt idx="8">
                  <c:v>11.17</c:v>
                </c:pt>
              </c:numCache>
            </c:numRef>
          </c:val>
        </c:ser>
        <c:gapWidth val="80"/>
        <c:overlap val="100"/>
        <c:axId val="169069952"/>
        <c:axId val="169088512"/>
      </c:barChart>
      <c:catAx>
        <c:axId val="169069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088512"/>
        <c:crosses val="autoZero"/>
        <c:auto val="1"/>
        <c:lblAlgn val="ctr"/>
        <c:lblOffset val="100"/>
        <c:tickLblSkip val="1"/>
        <c:tickMarkSkip val="1"/>
      </c:catAx>
      <c:valAx>
        <c:axId val="169088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06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 paperSize="9"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97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7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9120896"/>
        <c:axId val="169122816"/>
      </c:barChart>
      <c:catAx>
        <c:axId val="169120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6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122816"/>
        <c:crosses val="autoZero"/>
        <c:auto val="1"/>
        <c:lblAlgn val="ctr"/>
        <c:lblOffset val="100"/>
        <c:tickLblSkip val="1"/>
        <c:tickMarkSkip val="1"/>
      </c:catAx>
      <c:valAx>
        <c:axId val="1691228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12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284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23"/>
          <c:w val="0.8613383696172506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20</c:v>
                </c:pt>
                <c:pt idx="1">
                  <c:v>21</c:v>
                </c:pt>
                <c:pt idx="2">
                  <c:v>29</c:v>
                </c:pt>
                <c:pt idx="3">
                  <c:v>20</c:v>
                </c:pt>
                <c:pt idx="4">
                  <c:v>33</c:v>
                </c:pt>
                <c:pt idx="5">
                  <c:v>9</c:v>
                </c:pt>
              </c:numCache>
            </c:numRef>
          </c:val>
        </c:ser>
        <c:marker val="1"/>
        <c:axId val="169146624"/>
        <c:axId val="169186048"/>
      </c:lineChart>
      <c:catAx>
        <c:axId val="169146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3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186048"/>
        <c:crosses val="autoZero"/>
        <c:auto val="1"/>
        <c:lblAlgn val="ctr"/>
        <c:lblOffset val="100"/>
        <c:tickLblSkip val="1"/>
        <c:tickMarkSkip val="1"/>
      </c:catAx>
      <c:valAx>
        <c:axId val="169186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68E-2"/>
              <c:y val="0.391415106669988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14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6"/>
          <c:y val="0.21464699398031623"/>
          <c:w val="0.86790016351304877"/>
          <c:h val="0.4949507155310819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9210240"/>
        <c:axId val="169212160"/>
      </c:barChart>
      <c:catAx>
        <c:axId val="169210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5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212160"/>
        <c:crosses val="autoZero"/>
        <c:auto val="1"/>
        <c:lblAlgn val="ctr"/>
        <c:lblOffset val="100"/>
        <c:tickLblSkip val="1"/>
        <c:tickMarkSkip val="1"/>
      </c:catAx>
      <c:valAx>
        <c:axId val="169212160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1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21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3994"/>
          <c:w val="0.80122443799042864"/>
          <c:h val="0.5297304288038823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9272832"/>
        <c:axId val="169274752"/>
      </c:barChart>
      <c:catAx>
        <c:axId val="169272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274752"/>
        <c:crosses val="autoZero"/>
        <c:auto val="1"/>
        <c:lblAlgn val="ctr"/>
        <c:lblOffset val="100"/>
        <c:tickLblSkip val="1"/>
        <c:tickMarkSkip val="1"/>
      </c:catAx>
      <c:valAx>
        <c:axId val="169274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27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152576"/>
        <c:axId val="156154880"/>
      </c:lineChart>
      <c:catAx>
        <c:axId val="15615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54880"/>
        <c:crosses val="autoZero"/>
        <c:auto val="1"/>
        <c:lblAlgn val="ctr"/>
        <c:lblOffset val="100"/>
        <c:tickLblSkip val="1"/>
        <c:tickMarkSkip val="1"/>
      </c:catAx>
      <c:valAx>
        <c:axId val="156154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12E-2"/>
              <c:y val="0.39141520188767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1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0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9286656"/>
        <c:axId val="169301120"/>
      </c:barChart>
      <c:catAx>
        <c:axId val="169286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6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301120"/>
        <c:crosses val="autoZero"/>
        <c:auto val="1"/>
        <c:lblAlgn val="ctr"/>
        <c:lblOffset val="100"/>
        <c:tickLblSkip val="1"/>
        <c:tickMarkSkip val="1"/>
      </c:catAx>
      <c:valAx>
        <c:axId val="1693011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28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273"/>
          <c:y val="3.28283637852249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17"/>
          <c:w val="0.8613383696172508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9337216"/>
        <c:axId val="169339520"/>
      </c:lineChart>
      <c:catAx>
        <c:axId val="169337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3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339520"/>
        <c:crosses val="autoZero"/>
        <c:auto val="1"/>
        <c:lblAlgn val="ctr"/>
        <c:lblOffset val="100"/>
        <c:tickLblSkip val="1"/>
        <c:tickMarkSkip val="1"/>
      </c:catAx>
      <c:valAx>
        <c:axId val="169339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58E-2"/>
              <c:y val="0.391415106669988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33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7"/>
          <c:y val="0.21464699398031617"/>
          <c:w val="0.86790016351304866"/>
          <c:h val="0.49495071553108189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35.120000000000012</c:v>
                </c:pt>
                <c:pt idx="1">
                  <c:v>40.67</c:v>
                </c:pt>
                <c:pt idx="2">
                  <c:v>2.9499999999999997</c:v>
                </c:pt>
                <c:pt idx="3">
                  <c:v>7.4300000000000024</c:v>
                </c:pt>
                <c:pt idx="4">
                  <c:v>3.3</c:v>
                </c:pt>
                <c:pt idx="5">
                  <c:v>18.610000000000031</c:v>
                </c:pt>
                <c:pt idx="6">
                  <c:v>17.64</c:v>
                </c:pt>
                <c:pt idx="7">
                  <c:v>9.26</c:v>
                </c:pt>
                <c:pt idx="8">
                  <c:v>9.6399999999999988</c:v>
                </c:pt>
                <c:pt idx="9">
                  <c:v>35.44</c:v>
                </c:pt>
                <c:pt idx="10">
                  <c:v>36.910000000000004</c:v>
                </c:pt>
                <c:pt idx="11">
                  <c:v>21.23</c:v>
                </c:pt>
                <c:pt idx="12">
                  <c:v>7.6</c:v>
                </c:pt>
                <c:pt idx="13">
                  <c:v>1.950000000000002</c:v>
                </c:pt>
                <c:pt idx="14">
                  <c:v>4.51</c:v>
                </c:pt>
                <c:pt idx="15">
                  <c:v>10</c:v>
                </c:pt>
                <c:pt idx="16">
                  <c:v>20.309999999999999</c:v>
                </c:pt>
                <c:pt idx="17">
                  <c:v>5.55</c:v>
                </c:pt>
                <c:pt idx="18">
                  <c:v>10.78</c:v>
                </c:pt>
                <c:pt idx="19">
                  <c:v>36.68</c:v>
                </c:pt>
                <c:pt idx="20">
                  <c:v>16.739999999999988</c:v>
                </c:pt>
                <c:pt idx="21">
                  <c:v>0</c:v>
                </c:pt>
              </c:numCache>
            </c:numRef>
          </c:val>
        </c:ser>
        <c:axId val="169364096"/>
        <c:axId val="169394944"/>
      </c:barChart>
      <c:catAx>
        <c:axId val="169364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394944"/>
        <c:crosses val="autoZero"/>
        <c:auto val="1"/>
        <c:lblAlgn val="ctr"/>
        <c:lblOffset val="100"/>
        <c:tickLblSkip val="1"/>
        <c:tickMarkSkip val="1"/>
      </c:catAx>
      <c:valAx>
        <c:axId val="169394944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0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7"/>
          <c:y val="0.28535423905618457"/>
          <c:w val="0.83689024390243905"/>
          <c:h val="0.378788812906450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4540032"/>
        <c:axId val="144541952"/>
      </c:barChart>
      <c:catAx>
        <c:axId val="144540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4541952"/>
        <c:crosses val="autoZero"/>
        <c:auto val="1"/>
        <c:lblAlgn val="ctr"/>
        <c:lblOffset val="100"/>
        <c:tickLblSkip val="1"/>
        <c:tickMarkSkip val="1"/>
      </c:catAx>
      <c:valAx>
        <c:axId val="1445419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454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4569856"/>
        <c:axId val="169480192"/>
      </c:lineChart>
      <c:catAx>
        <c:axId val="144569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480192"/>
        <c:crosses val="autoZero"/>
        <c:auto val="1"/>
        <c:lblAlgn val="ctr"/>
        <c:lblOffset val="100"/>
        <c:tickLblSkip val="1"/>
        <c:tickMarkSkip val="1"/>
      </c:catAx>
      <c:valAx>
        <c:axId val="169480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77E-2"/>
              <c:y val="0.426768729207929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456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9562112"/>
        <c:axId val="169564032"/>
      </c:barChart>
      <c:catAx>
        <c:axId val="169562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564032"/>
        <c:crosses val="autoZero"/>
        <c:auto val="1"/>
        <c:lblAlgn val="ctr"/>
        <c:lblOffset val="100"/>
        <c:tickLblSkip val="2"/>
        <c:tickMarkSkip val="1"/>
      </c:catAx>
      <c:valAx>
        <c:axId val="1695640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4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56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6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70542592"/>
        <c:axId val="170544512"/>
      </c:barChart>
      <c:catAx>
        <c:axId val="170542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84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0544512"/>
        <c:crosses val="autoZero"/>
        <c:auto val="1"/>
        <c:lblAlgn val="ctr"/>
        <c:lblOffset val="100"/>
        <c:tickLblSkip val="1"/>
        <c:tickMarkSkip val="1"/>
      </c:catAx>
      <c:valAx>
        <c:axId val="170544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054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661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70568704"/>
        <c:axId val="170202240"/>
      </c:barChart>
      <c:catAx>
        <c:axId val="170568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3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0202240"/>
        <c:crosses val="autoZero"/>
        <c:auto val="1"/>
        <c:lblAlgn val="ctr"/>
        <c:lblOffset val="100"/>
        <c:tickLblSkip val="1"/>
        <c:tickMarkSkip val="1"/>
      </c:catAx>
      <c:valAx>
        <c:axId val="1702022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7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7056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6289"/>
          <c:y val="3.282836378522661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marker val="1"/>
        <c:axId val="170230144"/>
        <c:axId val="170232448"/>
      </c:lineChart>
      <c:catAx>
        <c:axId val="170230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4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0232448"/>
        <c:crosses val="autoZero"/>
        <c:auto val="1"/>
        <c:lblAlgn val="ctr"/>
        <c:lblOffset val="100"/>
        <c:tickLblSkip val="1"/>
        <c:tickMarkSkip val="1"/>
      </c:catAx>
      <c:valAx>
        <c:axId val="170232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6175E-2"/>
              <c:y val="0.391415106670000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7023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661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70261120"/>
        <c:axId val="170275584"/>
      </c:barChart>
      <c:catAx>
        <c:axId val="170261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49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0275584"/>
        <c:crosses val="autoZero"/>
        <c:auto val="1"/>
        <c:lblAlgn val="ctr"/>
        <c:lblOffset val="100"/>
        <c:tickLblSkip val="1"/>
        <c:tickMarkSkip val="1"/>
      </c:catAx>
      <c:valAx>
        <c:axId val="170275584"/>
        <c:scaling>
          <c:orientation val="minMax"/>
        </c:scaling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81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7026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171264"/>
        <c:axId val="156083328"/>
      </c:barChart>
      <c:catAx>
        <c:axId val="156171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81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083328"/>
        <c:crosses val="autoZero"/>
        <c:auto val="1"/>
        <c:lblAlgn val="ctr"/>
        <c:lblOffset val="100"/>
        <c:tickLblSkip val="1"/>
        <c:tickMarkSkip val="1"/>
      </c:catAx>
      <c:valAx>
        <c:axId val="1560833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6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1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 sz="2000"/>
              <a:t>เปรียบเทียบอัตราป่วยด้วยโรคไข้เลือดออกระดับประเทศสูงสุด 10 อันดับแรก</a:t>
            </a:r>
          </a:p>
        </c:rich>
      </c:tx>
      <c:layout>
        <c:manualLayout>
          <c:xMode val="edge"/>
          <c:yMode val="edge"/>
          <c:x val="0.1518718984381747"/>
          <c:y val="2.8673827033040659E-2"/>
        </c:manualLayout>
      </c:layout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09957"/>
          <c:h val="0.48094457998736639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รอวางลำดับอัตราป่วยระดับประเทศ!$G$2:$G$11</c:f>
              <c:strCache>
                <c:ptCount val="10"/>
                <c:pt idx="0">
                  <c:v>นครปฐม</c:v>
                </c:pt>
                <c:pt idx="1">
                  <c:v>พิจิตร</c:v>
                </c:pt>
                <c:pt idx="2">
                  <c:v>แม่ฮ่องสอน</c:v>
                </c:pt>
                <c:pt idx="3">
                  <c:v>ภูเก็ต</c:v>
                </c:pt>
                <c:pt idx="4">
                  <c:v>กระบี่</c:v>
                </c:pt>
                <c:pt idx="5">
                  <c:v>นครสวรรค์</c:v>
                </c:pt>
                <c:pt idx="6">
                  <c:v>อุทัยธานี</c:v>
                </c:pt>
                <c:pt idx="7">
                  <c:v>นครศรีธรรมราช</c:v>
                </c:pt>
                <c:pt idx="8">
                  <c:v>ระยอง</c:v>
                </c:pt>
                <c:pt idx="9">
                  <c:v>ตาก</c:v>
                </c:pt>
              </c:strCache>
            </c:strRef>
          </c:cat>
          <c:val>
            <c:numRef>
              <c:f>รอวางลำดับอัตราป่วยระดับประเทศ!$C$2:$C$11</c:f>
              <c:numCache>
                <c:formatCode>General</c:formatCode>
                <c:ptCount val="10"/>
                <c:pt idx="0">
                  <c:v>170.92</c:v>
                </c:pt>
                <c:pt idx="1">
                  <c:v>168.34</c:v>
                </c:pt>
                <c:pt idx="2">
                  <c:v>152.1</c:v>
                </c:pt>
                <c:pt idx="3">
                  <c:v>149.6</c:v>
                </c:pt>
                <c:pt idx="4">
                  <c:v>143.53</c:v>
                </c:pt>
                <c:pt idx="5">
                  <c:v>140.57</c:v>
                </c:pt>
                <c:pt idx="6">
                  <c:v>136.72</c:v>
                </c:pt>
                <c:pt idx="7">
                  <c:v>134.72999999999999</c:v>
                </c:pt>
                <c:pt idx="8">
                  <c:v>128.99</c:v>
                </c:pt>
                <c:pt idx="9">
                  <c:v>128.28</c:v>
                </c:pt>
              </c:numCache>
            </c:numRef>
          </c:val>
        </c:ser>
        <c:dLbls>
          <c:showVal val="1"/>
        </c:dLbls>
        <c:overlap val="-25"/>
        <c:axId val="170375424"/>
        <c:axId val="173473792"/>
      </c:barChart>
      <c:catAx>
        <c:axId val="1703754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173473792"/>
        <c:crosses val="autoZero"/>
        <c:auto val="1"/>
        <c:lblAlgn val="ctr"/>
        <c:lblOffset val="100"/>
      </c:catAx>
      <c:valAx>
        <c:axId val="173473792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037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6937448218331298"/>
          <c:y val="0.13111446078106381"/>
          <c:w val="0.38604811898512686"/>
          <c:h val="9.4181840551181228E-2"/>
        </c:manualLayout>
      </c:layout>
      <c:txPr>
        <a:bodyPr/>
        <a:lstStyle/>
        <a:p>
          <a:pPr>
            <a:defRPr sz="1400"/>
          </a:pPr>
          <a:endParaRPr lang="th-TH"/>
        </a:p>
      </c:txPr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/>
              <a:t>เปรียบเทียบอัตราป่วยด้วยโรคไข้เลือดออกภาคตะวันออกเฉียงเหนือ  สูงสุด 10 อันดับแรก</a:t>
            </a:r>
          </a:p>
        </c:rich>
      </c:tx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09913"/>
          <c:h val="0.48094457998736612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รอวางลำดับป่วยภาค!$A$2:$A$11</c:f>
              <c:strCache>
                <c:ptCount val="10"/>
                <c:pt idx="0">
                  <c:v>สุรินทร์</c:v>
                </c:pt>
                <c:pt idx="1">
                  <c:v>ศรีสะเกษ</c:v>
                </c:pt>
                <c:pt idx="2">
                  <c:v>อุบลราชธานี</c:v>
                </c:pt>
                <c:pt idx="3">
                  <c:v>นครราชสีมา</c:v>
                </c:pt>
                <c:pt idx="4">
                  <c:v>ร้อยเอ็ด</c:v>
                </c:pt>
                <c:pt idx="5">
                  <c:v>บุรีรัมย์</c:v>
                </c:pt>
                <c:pt idx="6">
                  <c:v>ยโสธร</c:v>
                </c:pt>
                <c:pt idx="7">
                  <c:v>เลย</c:v>
                </c:pt>
                <c:pt idx="8">
                  <c:v>มหาสารคาม</c:v>
                </c:pt>
                <c:pt idx="9">
                  <c:v>กาฬสินธุ์</c:v>
                </c:pt>
              </c:strCache>
            </c:strRef>
          </c:cat>
          <c:val>
            <c:numRef>
              <c:f>รอวางลำดับป่วยภาค!$Q$2:$Q$11</c:f>
              <c:numCache>
                <c:formatCode>General</c:formatCode>
                <c:ptCount val="10"/>
                <c:pt idx="0">
                  <c:v>127.83</c:v>
                </c:pt>
                <c:pt idx="1">
                  <c:v>118.54</c:v>
                </c:pt>
                <c:pt idx="2">
                  <c:v>99.66</c:v>
                </c:pt>
                <c:pt idx="3">
                  <c:v>98.39</c:v>
                </c:pt>
                <c:pt idx="4">
                  <c:v>94.27</c:v>
                </c:pt>
                <c:pt idx="5">
                  <c:v>70.319999999999993</c:v>
                </c:pt>
                <c:pt idx="6">
                  <c:v>69.12</c:v>
                </c:pt>
                <c:pt idx="7">
                  <c:v>66.02</c:v>
                </c:pt>
                <c:pt idx="8">
                  <c:v>59.07</c:v>
                </c:pt>
                <c:pt idx="9">
                  <c:v>57.43</c:v>
                </c:pt>
              </c:numCache>
            </c:numRef>
          </c:val>
        </c:ser>
        <c:dLbls>
          <c:showVal val="1"/>
        </c:dLbls>
        <c:overlap val="-25"/>
        <c:axId val="173531520"/>
        <c:axId val="173533056"/>
      </c:barChart>
      <c:catAx>
        <c:axId val="1735315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73533056"/>
        <c:crosses val="autoZero"/>
        <c:auto val="1"/>
        <c:lblAlgn val="ctr"/>
        <c:lblOffset val="100"/>
      </c:catAx>
      <c:valAx>
        <c:axId val="17353305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353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673"/>
          <c:y val="0.24222546854717181"/>
          <c:w val="0.34762487626971"/>
          <c:h val="7.6651110832314767E-2"/>
        </c:manualLayout>
      </c:layout>
      <c:txPr>
        <a:bodyPr/>
        <a:lstStyle/>
        <a:p>
          <a:pPr>
            <a:defRPr sz="1800"/>
          </a:pPr>
          <a:endParaRPr lang="th-TH"/>
        </a:p>
      </c:txPr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2800"/>
            </a:pPr>
            <a:r>
              <a:rPr lang="th-TH" sz="2800"/>
              <a:t>เปรียบเทียบอัตราป่วยด้วยโรคไข้เลือดออกระดับประเทศ</a:t>
            </a:r>
            <a:r>
              <a:rPr lang="th-TH" sz="2800" baseline="0"/>
              <a:t>        จังหวัดในเขตตรวจราชการกระทรวงสาธารณสุขที่ </a:t>
            </a:r>
            <a:r>
              <a:rPr lang="en-US" sz="2800" baseline="0"/>
              <a:t>10</a:t>
            </a:r>
            <a:endParaRPr lang="th-TH" sz="2800"/>
          </a:p>
        </c:rich>
      </c:tx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6137463342798961"/>
          <c:w val="0.87652549604410013"/>
          <c:h val="0.44868640852131925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รอวางลำดับป่วยเขต!$A$2:$A$6</c:f>
              <c:strCache>
                <c:ptCount val="5"/>
                <c:pt idx="0">
                  <c:v>ศรีสะเกษ</c:v>
                </c:pt>
                <c:pt idx="1">
                  <c:v>อุบลราชธานี</c:v>
                </c:pt>
                <c:pt idx="2">
                  <c:v>ยโสธร</c:v>
                </c:pt>
                <c:pt idx="3">
                  <c:v>มุกดาหาร</c:v>
                </c:pt>
                <c:pt idx="4">
                  <c:v>อำนาจเจริญ</c:v>
                </c:pt>
              </c:strCache>
            </c:strRef>
          </c:cat>
          <c:val>
            <c:numRef>
              <c:f>รอวางลำดับป่วยเขต!$D$2:$D$6</c:f>
              <c:numCache>
                <c:formatCode>General</c:formatCode>
                <c:ptCount val="5"/>
                <c:pt idx="0">
                  <c:v>118.54</c:v>
                </c:pt>
                <c:pt idx="1">
                  <c:v>99.66</c:v>
                </c:pt>
                <c:pt idx="2">
                  <c:v>69.12</c:v>
                </c:pt>
                <c:pt idx="3">
                  <c:v>42.9</c:v>
                </c:pt>
                <c:pt idx="4">
                  <c:v>36.270000000000003</c:v>
                </c:pt>
              </c:numCache>
            </c:numRef>
          </c:val>
        </c:ser>
        <c:dLbls>
          <c:showVal val="1"/>
        </c:dLbls>
        <c:overlap val="-25"/>
        <c:axId val="173586688"/>
        <c:axId val="173592576"/>
      </c:barChart>
      <c:catAx>
        <c:axId val="1735866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73592576"/>
        <c:crosses val="autoZero"/>
        <c:auto val="1"/>
        <c:lblAlgn val="ctr"/>
        <c:lblOffset val="100"/>
      </c:catAx>
      <c:valAx>
        <c:axId val="17359257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358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4715228105072489"/>
          <c:y val="0.29150673414283607"/>
          <c:w val="0.38604811898512686"/>
          <c:h val="9.4181840551181228E-2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th-TH"/>
              <a:t>อัตราป่วยโรคมือเท้าปาก ปี </a:t>
            </a:r>
            <a:r>
              <a:rPr lang="en-US"/>
              <a:t>2561  </a:t>
            </a:r>
            <a:r>
              <a:rPr lang="th-TH"/>
              <a:t>ในพื้นที่</a:t>
            </a:r>
            <a:r>
              <a:rPr lang="th-TH" baseline="0"/>
              <a:t>จังหวัดศรีสะเกษ  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th-TH" baseline="0"/>
              <a:t>จำแนกรายอำเภอ</a:t>
            </a:r>
            <a:endParaRPr lang="th-TH"/>
          </a:p>
        </c:rich>
      </c:tx>
      <c:layout>
        <c:manualLayout>
          <c:xMode val="edge"/>
          <c:yMode val="edge"/>
          <c:x val="0.14667415770857617"/>
          <c:y val="6.4400703468284956E-2"/>
        </c:manualLayout>
      </c:layout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057"/>
          <c:h val="0.48094457998736689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Val val="1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ยางชุมน้อย</c:v>
                </c:pt>
                <c:pt idx="1">
                  <c:v>บึงบูรพ์</c:v>
                </c:pt>
                <c:pt idx="2">
                  <c:v>พยุห์</c:v>
                </c:pt>
                <c:pt idx="3">
                  <c:v>อุทุมพรพิสัย</c:v>
                </c:pt>
                <c:pt idx="4">
                  <c:v>เมือง</c:v>
                </c:pt>
                <c:pt idx="5">
                  <c:v>ห้วยทับทัน</c:v>
                </c:pt>
                <c:pt idx="6">
                  <c:v>ภูสิงห์</c:v>
                </c:pt>
                <c:pt idx="7">
                  <c:v>ไพรบึง</c:v>
                </c:pt>
                <c:pt idx="8">
                  <c:v>ปรางค์กู่</c:v>
                </c:pt>
                <c:pt idx="9">
                  <c:v>โพธิ์ศรีสุวรรณ</c:v>
                </c:pt>
                <c:pt idx="10">
                  <c:v>เบญจลักษ์</c:v>
                </c:pt>
                <c:pt idx="11">
                  <c:v>วังหิน</c:v>
                </c:pt>
                <c:pt idx="12">
                  <c:v>ราษีไศล</c:v>
                </c:pt>
                <c:pt idx="13">
                  <c:v>ขุนหาญ</c:v>
                </c:pt>
                <c:pt idx="14">
                  <c:v>โนนคูณ</c:v>
                </c:pt>
                <c:pt idx="15">
                  <c:v>กันทรลักษ์</c:v>
                </c:pt>
                <c:pt idx="16">
                  <c:v>เมืองจันทร์</c:v>
                </c:pt>
                <c:pt idx="17">
                  <c:v>น้ำเกลี้ยง</c:v>
                </c:pt>
                <c:pt idx="18">
                  <c:v>ขุขันธ์</c:v>
                </c:pt>
                <c:pt idx="19">
                  <c:v>กันทรารมย์</c:v>
                </c:pt>
                <c:pt idx="20">
                  <c:v>ศรีรัตนะ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5.4445472858931776</c:v>
                </c:pt>
                <c:pt idx="1">
                  <c:v>0</c:v>
                </c:pt>
                <c:pt idx="2">
                  <c:v>0</c:v>
                </c:pt>
                <c:pt idx="3">
                  <c:v>1.8680589933030085</c:v>
                </c:pt>
                <c:pt idx="4">
                  <c:v>12.883461929369998</c:v>
                </c:pt>
                <c:pt idx="5">
                  <c:v>2.3551023291962037</c:v>
                </c:pt>
                <c:pt idx="6">
                  <c:v>1.8390128179193408</c:v>
                </c:pt>
                <c:pt idx="7">
                  <c:v>10.344042865713636</c:v>
                </c:pt>
                <c:pt idx="8">
                  <c:v>0</c:v>
                </c:pt>
                <c:pt idx="9">
                  <c:v>4.1970956098379917</c:v>
                </c:pt>
                <c:pt idx="10">
                  <c:v>0</c:v>
                </c:pt>
                <c:pt idx="11">
                  <c:v>1.9921112394916132</c:v>
                </c:pt>
                <c:pt idx="12">
                  <c:v>0</c:v>
                </c:pt>
                <c:pt idx="13">
                  <c:v>3.7020926078465854</c:v>
                </c:pt>
                <c:pt idx="14">
                  <c:v>7.5830342247611346</c:v>
                </c:pt>
                <c:pt idx="15">
                  <c:v>2.9636801003699662</c:v>
                </c:pt>
                <c:pt idx="16">
                  <c:v>0</c:v>
                </c:pt>
                <c:pt idx="17">
                  <c:v>0</c:v>
                </c:pt>
                <c:pt idx="18">
                  <c:v>2.6381221846289811</c:v>
                </c:pt>
                <c:pt idx="19">
                  <c:v>12.984807774903363</c:v>
                </c:pt>
                <c:pt idx="20">
                  <c:v>5.6173463655769016</c:v>
                </c:pt>
                <c:pt idx="21">
                  <c:v>14.917951268025858</c:v>
                </c:pt>
              </c:numCache>
            </c:numRef>
          </c:val>
        </c:ser>
        <c:dLbls>
          <c:showVal val="1"/>
        </c:dLbls>
        <c:overlap val="-25"/>
        <c:axId val="174077056"/>
        <c:axId val="174078592"/>
      </c:barChart>
      <c:catAx>
        <c:axId val="1740770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74078592"/>
        <c:crosses val="autoZero"/>
        <c:auto val="1"/>
        <c:lblAlgn val="ctr"/>
        <c:lblOffset val="100"/>
      </c:catAx>
      <c:valAx>
        <c:axId val="17407859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7407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712"/>
          <c:y val="0.24222546854717214"/>
          <c:w val="0.34762487626971073"/>
          <c:h val="7.6651110832314767E-2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50"/>
              <a:t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</a:t>
            </a:r>
            <a:r>
              <a:rPr lang="en-US" sz="1050"/>
              <a:t>23</a:t>
            </a:r>
            <a:r>
              <a:rPr lang="th-TH" sz="1050"/>
              <a:t> สิงหาคม 2561</a:t>
            </a:r>
          </a:p>
        </c:rich>
      </c:tx>
      <c:layout>
        <c:manualLayout>
          <c:xMode val="edge"/>
          <c:yMode val="edge"/>
          <c:x val="5.9959225280326191E-2"/>
          <c:y val="2.16216216216216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88074421938345E-2"/>
          <c:y val="0.3000003959042666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Lbls>
            <c:txPr>
              <a:bodyPr/>
              <a:lstStyle/>
              <a:p>
                <a:pPr>
                  <a:defRPr sz="9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Val val="1"/>
          </c:dLbls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74160512"/>
        <c:axId val="174179072"/>
      </c:barChart>
      <c:catAx>
        <c:axId val="174160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5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4179072"/>
        <c:crosses val="autoZero"/>
        <c:auto val="1"/>
        <c:lblAlgn val="ctr"/>
        <c:lblOffset val="100"/>
        <c:tickLblSkip val="1"/>
        <c:tickMarkSkip val="1"/>
      </c:catAx>
      <c:valAx>
        <c:axId val="1741790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2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416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จำนวนผู้ป่วยด้วยโรค ไข้เลือดออกรวม(26,27,66)  จำแนกตามอาชีพ   จังหวัด ศรีสะเกษ </a:t>
            </a:r>
            <a:endParaRPr lang="en-US" sz="1000"/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 ระหว่างวันที่  1 มกราคม 2561  ถึงวันที่</a:t>
            </a:r>
            <a:r>
              <a:rPr lang="en-US" sz="1000"/>
              <a:t> </a:t>
            </a:r>
            <a:r>
              <a:rPr lang="th-TH" sz="1000"/>
              <a:t> </a:t>
            </a:r>
            <a:r>
              <a:rPr lang="en-US" sz="1000"/>
              <a:t>23 </a:t>
            </a:r>
            <a:r>
              <a:rPr lang="th-TH" sz="1000"/>
              <a:t> สิงหาคม 2561</a:t>
            </a:r>
          </a:p>
        </c:rich>
      </c:tx>
      <c:layout>
        <c:manualLayout>
          <c:xMode val="edge"/>
          <c:yMode val="edge"/>
          <c:x val="0.25393048192025214"/>
          <c:y val="8.51877808467654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1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Lbls>
            <c:txPr>
              <a:bodyPr/>
              <a:lstStyle/>
              <a:p>
                <a:pPr>
                  <a:defRPr sz="8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Val val="1"/>
          </c:dLbls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9710720"/>
        <c:axId val="169712640"/>
      </c:barChart>
      <c:catAx>
        <c:axId val="16971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46678346694866607"/>
              <c:y val="0.87301169980871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9712640"/>
        <c:crosses val="autoZero"/>
        <c:auto val="1"/>
        <c:lblAlgn val="ctr"/>
        <c:lblOffset val="100"/>
        <c:tickLblSkip val="1"/>
        <c:tickMarkSkip val="1"/>
      </c:catAx>
      <c:valAx>
        <c:axId val="169712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971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chemeClr val="tx2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113"/>
          <c:h val="0.48094457998736712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700"/>
                </a:pPr>
                <a:endParaRPr lang="th-TH"/>
              </a:p>
            </c:txPr>
            <c:showVal val="1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ยางชุมน้อย</c:v>
                </c:pt>
                <c:pt idx="1">
                  <c:v>บึงบูรพ์</c:v>
                </c:pt>
                <c:pt idx="2">
                  <c:v>พยุห์</c:v>
                </c:pt>
                <c:pt idx="3">
                  <c:v>อุทุมพรพิสัย</c:v>
                </c:pt>
                <c:pt idx="4">
                  <c:v>เมือง</c:v>
                </c:pt>
                <c:pt idx="5">
                  <c:v>ห้วยทับทัน</c:v>
                </c:pt>
                <c:pt idx="6">
                  <c:v>ภูสิงห์</c:v>
                </c:pt>
                <c:pt idx="7">
                  <c:v>ไพรบึง</c:v>
                </c:pt>
                <c:pt idx="8">
                  <c:v>ปรางค์กู่</c:v>
                </c:pt>
                <c:pt idx="9">
                  <c:v>โพธิ์ศรีสุวรรณ</c:v>
                </c:pt>
                <c:pt idx="10">
                  <c:v>เบญจลักษ์</c:v>
                </c:pt>
                <c:pt idx="11">
                  <c:v>วังหิน</c:v>
                </c:pt>
                <c:pt idx="12">
                  <c:v>ราษีไศล</c:v>
                </c:pt>
                <c:pt idx="13">
                  <c:v>ขุนหาญ</c:v>
                </c:pt>
                <c:pt idx="14">
                  <c:v>โนนคูณ</c:v>
                </c:pt>
                <c:pt idx="15">
                  <c:v>กันทรลักษ์</c:v>
                </c:pt>
                <c:pt idx="16">
                  <c:v>เมืองจันทร์</c:v>
                </c:pt>
                <c:pt idx="17">
                  <c:v>น้ำเกลี้ยง</c:v>
                </c:pt>
                <c:pt idx="18">
                  <c:v>ขุขันธ์</c:v>
                </c:pt>
                <c:pt idx="19">
                  <c:v>กันทรารมย์</c:v>
                </c:pt>
                <c:pt idx="20">
                  <c:v>ศรีรัตนะ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5.4445472858931776</c:v>
                </c:pt>
                <c:pt idx="1">
                  <c:v>0</c:v>
                </c:pt>
                <c:pt idx="2">
                  <c:v>0</c:v>
                </c:pt>
                <c:pt idx="3">
                  <c:v>1.8680589933030085</c:v>
                </c:pt>
                <c:pt idx="4">
                  <c:v>12.883461929369998</c:v>
                </c:pt>
                <c:pt idx="5">
                  <c:v>2.3551023291962037</c:v>
                </c:pt>
                <c:pt idx="6">
                  <c:v>1.8390128179193408</c:v>
                </c:pt>
                <c:pt idx="7">
                  <c:v>10.344042865713636</c:v>
                </c:pt>
                <c:pt idx="8">
                  <c:v>0</c:v>
                </c:pt>
                <c:pt idx="9">
                  <c:v>4.1970956098379917</c:v>
                </c:pt>
                <c:pt idx="10">
                  <c:v>0</c:v>
                </c:pt>
                <c:pt idx="11">
                  <c:v>1.9921112394916132</c:v>
                </c:pt>
                <c:pt idx="12">
                  <c:v>0</c:v>
                </c:pt>
                <c:pt idx="13">
                  <c:v>3.7020926078465854</c:v>
                </c:pt>
                <c:pt idx="14">
                  <c:v>7.5830342247611346</c:v>
                </c:pt>
                <c:pt idx="15">
                  <c:v>2.9636801003699662</c:v>
                </c:pt>
                <c:pt idx="16">
                  <c:v>0</c:v>
                </c:pt>
                <c:pt idx="17">
                  <c:v>0</c:v>
                </c:pt>
                <c:pt idx="18">
                  <c:v>2.6381221846289811</c:v>
                </c:pt>
                <c:pt idx="19">
                  <c:v>12.984807774903363</c:v>
                </c:pt>
                <c:pt idx="20">
                  <c:v>5.6173463655769016</c:v>
                </c:pt>
                <c:pt idx="21">
                  <c:v>14.917951268025858</c:v>
                </c:pt>
              </c:numCache>
            </c:numRef>
          </c:val>
        </c:ser>
        <c:dLbls>
          <c:showVal val="1"/>
        </c:dLbls>
        <c:overlap val="-25"/>
        <c:axId val="169700736"/>
        <c:axId val="169735296"/>
      </c:barChart>
      <c:catAx>
        <c:axId val="169700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050"/>
            </a:pPr>
            <a:endParaRPr lang="th-TH"/>
          </a:p>
        </c:txPr>
        <c:crossAx val="169735296"/>
        <c:crosses val="autoZero"/>
        <c:auto val="1"/>
        <c:lblAlgn val="ctr"/>
        <c:lblOffset val="100"/>
      </c:catAx>
      <c:valAx>
        <c:axId val="169735296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69700736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200"/>
            </a:pPr>
            <a:endParaRPr lang="th-TH"/>
          </a:p>
        </c:txPr>
      </c:legendEntry>
      <c:layout>
        <c:manualLayout>
          <c:xMode val="edge"/>
          <c:yMode val="edge"/>
          <c:x val="0.38293384274085723"/>
          <c:y val="0.24222546854717225"/>
          <c:w val="0.61706611628663111"/>
          <c:h val="0.2018211144373615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258304"/>
        <c:axId val="156260224"/>
      </c:barChart>
      <c:catAx>
        <c:axId val="156258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60224"/>
        <c:crosses val="autoZero"/>
        <c:auto val="1"/>
        <c:lblAlgn val="ctr"/>
        <c:lblOffset val="100"/>
        <c:tickLblSkip val="1"/>
        <c:tickMarkSkip val="1"/>
      </c:catAx>
      <c:valAx>
        <c:axId val="156260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4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5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292608"/>
        <c:axId val="156294528"/>
      </c:barChart>
      <c:catAx>
        <c:axId val="156292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2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94528"/>
        <c:crosses val="autoZero"/>
        <c:auto val="1"/>
        <c:lblAlgn val="ctr"/>
        <c:lblOffset val="100"/>
        <c:tickLblSkip val="1"/>
        <c:tickMarkSkip val="1"/>
      </c:catAx>
      <c:valAx>
        <c:axId val="1562945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29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183168"/>
        <c:axId val="156202112"/>
      </c:lineChart>
      <c:catAx>
        <c:axId val="156183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02112"/>
        <c:crosses val="autoZero"/>
        <c:auto val="1"/>
        <c:lblAlgn val="ctr"/>
        <c:lblOffset val="100"/>
        <c:tickLblSkip val="1"/>
        <c:tickMarkSkip val="1"/>
      </c:catAx>
      <c:valAx>
        <c:axId val="156202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98E-2"/>
              <c:y val="0.391415201887670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18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230784"/>
        <c:axId val="156232704"/>
      </c:barChart>
      <c:catAx>
        <c:axId val="156230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32704"/>
        <c:crosses val="autoZero"/>
        <c:auto val="1"/>
        <c:lblAlgn val="ctr"/>
        <c:lblOffset val="100"/>
        <c:tickLblSkip val="1"/>
        <c:tickMarkSkip val="1"/>
      </c:catAx>
      <c:valAx>
        <c:axId val="15623270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23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317952"/>
        <c:axId val="156361088"/>
      </c:barChart>
      <c:catAx>
        <c:axId val="156317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61088"/>
        <c:crosses val="autoZero"/>
        <c:auto val="1"/>
        <c:lblAlgn val="ctr"/>
        <c:lblOffset val="100"/>
        <c:tickLblSkip val="1"/>
        <c:tickMarkSkip val="1"/>
      </c:catAx>
      <c:valAx>
        <c:axId val="156361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3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1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2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454912"/>
        <c:axId val="156456832"/>
      </c:barChart>
      <c:catAx>
        <c:axId val="156454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0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56832"/>
        <c:crosses val="autoZero"/>
        <c:auto val="1"/>
        <c:lblAlgn val="ctr"/>
        <c:lblOffset val="100"/>
        <c:tickLblSkip val="1"/>
        <c:tickMarkSkip val="1"/>
      </c:catAx>
      <c:valAx>
        <c:axId val="1564568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45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488832"/>
        <c:axId val="156491136"/>
      </c:lineChart>
      <c:catAx>
        <c:axId val="156488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91136"/>
        <c:crosses val="autoZero"/>
        <c:auto val="1"/>
        <c:lblAlgn val="ctr"/>
        <c:lblOffset val="100"/>
        <c:tickLblSkip val="1"/>
        <c:tickMarkSkip val="1"/>
      </c:catAx>
      <c:valAx>
        <c:axId val="156491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7E-2"/>
              <c:y val="0.391415201887670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4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7.7897046942643308E-2"/>
          <c:y val="2.27272727272748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TblAgeBar!$R$2:$R$23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TblAgeBar!$S$2:$S$23</c:f>
              <c:numCache>
                <c:formatCode>General</c:formatCode>
                <c:ptCount val="22"/>
                <c:pt idx="0">
                  <c:v>35.119999999999997</c:v>
                </c:pt>
                <c:pt idx="1">
                  <c:v>40.67</c:v>
                </c:pt>
                <c:pt idx="2">
                  <c:v>2.95</c:v>
                </c:pt>
                <c:pt idx="3">
                  <c:v>7.43</c:v>
                </c:pt>
                <c:pt idx="4">
                  <c:v>3.3</c:v>
                </c:pt>
                <c:pt idx="5">
                  <c:v>18.61</c:v>
                </c:pt>
                <c:pt idx="6">
                  <c:v>17.64</c:v>
                </c:pt>
                <c:pt idx="7">
                  <c:v>9.26</c:v>
                </c:pt>
                <c:pt idx="8">
                  <c:v>9.64</c:v>
                </c:pt>
                <c:pt idx="9">
                  <c:v>35.44</c:v>
                </c:pt>
                <c:pt idx="10">
                  <c:v>36.909999999999997</c:v>
                </c:pt>
                <c:pt idx="11">
                  <c:v>21.23</c:v>
                </c:pt>
                <c:pt idx="12">
                  <c:v>7.6</c:v>
                </c:pt>
                <c:pt idx="13">
                  <c:v>1.95</c:v>
                </c:pt>
                <c:pt idx="14">
                  <c:v>4.51</c:v>
                </c:pt>
                <c:pt idx="15">
                  <c:v>10</c:v>
                </c:pt>
                <c:pt idx="16">
                  <c:v>20.309999999999999</c:v>
                </c:pt>
                <c:pt idx="17">
                  <c:v>5.55</c:v>
                </c:pt>
                <c:pt idx="18">
                  <c:v>10.78</c:v>
                </c:pt>
                <c:pt idx="19">
                  <c:v>36.68</c:v>
                </c:pt>
                <c:pt idx="20">
                  <c:v>16.739999999999998</c:v>
                </c:pt>
                <c:pt idx="21">
                  <c:v>0</c:v>
                </c:pt>
              </c:numCache>
            </c:numRef>
          </c:val>
        </c:ser>
        <c:axId val="145208832"/>
        <c:axId val="145210752"/>
      </c:barChart>
      <c:catAx>
        <c:axId val="145208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281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5210752"/>
        <c:crosses val="autoZero"/>
        <c:auto val="1"/>
        <c:lblAlgn val="ctr"/>
        <c:lblOffset val="100"/>
        <c:tickLblSkip val="1"/>
        <c:tickMarkSkip val="1"/>
      </c:catAx>
      <c:valAx>
        <c:axId val="145210752"/>
        <c:scaling>
          <c:orientation val="minMax"/>
        </c:scaling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520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384640"/>
        <c:axId val="156407296"/>
      </c:barChart>
      <c:catAx>
        <c:axId val="156384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0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07296"/>
        <c:crosses val="autoZero"/>
        <c:auto val="1"/>
        <c:lblAlgn val="ctr"/>
        <c:lblOffset val="100"/>
        <c:tickLblSkip val="1"/>
        <c:tickMarkSkip val="1"/>
      </c:catAx>
      <c:valAx>
        <c:axId val="1564072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38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586752"/>
        <c:axId val="156588672"/>
      </c:barChart>
      <c:catAx>
        <c:axId val="156586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88672"/>
        <c:crosses val="autoZero"/>
        <c:auto val="1"/>
        <c:lblAlgn val="ctr"/>
        <c:lblOffset val="100"/>
        <c:tickLblSkip val="1"/>
        <c:tickMarkSkip val="1"/>
      </c:catAx>
      <c:valAx>
        <c:axId val="156588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3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8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608768"/>
        <c:axId val="156504448"/>
      </c:barChart>
      <c:catAx>
        <c:axId val="156608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04448"/>
        <c:crosses val="autoZero"/>
        <c:auto val="1"/>
        <c:lblAlgn val="ctr"/>
        <c:lblOffset val="100"/>
        <c:tickLblSkip val="1"/>
        <c:tickMarkSkip val="1"/>
      </c:catAx>
      <c:valAx>
        <c:axId val="1565044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6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515712"/>
        <c:axId val="156542848"/>
      </c:lineChart>
      <c:catAx>
        <c:axId val="156515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42848"/>
        <c:crosses val="autoZero"/>
        <c:auto val="1"/>
        <c:lblAlgn val="ctr"/>
        <c:lblOffset val="100"/>
        <c:tickLblSkip val="1"/>
        <c:tickMarkSkip val="1"/>
      </c:catAx>
      <c:valAx>
        <c:axId val="1565428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6E-2"/>
              <c:y val="0.391415201887669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1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780416"/>
        <c:axId val="156794880"/>
      </c:barChart>
      <c:catAx>
        <c:axId val="156780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94880"/>
        <c:crosses val="autoZero"/>
        <c:auto val="1"/>
        <c:lblAlgn val="ctr"/>
        <c:lblOffset val="100"/>
        <c:tickLblSkip val="1"/>
        <c:tickMarkSkip val="1"/>
      </c:catAx>
      <c:valAx>
        <c:axId val="1567948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2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810624"/>
        <c:axId val="156706304"/>
      </c:barChart>
      <c:catAx>
        <c:axId val="156810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1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06304"/>
        <c:crosses val="autoZero"/>
        <c:auto val="1"/>
        <c:lblAlgn val="ctr"/>
        <c:lblOffset val="100"/>
        <c:tickLblSkip val="1"/>
        <c:tickMarkSkip val="1"/>
      </c:catAx>
      <c:valAx>
        <c:axId val="156706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2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1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734592"/>
        <c:axId val="156736512"/>
      </c:barChart>
      <c:catAx>
        <c:axId val="156734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8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36512"/>
        <c:crosses val="autoZero"/>
        <c:auto val="1"/>
        <c:lblAlgn val="ctr"/>
        <c:lblOffset val="100"/>
        <c:tickLblSkip val="1"/>
        <c:tickMarkSkip val="1"/>
      </c:catAx>
      <c:valAx>
        <c:axId val="1567365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3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743936"/>
        <c:axId val="156758784"/>
      </c:lineChart>
      <c:catAx>
        <c:axId val="156743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58784"/>
        <c:crosses val="autoZero"/>
        <c:auto val="1"/>
        <c:lblAlgn val="ctr"/>
        <c:lblOffset val="100"/>
        <c:tickLblSkip val="1"/>
        <c:tickMarkSkip val="1"/>
      </c:catAx>
      <c:valAx>
        <c:axId val="156758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42E-2"/>
              <c:y val="0.391415201887669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4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869376"/>
        <c:axId val="156871296"/>
      </c:barChart>
      <c:catAx>
        <c:axId val="156869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71296"/>
        <c:crosses val="autoZero"/>
        <c:auto val="1"/>
        <c:lblAlgn val="ctr"/>
        <c:lblOffset val="100"/>
        <c:tickLblSkip val="1"/>
        <c:tickMarkSkip val="1"/>
      </c:catAx>
      <c:valAx>
        <c:axId val="1568712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1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86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989312"/>
        <c:axId val="156999680"/>
      </c:barChart>
      <c:catAx>
        <c:axId val="156989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7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99680"/>
        <c:crosses val="autoZero"/>
        <c:auto val="1"/>
        <c:lblAlgn val="ctr"/>
        <c:lblOffset val="100"/>
        <c:tickLblSkip val="1"/>
        <c:tickMarkSkip val="1"/>
      </c:catAx>
      <c:valAx>
        <c:axId val="156999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1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8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Sheet1!$A$1</c:f>
          <c:strCache>
            <c:ptCount val="1"/>
            <c:pt idx="0">
              <c:v>จำนวนผู้ป่วยด้วยโรค  Hand,foot and mouth disease  จำแนกรายเดือน   จ.ศรีสะเกษ_x000d_   เปรียบเทียบข้อมูลปี  2562  กับค่ามัธยฐาน 5 ปี ย้อนหลัง </c:v>
            </c:pt>
          </c:strCache>
        </c:strRef>
      </c:tx>
      <c:layout>
        <c:manualLayout>
          <c:xMode val="edge"/>
          <c:yMode val="edge"/>
          <c:x val="0.23325635103926823"/>
          <c:y val="3.35195530726256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0392609699769056"/>
          <c:y val="0.2318438916341487"/>
          <c:w val="0.82563510392609762"/>
          <c:h val="0.53352028074846247"/>
        </c:manualLayout>
      </c:layout>
      <c:lineChart>
        <c:grouping val="standard"/>
        <c:ser>
          <c:idx val="0"/>
          <c:order val="0"/>
          <c:tx>
            <c:strRef>
              <c:f>Sheet1!$B$9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Sheet1!$C$9:$N$9</c:f>
              <c:numCache>
                <c:formatCode>General</c:formatCode>
                <c:ptCount val="12"/>
                <c:pt idx="0">
                  <c:v>107</c:v>
                </c:pt>
                <c:pt idx="1">
                  <c:v>69</c:v>
                </c:pt>
                <c:pt idx="2">
                  <c:v>59</c:v>
                </c:pt>
                <c:pt idx="3">
                  <c:v>29</c:v>
                </c:pt>
                <c:pt idx="4">
                  <c:v>26</c:v>
                </c:pt>
                <c:pt idx="5">
                  <c:v>210</c:v>
                </c:pt>
                <c:pt idx="6">
                  <c:v>282</c:v>
                </c:pt>
                <c:pt idx="7">
                  <c:v>133</c:v>
                </c:pt>
                <c:pt idx="8">
                  <c:v>95</c:v>
                </c:pt>
                <c:pt idx="9">
                  <c:v>64</c:v>
                </c:pt>
                <c:pt idx="10">
                  <c:v>82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marker val="1"/>
        <c:axId val="147137280"/>
        <c:axId val="147139200"/>
      </c:lineChart>
      <c:catAx>
        <c:axId val="147137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"/>
              <c:y val="0.818436927227671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139200"/>
        <c:crosses val="autoZero"/>
        <c:auto val="1"/>
        <c:lblAlgn val="ctr"/>
        <c:lblOffset val="100"/>
        <c:tickLblSkip val="1"/>
        <c:tickMarkSkip val="1"/>
      </c:catAx>
      <c:valAx>
        <c:axId val="147139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5.1963048498845282E-2"/>
              <c:y val="0.1117321368348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137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226327944572724"/>
          <c:y val="0.90223580990923558"/>
          <c:w val="0.1535796766743652"/>
          <c:h val="6.14525139664806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007232"/>
        <c:axId val="157017600"/>
      </c:barChart>
      <c:catAx>
        <c:axId val="157007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017600"/>
        <c:crosses val="autoZero"/>
        <c:auto val="1"/>
        <c:lblAlgn val="ctr"/>
        <c:lblOffset val="100"/>
        <c:tickLblSkip val="1"/>
        <c:tickMarkSkip val="1"/>
      </c:catAx>
      <c:valAx>
        <c:axId val="1570176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00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939008"/>
        <c:axId val="156941312"/>
      </c:lineChart>
      <c:catAx>
        <c:axId val="156939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41312"/>
        <c:crosses val="autoZero"/>
        <c:auto val="1"/>
        <c:lblAlgn val="ctr"/>
        <c:lblOffset val="100"/>
        <c:tickLblSkip val="1"/>
        <c:tickMarkSkip val="1"/>
      </c:catAx>
      <c:valAx>
        <c:axId val="156941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25E-2"/>
              <c:y val="0.39141520188766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93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010944"/>
        <c:axId val="157197440"/>
      </c:barChart>
      <c:catAx>
        <c:axId val="157010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15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197440"/>
        <c:crosses val="autoZero"/>
        <c:auto val="1"/>
        <c:lblAlgn val="ctr"/>
        <c:lblOffset val="100"/>
        <c:tickLblSkip val="1"/>
        <c:tickMarkSkip val="1"/>
      </c:catAx>
      <c:valAx>
        <c:axId val="1571974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01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237632"/>
        <c:axId val="157239552"/>
      </c:barChart>
      <c:catAx>
        <c:axId val="157237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6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39552"/>
        <c:crosses val="autoZero"/>
        <c:auto val="1"/>
        <c:lblAlgn val="ctr"/>
        <c:lblOffset val="100"/>
        <c:tickLblSkip val="1"/>
        <c:tickMarkSkip val="1"/>
      </c:catAx>
      <c:valAx>
        <c:axId val="157239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3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30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271936"/>
        <c:axId val="157274112"/>
      </c:barChart>
      <c:catAx>
        <c:axId val="157271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5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74112"/>
        <c:crosses val="autoZero"/>
        <c:auto val="1"/>
        <c:lblAlgn val="ctr"/>
        <c:lblOffset val="100"/>
        <c:tickLblSkip val="1"/>
        <c:tickMarkSkip val="1"/>
      </c:catAx>
      <c:valAx>
        <c:axId val="1572741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5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27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117"/>
          <c:y val="3.282836378522630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284992"/>
        <c:axId val="157365376"/>
      </c:lineChart>
      <c:catAx>
        <c:axId val="157284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0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65376"/>
        <c:crosses val="autoZero"/>
        <c:auto val="1"/>
        <c:lblAlgn val="ctr"/>
        <c:lblOffset val="100"/>
        <c:tickLblSkip val="1"/>
        <c:tickMarkSkip val="1"/>
      </c:catAx>
      <c:valAx>
        <c:axId val="157365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873E-2"/>
              <c:y val="0.391415106669998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28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30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414528"/>
        <c:axId val="157416448"/>
      </c:barChart>
      <c:catAx>
        <c:axId val="157414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04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16448"/>
        <c:crosses val="autoZero"/>
        <c:auto val="1"/>
        <c:lblAlgn val="ctr"/>
        <c:lblOffset val="100"/>
        <c:tickLblSkip val="1"/>
        <c:tickMarkSkip val="1"/>
      </c:catAx>
      <c:valAx>
        <c:axId val="15741644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64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1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75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309184"/>
        <c:axId val="157335936"/>
      </c:barChart>
      <c:catAx>
        <c:axId val="157309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35936"/>
        <c:crosses val="autoZero"/>
        <c:auto val="1"/>
        <c:lblAlgn val="ctr"/>
        <c:lblOffset val="100"/>
        <c:tickLblSkip val="1"/>
        <c:tickMarkSkip val="1"/>
      </c:catAx>
      <c:valAx>
        <c:axId val="1573359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0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491200"/>
        <c:axId val="157493120"/>
      </c:barChart>
      <c:catAx>
        <c:axId val="157491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3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93120"/>
        <c:crosses val="autoZero"/>
        <c:auto val="1"/>
        <c:lblAlgn val="ctr"/>
        <c:lblOffset val="100"/>
        <c:tickLblSkip val="1"/>
        <c:tickMarkSkip val="1"/>
      </c:catAx>
      <c:valAx>
        <c:axId val="1574931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9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545600"/>
        <c:axId val="157547904"/>
      </c:lineChart>
      <c:catAx>
        <c:axId val="15754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47904"/>
        <c:crosses val="autoZero"/>
        <c:auto val="1"/>
        <c:lblAlgn val="ctr"/>
        <c:lblOffset val="100"/>
        <c:tickLblSkip val="1"/>
        <c:tickMarkSkip val="1"/>
      </c:catAx>
      <c:valAx>
        <c:axId val="157547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87E-2"/>
              <c:y val="0.391415201887668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54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Sheet1!$A$36</c:f>
          <c:strCache>
            <c:ptCount val="1"/>
            <c:pt idx="0">
              <c:v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c:v>
            </c:pt>
          </c:strCache>
        </c:strRef>
      </c:tx>
      <c:layout>
        <c:manualLayout>
          <c:xMode val="edge"/>
          <c:yMode val="edge"/>
          <c:x val="0.19675950228443664"/>
          <c:y val="3.324808184143218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0069455825756174"/>
          <c:y val="0.23273686353208894"/>
          <c:w val="0.82754723165693678"/>
          <c:h val="0.49616430247500232"/>
        </c:manualLayout>
      </c:layout>
      <c:lineChart>
        <c:grouping val="standard"/>
        <c:ser>
          <c:idx val="0"/>
          <c:order val="0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54</c:v>
                </c:pt>
                <c:pt idx="1">
                  <c:v>24</c:v>
                </c:pt>
                <c:pt idx="2">
                  <c:v>27</c:v>
                </c:pt>
                <c:pt idx="3">
                  <c:v>7</c:v>
                </c:pt>
                <c:pt idx="4">
                  <c:v>16</c:v>
                </c:pt>
                <c:pt idx="5">
                  <c:v>51</c:v>
                </c:pt>
                <c:pt idx="6">
                  <c:v>93</c:v>
                </c:pt>
                <c:pt idx="7">
                  <c:v>147</c:v>
                </c:pt>
                <c:pt idx="8">
                  <c:v>182</c:v>
                </c:pt>
                <c:pt idx="9">
                  <c:v>84</c:v>
                </c:pt>
                <c:pt idx="10">
                  <c:v>83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marker val="1"/>
        <c:axId val="154681728"/>
        <c:axId val="154683648"/>
      </c:lineChart>
      <c:catAx>
        <c:axId val="154681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8611171867406588"/>
              <c:y val="0.805627672500055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83648"/>
        <c:crosses val="autoZero"/>
        <c:auto val="1"/>
        <c:lblAlgn val="ctr"/>
        <c:lblOffset val="100"/>
        <c:tickLblSkip val="1"/>
        <c:tickMarkSkip val="1"/>
      </c:catAx>
      <c:valAx>
        <c:axId val="154683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3.7037037037037056E-2"/>
              <c:y val="0.135550140631400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81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625"/>
          <c:y val="0.89258312020459996"/>
          <c:w val="0.15393518518520072"/>
          <c:h val="6.13810741687982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429120"/>
        <c:axId val="157443584"/>
      </c:barChart>
      <c:catAx>
        <c:axId val="15742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43584"/>
        <c:crosses val="autoZero"/>
        <c:auto val="1"/>
        <c:lblAlgn val="ctr"/>
        <c:lblOffset val="100"/>
        <c:tickLblSkip val="1"/>
        <c:tickMarkSkip val="1"/>
      </c:catAx>
      <c:valAx>
        <c:axId val="15744358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2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631232"/>
        <c:axId val="157633152"/>
      </c:barChart>
      <c:catAx>
        <c:axId val="157631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33152"/>
        <c:crosses val="autoZero"/>
        <c:auto val="1"/>
        <c:lblAlgn val="ctr"/>
        <c:lblOffset val="100"/>
        <c:tickLblSkip val="1"/>
        <c:tickMarkSkip val="1"/>
      </c:catAx>
      <c:valAx>
        <c:axId val="157633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3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481216"/>
        <c:axId val="157548928"/>
      </c:barChart>
      <c:catAx>
        <c:axId val="157481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2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48928"/>
        <c:crosses val="autoZero"/>
        <c:auto val="1"/>
        <c:lblAlgn val="ctr"/>
        <c:lblOffset val="100"/>
        <c:tickLblSkip val="1"/>
        <c:tickMarkSkip val="1"/>
      </c:catAx>
      <c:valAx>
        <c:axId val="1575489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556096"/>
        <c:axId val="157575040"/>
      </c:lineChart>
      <c:catAx>
        <c:axId val="157556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75040"/>
        <c:crosses val="autoZero"/>
        <c:auto val="1"/>
        <c:lblAlgn val="ctr"/>
        <c:lblOffset val="100"/>
        <c:tickLblSkip val="1"/>
        <c:tickMarkSkip val="1"/>
      </c:catAx>
      <c:valAx>
        <c:axId val="157575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76E-2"/>
              <c:y val="0.391415201887667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55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751168"/>
        <c:axId val="157761536"/>
      </c:barChart>
      <c:catAx>
        <c:axId val="157751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15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61536"/>
        <c:crosses val="autoZero"/>
        <c:auto val="1"/>
        <c:lblAlgn val="ctr"/>
        <c:lblOffset val="100"/>
        <c:tickLblSkip val="1"/>
        <c:tickMarkSkip val="1"/>
      </c:catAx>
      <c:valAx>
        <c:axId val="15776153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6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5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3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780992"/>
        <c:axId val="157791360"/>
      </c:barChart>
      <c:catAx>
        <c:axId val="157780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91360"/>
        <c:crosses val="autoZero"/>
        <c:auto val="1"/>
        <c:lblAlgn val="ctr"/>
        <c:lblOffset val="100"/>
        <c:tickLblSkip val="1"/>
        <c:tickMarkSkip val="1"/>
      </c:catAx>
      <c:valAx>
        <c:axId val="157791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8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717248"/>
        <c:axId val="157719168"/>
      </c:barChart>
      <c:catAx>
        <c:axId val="157717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19168"/>
        <c:crosses val="autoZero"/>
        <c:auto val="1"/>
        <c:lblAlgn val="ctr"/>
        <c:lblOffset val="100"/>
        <c:tickLblSkip val="1"/>
        <c:tickMarkSkip val="1"/>
      </c:catAx>
      <c:valAx>
        <c:axId val="1577191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1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742976"/>
        <c:axId val="157958528"/>
      </c:lineChart>
      <c:catAx>
        <c:axId val="157742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58528"/>
        <c:crosses val="autoZero"/>
        <c:auto val="1"/>
        <c:lblAlgn val="ctr"/>
        <c:lblOffset val="100"/>
        <c:tickLblSkip val="1"/>
        <c:tickMarkSkip val="1"/>
      </c:catAx>
      <c:valAx>
        <c:axId val="1579585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69E-2"/>
              <c:y val="0.391415201887667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991296"/>
        <c:axId val="157993216"/>
      </c:barChart>
      <c:catAx>
        <c:axId val="157991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0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93216"/>
        <c:crosses val="autoZero"/>
        <c:auto val="1"/>
        <c:lblAlgn val="ctr"/>
        <c:lblOffset val="100"/>
        <c:tickLblSkip val="1"/>
        <c:tickMarkSkip val="1"/>
      </c:catAx>
      <c:valAx>
        <c:axId val="15799321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5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9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918720"/>
        <c:axId val="157920640"/>
      </c:barChart>
      <c:catAx>
        <c:axId val="157918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20640"/>
        <c:crosses val="autoZero"/>
        <c:auto val="1"/>
        <c:lblAlgn val="ctr"/>
        <c:lblOffset val="100"/>
        <c:tickLblSkip val="1"/>
        <c:tickMarkSkip val="1"/>
      </c:catAx>
      <c:valAx>
        <c:axId val="1579206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8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1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Sheet1!$A$61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17970660146700193"/>
          <c:y val="3.20987654320987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9193154034228"/>
          <c:y val="0.18765477347312276"/>
          <c:w val="0.80929095354523262"/>
          <c:h val="0.5876557379816213"/>
        </c:manualLayout>
      </c:layout>
      <c:lineChart>
        <c:grouping val="standard"/>
        <c:ser>
          <c:idx val="0"/>
          <c:order val="0"/>
          <c:tx>
            <c:strRef>
              <c:f>Sheet1!$B$5</c:f>
              <c:strCache>
                <c:ptCount val="1"/>
                <c:pt idx="0">
                  <c:v>2558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Sheet1!$C$5:$N$5</c:f>
              <c:numCache>
                <c:formatCode>General</c:formatCode>
                <c:ptCount val="12"/>
                <c:pt idx="0">
                  <c:v>144</c:v>
                </c:pt>
                <c:pt idx="1">
                  <c:v>82</c:v>
                </c:pt>
                <c:pt idx="2">
                  <c:v>59</c:v>
                </c:pt>
                <c:pt idx="3">
                  <c:v>36</c:v>
                </c:pt>
                <c:pt idx="4">
                  <c:v>13</c:v>
                </c:pt>
                <c:pt idx="5">
                  <c:v>32</c:v>
                </c:pt>
                <c:pt idx="6">
                  <c:v>48</c:v>
                </c:pt>
                <c:pt idx="7">
                  <c:v>28</c:v>
                </c:pt>
                <c:pt idx="8">
                  <c:v>21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Sheet1!$B$6</c:f>
              <c:strCache>
                <c:ptCount val="1"/>
                <c:pt idx="0">
                  <c:v>2559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Sheet1!$C$6:$N$6</c:f>
              <c:numCache>
                <c:formatCode>General</c:formatCode>
                <c:ptCount val="12"/>
                <c:pt idx="0">
                  <c:v>48</c:v>
                </c:pt>
                <c:pt idx="1">
                  <c:v>39</c:v>
                </c:pt>
                <c:pt idx="2">
                  <c:v>34</c:v>
                </c:pt>
                <c:pt idx="3">
                  <c:v>29</c:v>
                </c:pt>
                <c:pt idx="4">
                  <c:v>26</c:v>
                </c:pt>
                <c:pt idx="5">
                  <c:v>231</c:v>
                </c:pt>
                <c:pt idx="6">
                  <c:v>331</c:v>
                </c:pt>
                <c:pt idx="7">
                  <c:v>218</c:v>
                </c:pt>
                <c:pt idx="8">
                  <c:v>95</c:v>
                </c:pt>
                <c:pt idx="9">
                  <c:v>69</c:v>
                </c:pt>
                <c:pt idx="10">
                  <c:v>82</c:v>
                </c:pt>
                <c:pt idx="11">
                  <c:v>119</c:v>
                </c:pt>
              </c:numCache>
            </c:numRef>
          </c:val>
        </c:ser>
        <c:ser>
          <c:idx val="2"/>
          <c:order val="2"/>
          <c:tx>
            <c:strRef>
              <c:f>Sheet1!$B$7</c:f>
              <c:strCache>
                <c:ptCount val="1"/>
                <c:pt idx="0">
                  <c:v>2560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Sheet1!$C$7:$N$7</c:f>
              <c:numCache>
                <c:formatCode>General</c:formatCode>
                <c:ptCount val="12"/>
                <c:pt idx="0">
                  <c:v>220</c:v>
                </c:pt>
                <c:pt idx="1">
                  <c:v>180</c:v>
                </c:pt>
                <c:pt idx="2">
                  <c:v>93</c:v>
                </c:pt>
                <c:pt idx="3">
                  <c:v>41</c:v>
                </c:pt>
                <c:pt idx="4">
                  <c:v>35</c:v>
                </c:pt>
                <c:pt idx="5">
                  <c:v>210</c:v>
                </c:pt>
                <c:pt idx="6">
                  <c:v>282</c:v>
                </c:pt>
                <c:pt idx="7">
                  <c:v>128</c:v>
                </c:pt>
                <c:pt idx="8">
                  <c:v>84</c:v>
                </c:pt>
                <c:pt idx="9">
                  <c:v>64</c:v>
                </c:pt>
                <c:pt idx="10">
                  <c:v>49</c:v>
                </c:pt>
                <c:pt idx="11">
                  <c:v>29</c:v>
                </c:pt>
              </c:numCache>
            </c:numRef>
          </c:val>
        </c:ser>
        <c:ser>
          <c:idx val="3"/>
          <c:order val="3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54</c:v>
                </c:pt>
                <c:pt idx="1">
                  <c:v>24</c:v>
                </c:pt>
                <c:pt idx="2">
                  <c:v>27</c:v>
                </c:pt>
                <c:pt idx="3">
                  <c:v>7</c:v>
                </c:pt>
                <c:pt idx="4">
                  <c:v>16</c:v>
                </c:pt>
                <c:pt idx="5">
                  <c:v>51</c:v>
                </c:pt>
                <c:pt idx="6">
                  <c:v>93</c:v>
                </c:pt>
                <c:pt idx="7">
                  <c:v>147</c:v>
                </c:pt>
                <c:pt idx="8">
                  <c:v>182</c:v>
                </c:pt>
                <c:pt idx="9">
                  <c:v>84</c:v>
                </c:pt>
                <c:pt idx="10">
                  <c:v>83</c:v>
                </c:pt>
                <c:pt idx="11">
                  <c:v>41</c:v>
                </c:pt>
              </c:numCache>
            </c:numRef>
          </c:val>
        </c:ser>
        <c:ser>
          <c:idx val="4"/>
          <c:order val="4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marker val="1"/>
        <c:axId val="154600576"/>
        <c:axId val="154602880"/>
      </c:lineChart>
      <c:catAx>
        <c:axId val="154600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0244498777503555"/>
              <c:y val="0.85185392566669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02880"/>
        <c:crosses val="autoZero"/>
        <c:auto val="1"/>
        <c:lblAlgn val="ctr"/>
        <c:lblOffset val="100"/>
        <c:tickLblSkip val="1"/>
        <c:tickMarkSkip val="1"/>
      </c:catAx>
      <c:valAx>
        <c:axId val="154602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4.2787286063569713E-2"/>
              <c:y val="6.9136061695992013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00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89731051344995"/>
          <c:y val="0.92345679012345649"/>
          <c:w val="0.39731051344746443"/>
          <c:h val="5.925925925925922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075904"/>
        <c:axId val="158078080"/>
      </c:barChart>
      <c:catAx>
        <c:axId val="158075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1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78080"/>
        <c:crosses val="autoZero"/>
        <c:auto val="1"/>
        <c:lblAlgn val="ctr"/>
        <c:lblOffset val="100"/>
        <c:tickLblSkip val="1"/>
        <c:tickMarkSkip val="1"/>
      </c:catAx>
      <c:valAx>
        <c:axId val="1580780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6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114176"/>
        <c:axId val="158116480"/>
      </c:lineChart>
      <c:catAx>
        <c:axId val="158114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16480"/>
        <c:crosses val="autoZero"/>
        <c:auto val="1"/>
        <c:lblAlgn val="ctr"/>
        <c:lblOffset val="100"/>
        <c:tickLblSkip val="1"/>
        <c:tickMarkSkip val="1"/>
      </c:catAx>
      <c:valAx>
        <c:axId val="158116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62E-2"/>
              <c:y val="0.39141520188766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11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132864"/>
        <c:axId val="158171904"/>
      </c:barChart>
      <c:catAx>
        <c:axId val="158132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71904"/>
        <c:crosses val="autoZero"/>
        <c:auto val="1"/>
        <c:lblAlgn val="ctr"/>
        <c:lblOffset val="100"/>
        <c:tickLblSkip val="1"/>
        <c:tickMarkSkip val="1"/>
      </c:catAx>
      <c:valAx>
        <c:axId val="15817190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13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007296"/>
        <c:axId val="158009216"/>
      </c:barChart>
      <c:catAx>
        <c:axId val="158007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4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09216"/>
        <c:crosses val="autoZero"/>
        <c:auto val="1"/>
        <c:lblAlgn val="ctr"/>
        <c:lblOffset val="100"/>
        <c:tickLblSkip val="1"/>
        <c:tickMarkSkip val="1"/>
      </c:catAx>
      <c:valAx>
        <c:axId val="158009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0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2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045696"/>
        <c:axId val="158047616"/>
      </c:barChart>
      <c:catAx>
        <c:axId val="15804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47616"/>
        <c:crosses val="autoZero"/>
        <c:auto val="1"/>
        <c:lblAlgn val="ctr"/>
        <c:lblOffset val="100"/>
        <c:tickLblSkip val="1"/>
        <c:tickMarkSkip val="1"/>
      </c:catAx>
      <c:valAx>
        <c:axId val="158047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4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4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067"/>
          <c:y val="3.28283637852262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030464"/>
        <c:axId val="158340224"/>
      </c:lineChart>
      <c:catAx>
        <c:axId val="158030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9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40224"/>
        <c:crosses val="autoZero"/>
        <c:auto val="1"/>
        <c:lblAlgn val="ctr"/>
        <c:lblOffset val="100"/>
        <c:tickLblSkip val="1"/>
        <c:tickMarkSkip val="1"/>
      </c:catAx>
      <c:valAx>
        <c:axId val="158340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804E-2"/>
              <c:y val="0.391415106669998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2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393472"/>
        <c:axId val="158395392"/>
      </c:barChart>
      <c:catAx>
        <c:axId val="158393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83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95392"/>
        <c:crosses val="autoZero"/>
        <c:auto val="1"/>
        <c:lblAlgn val="ctr"/>
        <c:lblOffset val="100"/>
        <c:tickLblSkip val="1"/>
        <c:tickMarkSkip val="1"/>
      </c:catAx>
      <c:valAx>
        <c:axId val="15839539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5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39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75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284032"/>
        <c:axId val="158310784"/>
      </c:barChart>
      <c:catAx>
        <c:axId val="158284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10784"/>
        <c:crosses val="autoZero"/>
        <c:auto val="1"/>
        <c:lblAlgn val="ctr"/>
        <c:lblOffset val="100"/>
        <c:tickLblSkip val="1"/>
        <c:tickMarkSkip val="1"/>
      </c:catAx>
      <c:valAx>
        <c:axId val="158310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7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8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474240"/>
        <c:axId val="158476160"/>
      </c:barChart>
      <c:catAx>
        <c:axId val="158474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9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476160"/>
        <c:crosses val="autoZero"/>
        <c:auto val="1"/>
        <c:lblAlgn val="ctr"/>
        <c:lblOffset val="100"/>
        <c:tickLblSkip val="1"/>
        <c:tickMarkSkip val="1"/>
      </c:catAx>
      <c:valAx>
        <c:axId val="1584761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47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499968"/>
        <c:axId val="158502272"/>
      </c:lineChart>
      <c:catAx>
        <c:axId val="158499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502272"/>
        <c:crosses val="autoZero"/>
        <c:auto val="1"/>
        <c:lblAlgn val="ctr"/>
        <c:lblOffset val="100"/>
        <c:tickLblSkip val="1"/>
        <c:tickMarkSkip val="1"/>
      </c:catAx>
      <c:valAx>
        <c:axId val="158502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49E-2"/>
              <c:y val="0.391415201887667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49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Sheet1!$A$89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22805353529282121"/>
          <c:y val="3.07328605200959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9.3511493950300228E-2"/>
          <c:y val="0.19385387543835667"/>
          <c:w val="0.83492405312763385"/>
          <c:h val="0.61938677274205856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Sheet1!$S$3:$S$74</c:f>
              <c:strCache>
                <c:ptCount val="7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</c:strCache>
            </c:strRef>
          </c:cat>
          <c:val>
            <c:numRef>
              <c:f>Sheet1!$T$3:$T$74</c:f>
              <c:numCache>
                <c:formatCode>General</c:formatCode>
                <c:ptCount val="72"/>
                <c:pt idx="0">
                  <c:v>107</c:v>
                </c:pt>
                <c:pt idx="1">
                  <c:v>69</c:v>
                </c:pt>
                <c:pt idx="2">
                  <c:v>64</c:v>
                </c:pt>
                <c:pt idx="3">
                  <c:v>29</c:v>
                </c:pt>
                <c:pt idx="4">
                  <c:v>65</c:v>
                </c:pt>
                <c:pt idx="5">
                  <c:v>238</c:v>
                </c:pt>
                <c:pt idx="6">
                  <c:v>286</c:v>
                </c:pt>
                <c:pt idx="7">
                  <c:v>133</c:v>
                </c:pt>
                <c:pt idx="8">
                  <c:v>101</c:v>
                </c:pt>
                <c:pt idx="9">
                  <c:v>58</c:v>
                </c:pt>
                <c:pt idx="10">
                  <c:v>86</c:v>
                </c:pt>
                <c:pt idx="11">
                  <c:v>128</c:v>
                </c:pt>
                <c:pt idx="12">
                  <c:v>144</c:v>
                </c:pt>
                <c:pt idx="13">
                  <c:v>82</c:v>
                </c:pt>
                <c:pt idx="14">
                  <c:v>59</c:v>
                </c:pt>
                <c:pt idx="15">
                  <c:v>36</c:v>
                </c:pt>
                <c:pt idx="16">
                  <c:v>13</c:v>
                </c:pt>
                <c:pt idx="17">
                  <c:v>32</c:v>
                </c:pt>
                <c:pt idx="18">
                  <c:v>48</c:v>
                </c:pt>
                <c:pt idx="19">
                  <c:v>28</c:v>
                </c:pt>
                <c:pt idx="20">
                  <c:v>21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  <c:pt idx="24">
                  <c:v>48</c:v>
                </c:pt>
                <c:pt idx="25">
                  <c:v>39</c:v>
                </c:pt>
                <c:pt idx="26">
                  <c:v>34</c:v>
                </c:pt>
                <c:pt idx="27">
                  <c:v>29</c:v>
                </c:pt>
                <c:pt idx="28">
                  <c:v>26</c:v>
                </c:pt>
                <c:pt idx="29">
                  <c:v>231</c:v>
                </c:pt>
                <c:pt idx="30">
                  <c:v>331</c:v>
                </c:pt>
                <c:pt idx="31">
                  <c:v>218</c:v>
                </c:pt>
                <c:pt idx="32">
                  <c:v>95</c:v>
                </c:pt>
                <c:pt idx="33">
                  <c:v>69</c:v>
                </c:pt>
                <c:pt idx="34">
                  <c:v>82</c:v>
                </c:pt>
                <c:pt idx="35">
                  <c:v>119</c:v>
                </c:pt>
                <c:pt idx="36">
                  <c:v>220</c:v>
                </c:pt>
                <c:pt idx="37">
                  <c:v>180</c:v>
                </c:pt>
                <c:pt idx="38">
                  <c:v>93</c:v>
                </c:pt>
                <c:pt idx="39">
                  <c:v>41</c:v>
                </c:pt>
                <c:pt idx="40">
                  <c:v>35</c:v>
                </c:pt>
                <c:pt idx="41">
                  <c:v>210</c:v>
                </c:pt>
                <c:pt idx="42">
                  <c:v>282</c:v>
                </c:pt>
                <c:pt idx="43">
                  <c:v>128</c:v>
                </c:pt>
                <c:pt idx="44">
                  <c:v>84</c:v>
                </c:pt>
                <c:pt idx="45">
                  <c:v>64</c:v>
                </c:pt>
                <c:pt idx="46">
                  <c:v>49</c:v>
                </c:pt>
                <c:pt idx="47">
                  <c:v>29</c:v>
                </c:pt>
                <c:pt idx="48">
                  <c:v>54</c:v>
                </c:pt>
                <c:pt idx="49">
                  <c:v>24</c:v>
                </c:pt>
                <c:pt idx="50">
                  <c:v>27</c:v>
                </c:pt>
                <c:pt idx="51">
                  <c:v>7</c:v>
                </c:pt>
                <c:pt idx="52">
                  <c:v>16</c:v>
                </c:pt>
                <c:pt idx="53">
                  <c:v>51</c:v>
                </c:pt>
                <c:pt idx="54">
                  <c:v>93</c:v>
                </c:pt>
                <c:pt idx="55">
                  <c:v>147</c:v>
                </c:pt>
                <c:pt idx="56">
                  <c:v>182</c:v>
                </c:pt>
                <c:pt idx="57">
                  <c:v>84</c:v>
                </c:pt>
                <c:pt idx="58">
                  <c:v>83</c:v>
                </c:pt>
                <c:pt idx="59">
                  <c:v>41</c:v>
                </c:pt>
                <c:pt idx="60">
                  <c:v>34</c:v>
                </c:pt>
                <c:pt idx="61">
                  <c:v>21</c:v>
                </c:pt>
                <c:pt idx="62">
                  <c:v>13</c:v>
                </c:pt>
                <c:pt idx="63">
                  <c:v>6</c:v>
                </c:pt>
                <c:pt idx="64">
                  <c:v>16</c:v>
                </c:pt>
                <c:pt idx="65">
                  <c:v>51</c:v>
                </c:pt>
                <c:pt idx="66">
                  <c:v>93</c:v>
                </c:pt>
                <c:pt idx="67">
                  <c:v>146</c:v>
                </c:pt>
                <c:pt idx="68">
                  <c:v>182</c:v>
                </c:pt>
                <c:pt idx="69">
                  <c:v>84</c:v>
                </c:pt>
                <c:pt idx="70">
                  <c:v>60</c:v>
                </c:pt>
              </c:numCache>
            </c:numRef>
          </c:val>
        </c:ser>
        <c:marker val="1"/>
        <c:axId val="154643456"/>
        <c:axId val="154736128"/>
      </c:lineChart>
      <c:catAx>
        <c:axId val="154643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6755745226503176"/>
              <c:y val="0.9007112054255628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736128"/>
        <c:crosses val="autoZero"/>
        <c:auto val="1"/>
        <c:lblAlgn val="ctr"/>
        <c:lblOffset val="100"/>
        <c:tickLblSkip val="3"/>
        <c:tickMarkSkip val="1"/>
      </c:catAx>
      <c:valAx>
        <c:axId val="154736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6.0114503816793924E-2"/>
              <c:y val="9.4562895950071862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4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408064"/>
        <c:axId val="158426624"/>
      </c:barChart>
      <c:catAx>
        <c:axId val="158408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426624"/>
        <c:crosses val="autoZero"/>
        <c:auto val="1"/>
        <c:lblAlgn val="ctr"/>
        <c:lblOffset val="100"/>
        <c:tickLblSkip val="1"/>
        <c:tickMarkSkip val="1"/>
      </c:catAx>
      <c:valAx>
        <c:axId val="15842662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40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548736"/>
        <c:axId val="158550656"/>
      </c:barChart>
      <c:catAx>
        <c:axId val="158548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550656"/>
        <c:crosses val="autoZero"/>
        <c:auto val="1"/>
        <c:lblAlgn val="ctr"/>
        <c:lblOffset val="100"/>
        <c:tickLblSkip val="1"/>
        <c:tickMarkSkip val="1"/>
      </c:catAx>
      <c:valAx>
        <c:axId val="158550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59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54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574848"/>
        <c:axId val="158593408"/>
      </c:barChart>
      <c:catAx>
        <c:axId val="158574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593408"/>
        <c:crosses val="autoZero"/>
        <c:auto val="1"/>
        <c:lblAlgn val="ctr"/>
        <c:lblOffset val="100"/>
        <c:tickLblSkip val="1"/>
        <c:tickMarkSkip val="1"/>
      </c:catAx>
      <c:valAx>
        <c:axId val="1585934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5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608768"/>
        <c:axId val="158627712"/>
      </c:lineChart>
      <c:catAx>
        <c:axId val="158608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27712"/>
        <c:crosses val="autoZero"/>
        <c:auto val="1"/>
        <c:lblAlgn val="ctr"/>
        <c:lblOffset val="100"/>
        <c:tickLblSkip val="1"/>
        <c:tickMarkSkip val="1"/>
      </c:catAx>
      <c:valAx>
        <c:axId val="158627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24E-2"/>
              <c:y val="0.391415201887666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6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742400"/>
        <c:axId val="158748672"/>
      </c:barChart>
      <c:catAx>
        <c:axId val="158742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9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48672"/>
        <c:crosses val="autoZero"/>
        <c:auto val="1"/>
        <c:lblAlgn val="ctr"/>
        <c:lblOffset val="100"/>
        <c:tickLblSkip val="1"/>
        <c:tickMarkSkip val="1"/>
      </c:catAx>
      <c:valAx>
        <c:axId val="15874867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1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74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9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759936"/>
        <c:axId val="158782592"/>
      </c:barChart>
      <c:catAx>
        <c:axId val="158759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4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82592"/>
        <c:crosses val="autoZero"/>
        <c:auto val="1"/>
        <c:lblAlgn val="ctr"/>
        <c:lblOffset val="100"/>
        <c:tickLblSkip val="1"/>
        <c:tickMarkSkip val="1"/>
      </c:catAx>
      <c:valAx>
        <c:axId val="158782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5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814976"/>
        <c:axId val="158816896"/>
      </c:barChart>
      <c:catAx>
        <c:axId val="158814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5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16896"/>
        <c:crosses val="autoZero"/>
        <c:auto val="1"/>
        <c:lblAlgn val="ctr"/>
        <c:lblOffset val="100"/>
        <c:tickLblSkip val="1"/>
        <c:tickMarkSkip val="1"/>
      </c:catAx>
      <c:valAx>
        <c:axId val="1588168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81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807936"/>
        <c:axId val="158847360"/>
      </c:lineChart>
      <c:catAx>
        <c:axId val="158807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47360"/>
        <c:crosses val="autoZero"/>
        <c:auto val="1"/>
        <c:lblAlgn val="ctr"/>
        <c:lblOffset val="100"/>
        <c:tickLblSkip val="1"/>
        <c:tickMarkSkip val="1"/>
      </c:catAx>
      <c:valAx>
        <c:axId val="158847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14E-2"/>
              <c:y val="0.39141520188766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8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957952"/>
        <c:axId val="158959872"/>
      </c:barChart>
      <c:catAx>
        <c:axId val="158957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59872"/>
        <c:crosses val="autoZero"/>
        <c:auto val="1"/>
        <c:lblAlgn val="ctr"/>
        <c:lblOffset val="100"/>
        <c:tickLblSkip val="1"/>
        <c:tickMarkSkip val="1"/>
      </c:catAx>
      <c:valAx>
        <c:axId val="15895987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95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012352"/>
        <c:axId val="159014272"/>
      </c:barChart>
      <c:catAx>
        <c:axId val="159012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14272"/>
        <c:crosses val="autoZero"/>
        <c:auto val="1"/>
        <c:lblAlgn val="ctr"/>
        <c:lblOffset val="100"/>
        <c:tickLblSkip val="1"/>
        <c:tickMarkSkip val="1"/>
      </c:catAx>
      <c:valAx>
        <c:axId val="159014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3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1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149824"/>
        <c:axId val="155151744"/>
      </c:barChart>
      <c:catAx>
        <c:axId val="155149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151744"/>
        <c:crosses val="autoZero"/>
        <c:auto val="1"/>
        <c:lblAlgn val="ctr"/>
        <c:lblOffset val="100"/>
        <c:tickLblSkip val="1"/>
        <c:tickMarkSkip val="1"/>
      </c:catAx>
      <c:valAx>
        <c:axId val="155151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9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1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2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034368"/>
        <c:axId val="158864512"/>
      </c:barChart>
      <c:catAx>
        <c:axId val="159034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2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64512"/>
        <c:crosses val="autoZero"/>
        <c:auto val="1"/>
        <c:lblAlgn val="ctr"/>
        <c:lblOffset val="100"/>
        <c:tickLblSkip val="1"/>
        <c:tickMarkSkip val="1"/>
      </c:catAx>
      <c:valAx>
        <c:axId val="1588645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03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904704"/>
        <c:axId val="158907008"/>
      </c:lineChart>
      <c:catAx>
        <c:axId val="158904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07008"/>
        <c:crosses val="autoZero"/>
        <c:auto val="1"/>
        <c:lblAlgn val="ctr"/>
        <c:lblOffset val="100"/>
        <c:tickLblSkip val="1"/>
        <c:tickMarkSkip val="1"/>
      </c:catAx>
      <c:valAx>
        <c:axId val="1589070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76E-2"/>
              <c:y val="0.391415201887665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90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046272"/>
        <c:axId val="159159040"/>
      </c:barChart>
      <c:catAx>
        <c:axId val="159046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9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59040"/>
        <c:crosses val="autoZero"/>
        <c:auto val="1"/>
        <c:lblAlgn val="ctr"/>
        <c:lblOffset val="100"/>
        <c:tickLblSkip val="1"/>
        <c:tickMarkSkip val="1"/>
      </c:catAx>
      <c:valAx>
        <c:axId val="1591590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0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182848"/>
        <c:axId val="159184768"/>
      </c:barChart>
      <c:catAx>
        <c:axId val="15918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84768"/>
        <c:crosses val="autoZero"/>
        <c:auto val="1"/>
        <c:lblAlgn val="ctr"/>
        <c:lblOffset val="100"/>
        <c:tickLblSkip val="1"/>
        <c:tickMarkSkip val="1"/>
      </c:catAx>
      <c:valAx>
        <c:axId val="1591847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3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8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233536"/>
        <c:axId val="159235456"/>
      </c:barChart>
      <c:catAx>
        <c:axId val="159233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1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35456"/>
        <c:crosses val="autoZero"/>
        <c:auto val="1"/>
        <c:lblAlgn val="ctr"/>
        <c:lblOffset val="100"/>
        <c:tickLblSkip val="1"/>
        <c:tickMarkSkip val="1"/>
      </c:catAx>
      <c:valAx>
        <c:axId val="1592354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3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64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242880"/>
        <c:axId val="159331456"/>
      </c:lineChart>
      <c:catAx>
        <c:axId val="159242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31456"/>
        <c:crosses val="autoZero"/>
        <c:auto val="1"/>
        <c:lblAlgn val="ctr"/>
        <c:lblOffset val="100"/>
        <c:tickLblSkip val="1"/>
        <c:tickMarkSkip val="1"/>
      </c:catAx>
      <c:valAx>
        <c:axId val="159331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58E-2"/>
              <c:y val="0.391415201887664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380608"/>
        <c:axId val="159382528"/>
      </c:barChart>
      <c:catAx>
        <c:axId val="159380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82528"/>
        <c:crosses val="autoZero"/>
        <c:auto val="1"/>
        <c:lblAlgn val="ctr"/>
        <c:lblOffset val="100"/>
        <c:tickLblSkip val="1"/>
        <c:tickMarkSkip val="1"/>
      </c:catAx>
      <c:valAx>
        <c:axId val="1593825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6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38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3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275264"/>
        <c:axId val="159293824"/>
      </c:barChart>
      <c:catAx>
        <c:axId val="159275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93824"/>
        <c:crosses val="autoZero"/>
        <c:auto val="1"/>
        <c:lblAlgn val="ctr"/>
        <c:lblOffset val="100"/>
        <c:tickLblSkip val="1"/>
        <c:tickMarkSkip val="1"/>
      </c:catAx>
      <c:valAx>
        <c:axId val="159293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1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7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 paperSize="9"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465472"/>
        <c:axId val="159467392"/>
      </c:barChart>
      <c:catAx>
        <c:axId val="159465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8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67392"/>
        <c:crosses val="autoZero"/>
        <c:auto val="1"/>
        <c:lblAlgn val="ctr"/>
        <c:lblOffset val="100"/>
        <c:tickLblSkip val="1"/>
        <c:tickMarkSkip val="1"/>
      </c:catAx>
      <c:valAx>
        <c:axId val="1594673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46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491200"/>
        <c:axId val="159493504"/>
      </c:lineChart>
      <c:catAx>
        <c:axId val="159491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93504"/>
        <c:crosses val="autoZero"/>
        <c:auto val="1"/>
        <c:lblAlgn val="ctr"/>
        <c:lblOffset val="100"/>
        <c:tickLblSkip val="1"/>
        <c:tickMarkSkip val="1"/>
      </c:catAx>
      <c:valAx>
        <c:axId val="159493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2E-2"/>
              <c:y val="0.391415201887664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49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6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5.xml"/><Relationship Id="rId299" Type="http://schemas.openxmlformats.org/officeDocument/2006/relationships/chart" Target="../charts/chart307.xml"/><Relationship Id="rId303" Type="http://schemas.openxmlformats.org/officeDocument/2006/relationships/chart" Target="../charts/chart311.xml"/><Relationship Id="rId21" Type="http://schemas.openxmlformats.org/officeDocument/2006/relationships/chart" Target="../charts/chart29.xml"/><Relationship Id="rId42" Type="http://schemas.openxmlformats.org/officeDocument/2006/relationships/chart" Target="../charts/chart50.xml"/><Relationship Id="rId63" Type="http://schemas.openxmlformats.org/officeDocument/2006/relationships/chart" Target="../charts/chart71.xml"/><Relationship Id="rId84" Type="http://schemas.openxmlformats.org/officeDocument/2006/relationships/chart" Target="../charts/chart92.xml"/><Relationship Id="rId138" Type="http://schemas.openxmlformats.org/officeDocument/2006/relationships/chart" Target="../charts/chart146.xml"/><Relationship Id="rId159" Type="http://schemas.openxmlformats.org/officeDocument/2006/relationships/chart" Target="../charts/chart167.xml"/><Relationship Id="rId170" Type="http://schemas.openxmlformats.org/officeDocument/2006/relationships/chart" Target="../charts/chart178.xml"/><Relationship Id="rId191" Type="http://schemas.openxmlformats.org/officeDocument/2006/relationships/chart" Target="../charts/chart199.xml"/><Relationship Id="rId205" Type="http://schemas.openxmlformats.org/officeDocument/2006/relationships/chart" Target="../charts/chart213.xml"/><Relationship Id="rId226" Type="http://schemas.openxmlformats.org/officeDocument/2006/relationships/chart" Target="../charts/chart234.xml"/><Relationship Id="rId247" Type="http://schemas.openxmlformats.org/officeDocument/2006/relationships/chart" Target="../charts/chart255.xml"/><Relationship Id="rId107" Type="http://schemas.openxmlformats.org/officeDocument/2006/relationships/chart" Target="../charts/chart115.xml"/><Relationship Id="rId268" Type="http://schemas.openxmlformats.org/officeDocument/2006/relationships/chart" Target="../charts/chart276.xml"/><Relationship Id="rId289" Type="http://schemas.openxmlformats.org/officeDocument/2006/relationships/chart" Target="../charts/chart297.xml"/><Relationship Id="rId11" Type="http://schemas.openxmlformats.org/officeDocument/2006/relationships/chart" Target="../charts/chart19.xml"/><Relationship Id="rId32" Type="http://schemas.openxmlformats.org/officeDocument/2006/relationships/chart" Target="../charts/chart40.xml"/><Relationship Id="rId53" Type="http://schemas.openxmlformats.org/officeDocument/2006/relationships/chart" Target="../charts/chart61.xml"/><Relationship Id="rId74" Type="http://schemas.openxmlformats.org/officeDocument/2006/relationships/chart" Target="../charts/chart82.xml"/><Relationship Id="rId128" Type="http://schemas.openxmlformats.org/officeDocument/2006/relationships/chart" Target="../charts/chart136.xml"/><Relationship Id="rId149" Type="http://schemas.openxmlformats.org/officeDocument/2006/relationships/chart" Target="../charts/chart157.xml"/><Relationship Id="rId5" Type="http://schemas.openxmlformats.org/officeDocument/2006/relationships/chart" Target="../charts/chart13.xml"/><Relationship Id="rId95" Type="http://schemas.openxmlformats.org/officeDocument/2006/relationships/chart" Target="../charts/chart103.xml"/><Relationship Id="rId160" Type="http://schemas.openxmlformats.org/officeDocument/2006/relationships/chart" Target="../charts/chart168.xml"/><Relationship Id="rId181" Type="http://schemas.openxmlformats.org/officeDocument/2006/relationships/chart" Target="../charts/chart189.xml"/><Relationship Id="rId216" Type="http://schemas.openxmlformats.org/officeDocument/2006/relationships/chart" Target="../charts/chart224.xml"/><Relationship Id="rId237" Type="http://schemas.openxmlformats.org/officeDocument/2006/relationships/chart" Target="../charts/chart245.xml"/><Relationship Id="rId258" Type="http://schemas.openxmlformats.org/officeDocument/2006/relationships/chart" Target="../charts/chart266.xml"/><Relationship Id="rId279" Type="http://schemas.openxmlformats.org/officeDocument/2006/relationships/chart" Target="../charts/chart287.xml"/><Relationship Id="rId22" Type="http://schemas.openxmlformats.org/officeDocument/2006/relationships/chart" Target="../charts/chart30.xml"/><Relationship Id="rId43" Type="http://schemas.openxmlformats.org/officeDocument/2006/relationships/chart" Target="../charts/chart51.xml"/><Relationship Id="rId64" Type="http://schemas.openxmlformats.org/officeDocument/2006/relationships/chart" Target="../charts/chart72.xml"/><Relationship Id="rId118" Type="http://schemas.openxmlformats.org/officeDocument/2006/relationships/chart" Target="../charts/chart126.xml"/><Relationship Id="rId139" Type="http://schemas.openxmlformats.org/officeDocument/2006/relationships/chart" Target="../charts/chart147.xml"/><Relationship Id="rId290" Type="http://schemas.openxmlformats.org/officeDocument/2006/relationships/chart" Target="../charts/chart298.xml"/><Relationship Id="rId304" Type="http://schemas.openxmlformats.org/officeDocument/2006/relationships/chart" Target="../charts/chart312.xml"/><Relationship Id="rId85" Type="http://schemas.openxmlformats.org/officeDocument/2006/relationships/chart" Target="../charts/chart93.xml"/><Relationship Id="rId150" Type="http://schemas.openxmlformats.org/officeDocument/2006/relationships/chart" Target="../charts/chart158.xml"/><Relationship Id="rId171" Type="http://schemas.openxmlformats.org/officeDocument/2006/relationships/chart" Target="../charts/chart179.xml"/><Relationship Id="rId192" Type="http://schemas.openxmlformats.org/officeDocument/2006/relationships/chart" Target="../charts/chart200.xml"/><Relationship Id="rId206" Type="http://schemas.openxmlformats.org/officeDocument/2006/relationships/chart" Target="../charts/chart214.xml"/><Relationship Id="rId227" Type="http://schemas.openxmlformats.org/officeDocument/2006/relationships/chart" Target="../charts/chart235.xml"/><Relationship Id="rId248" Type="http://schemas.openxmlformats.org/officeDocument/2006/relationships/chart" Target="../charts/chart256.xml"/><Relationship Id="rId269" Type="http://schemas.openxmlformats.org/officeDocument/2006/relationships/chart" Target="../charts/chart277.xml"/><Relationship Id="rId12" Type="http://schemas.openxmlformats.org/officeDocument/2006/relationships/chart" Target="../charts/chart20.xml"/><Relationship Id="rId33" Type="http://schemas.openxmlformats.org/officeDocument/2006/relationships/chart" Target="../charts/chart41.xml"/><Relationship Id="rId108" Type="http://schemas.openxmlformats.org/officeDocument/2006/relationships/chart" Target="../charts/chart116.xml"/><Relationship Id="rId129" Type="http://schemas.openxmlformats.org/officeDocument/2006/relationships/chart" Target="../charts/chart137.xml"/><Relationship Id="rId280" Type="http://schemas.openxmlformats.org/officeDocument/2006/relationships/chart" Target="../charts/chart288.xml"/><Relationship Id="rId54" Type="http://schemas.openxmlformats.org/officeDocument/2006/relationships/chart" Target="../charts/chart62.xml"/><Relationship Id="rId75" Type="http://schemas.openxmlformats.org/officeDocument/2006/relationships/chart" Target="../charts/chart83.xml"/><Relationship Id="rId96" Type="http://schemas.openxmlformats.org/officeDocument/2006/relationships/chart" Target="../charts/chart104.xml"/><Relationship Id="rId140" Type="http://schemas.openxmlformats.org/officeDocument/2006/relationships/chart" Target="../charts/chart148.xml"/><Relationship Id="rId161" Type="http://schemas.openxmlformats.org/officeDocument/2006/relationships/chart" Target="../charts/chart169.xml"/><Relationship Id="rId182" Type="http://schemas.openxmlformats.org/officeDocument/2006/relationships/chart" Target="../charts/chart190.xml"/><Relationship Id="rId217" Type="http://schemas.openxmlformats.org/officeDocument/2006/relationships/chart" Target="../charts/chart225.xml"/><Relationship Id="rId6" Type="http://schemas.openxmlformats.org/officeDocument/2006/relationships/chart" Target="../charts/chart14.xml"/><Relationship Id="rId238" Type="http://schemas.openxmlformats.org/officeDocument/2006/relationships/chart" Target="../charts/chart246.xml"/><Relationship Id="rId259" Type="http://schemas.openxmlformats.org/officeDocument/2006/relationships/chart" Target="../charts/chart267.xml"/><Relationship Id="rId23" Type="http://schemas.openxmlformats.org/officeDocument/2006/relationships/chart" Target="../charts/chart31.xml"/><Relationship Id="rId119" Type="http://schemas.openxmlformats.org/officeDocument/2006/relationships/chart" Target="../charts/chart127.xml"/><Relationship Id="rId270" Type="http://schemas.openxmlformats.org/officeDocument/2006/relationships/chart" Target="../charts/chart278.xml"/><Relationship Id="rId291" Type="http://schemas.openxmlformats.org/officeDocument/2006/relationships/chart" Target="../charts/chart299.xml"/><Relationship Id="rId44" Type="http://schemas.openxmlformats.org/officeDocument/2006/relationships/chart" Target="../charts/chart52.xml"/><Relationship Id="rId65" Type="http://schemas.openxmlformats.org/officeDocument/2006/relationships/chart" Target="../charts/chart73.xml"/><Relationship Id="rId86" Type="http://schemas.openxmlformats.org/officeDocument/2006/relationships/chart" Target="../charts/chart94.xml"/><Relationship Id="rId130" Type="http://schemas.openxmlformats.org/officeDocument/2006/relationships/chart" Target="../charts/chart138.xml"/><Relationship Id="rId151" Type="http://schemas.openxmlformats.org/officeDocument/2006/relationships/chart" Target="../charts/chart159.xml"/><Relationship Id="rId172" Type="http://schemas.openxmlformats.org/officeDocument/2006/relationships/chart" Target="../charts/chart180.xml"/><Relationship Id="rId193" Type="http://schemas.openxmlformats.org/officeDocument/2006/relationships/chart" Target="../charts/chart201.xml"/><Relationship Id="rId207" Type="http://schemas.openxmlformats.org/officeDocument/2006/relationships/chart" Target="../charts/chart215.xml"/><Relationship Id="rId228" Type="http://schemas.openxmlformats.org/officeDocument/2006/relationships/chart" Target="../charts/chart236.xml"/><Relationship Id="rId249" Type="http://schemas.openxmlformats.org/officeDocument/2006/relationships/chart" Target="../charts/chart257.xml"/><Relationship Id="rId13" Type="http://schemas.openxmlformats.org/officeDocument/2006/relationships/chart" Target="../charts/chart21.xml"/><Relationship Id="rId109" Type="http://schemas.openxmlformats.org/officeDocument/2006/relationships/chart" Target="../charts/chart117.xml"/><Relationship Id="rId260" Type="http://schemas.openxmlformats.org/officeDocument/2006/relationships/chart" Target="../charts/chart268.xml"/><Relationship Id="rId281" Type="http://schemas.openxmlformats.org/officeDocument/2006/relationships/chart" Target="../charts/chart289.xml"/><Relationship Id="rId34" Type="http://schemas.openxmlformats.org/officeDocument/2006/relationships/chart" Target="../charts/chart42.xml"/><Relationship Id="rId55" Type="http://schemas.openxmlformats.org/officeDocument/2006/relationships/chart" Target="../charts/chart63.xml"/><Relationship Id="rId76" Type="http://schemas.openxmlformats.org/officeDocument/2006/relationships/chart" Target="../charts/chart84.xml"/><Relationship Id="rId97" Type="http://schemas.openxmlformats.org/officeDocument/2006/relationships/chart" Target="../charts/chart105.xml"/><Relationship Id="rId120" Type="http://schemas.openxmlformats.org/officeDocument/2006/relationships/chart" Target="../charts/chart128.xml"/><Relationship Id="rId141" Type="http://schemas.openxmlformats.org/officeDocument/2006/relationships/chart" Target="../charts/chart149.xml"/><Relationship Id="rId7" Type="http://schemas.openxmlformats.org/officeDocument/2006/relationships/chart" Target="../charts/chart15.xml"/><Relationship Id="rId162" Type="http://schemas.openxmlformats.org/officeDocument/2006/relationships/chart" Target="../charts/chart170.xml"/><Relationship Id="rId183" Type="http://schemas.openxmlformats.org/officeDocument/2006/relationships/chart" Target="../charts/chart191.xml"/><Relationship Id="rId218" Type="http://schemas.openxmlformats.org/officeDocument/2006/relationships/chart" Target="../charts/chart226.xml"/><Relationship Id="rId239" Type="http://schemas.openxmlformats.org/officeDocument/2006/relationships/chart" Target="../charts/chart247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50" Type="http://schemas.openxmlformats.org/officeDocument/2006/relationships/chart" Target="../charts/chart258.xml"/><Relationship Id="rId255" Type="http://schemas.openxmlformats.org/officeDocument/2006/relationships/chart" Target="../charts/chart263.xml"/><Relationship Id="rId271" Type="http://schemas.openxmlformats.org/officeDocument/2006/relationships/chart" Target="../charts/chart279.xml"/><Relationship Id="rId276" Type="http://schemas.openxmlformats.org/officeDocument/2006/relationships/chart" Target="../charts/chart284.xml"/><Relationship Id="rId292" Type="http://schemas.openxmlformats.org/officeDocument/2006/relationships/chart" Target="../charts/chart300.xml"/><Relationship Id="rId297" Type="http://schemas.openxmlformats.org/officeDocument/2006/relationships/chart" Target="../charts/chart305.xml"/><Relationship Id="rId24" Type="http://schemas.openxmlformats.org/officeDocument/2006/relationships/chart" Target="../charts/chart32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66" Type="http://schemas.openxmlformats.org/officeDocument/2006/relationships/chart" Target="../charts/chart74.xml"/><Relationship Id="rId87" Type="http://schemas.openxmlformats.org/officeDocument/2006/relationships/chart" Target="../charts/chart95.xml"/><Relationship Id="rId110" Type="http://schemas.openxmlformats.org/officeDocument/2006/relationships/chart" Target="../charts/chart118.xml"/><Relationship Id="rId115" Type="http://schemas.openxmlformats.org/officeDocument/2006/relationships/chart" Target="../charts/chart123.xml"/><Relationship Id="rId131" Type="http://schemas.openxmlformats.org/officeDocument/2006/relationships/chart" Target="../charts/chart139.xml"/><Relationship Id="rId136" Type="http://schemas.openxmlformats.org/officeDocument/2006/relationships/chart" Target="../charts/chart144.xml"/><Relationship Id="rId157" Type="http://schemas.openxmlformats.org/officeDocument/2006/relationships/chart" Target="../charts/chart165.xml"/><Relationship Id="rId178" Type="http://schemas.openxmlformats.org/officeDocument/2006/relationships/chart" Target="../charts/chart186.xml"/><Relationship Id="rId301" Type="http://schemas.openxmlformats.org/officeDocument/2006/relationships/chart" Target="../charts/chart309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52" Type="http://schemas.openxmlformats.org/officeDocument/2006/relationships/chart" Target="../charts/chart160.xml"/><Relationship Id="rId173" Type="http://schemas.openxmlformats.org/officeDocument/2006/relationships/chart" Target="../charts/chart181.xml"/><Relationship Id="rId194" Type="http://schemas.openxmlformats.org/officeDocument/2006/relationships/chart" Target="../charts/chart202.xml"/><Relationship Id="rId199" Type="http://schemas.openxmlformats.org/officeDocument/2006/relationships/chart" Target="../charts/chart207.xml"/><Relationship Id="rId203" Type="http://schemas.openxmlformats.org/officeDocument/2006/relationships/chart" Target="../charts/chart211.xml"/><Relationship Id="rId208" Type="http://schemas.openxmlformats.org/officeDocument/2006/relationships/chart" Target="../charts/chart216.xml"/><Relationship Id="rId229" Type="http://schemas.openxmlformats.org/officeDocument/2006/relationships/chart" Target="../charts/chart237.xml"/><Relationship Id="rId19" Type="http://schemas.openxmlformats.org/officeDocument/2006/relationships/chart" Target="../charts/chart27.xml"/><Relationship Id="rId224" Type="http://schemas.openxmlformats.org/officeDocument/2006/relationships/chart" Target="../charts/chart232.xml"/><Relationship Id="rId240" Type="http://schemas.openxmlformats.org/officeDocument/2006/relationships/chart" Target="../charts/chart248.xml"/><Relationship Id="rId245" Type="http://schemas.openxmlformats.org/officeDocument/2006/relationships/chart" Target="../charts/chart253.xml"/><Relationship Id="rId261" Type="http://schemas.openxmlformats.org/officeDocument/2006/relationships/chart" Target="../charts/chart269.xml"/><Relationship Id="rId266" Type="http://schemas.openxmlformats.org/officeDocument/2006/relationships/chart" Target="../charts/chart274.xml"/><Relationship Id="rId287" Type="http://schemas.openxmlformats.org/officeDocument/2006/relationships/chart" Target="../charts/chart295.xml"/><Relationship Id="rId14" Type="http://schemas.openxmlformats.org/officeDocument/2006/relationships/chart" Target="../charts/chart22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56" Type="http://schemas.openxmlformats.org/officeDocument/2006/relationships/chart" Target="../charts/chart64.xml"/><Relationship Id="rId77" Type="http://schemas.openxmlformats.org/officeDocument/2006/relationships/chart" Target="../charts/chart85.xml"/><Relationship Id="rId100" Type="http://schemas.openxmlformats.org/officeDocument/2006/relationships/chart" Target="../charts/chart108.xml"/><Relationship Id="rId105" Type="http://schemas.openxmlformats.org/officeDocument/2006/relationships/chart" Target="../charts/chart113.xml"/><Relationship Id="rId126" Type="http://schemas.openxmlformats.org/officeDocument/2006/relationships/chart" Target="../charts/chart134.xml"/><Relationship Id="rId147" Type="http://schemas.openxmlformats.org/officeDocument/2006/relationships/chart" Target="../charts/chart155.xml"/><Relationship Id="rId168" Type="http://schemas.openxmlformats.org/officeDocument/2006/relationships/chart" Target="../charts/chart176.xml"/><Relationship Id="rId282" Type="http://schemas.openxmlformats.org/officeDocument/2006/relationships/chart" Target="../charts/chart290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93" Type="http://schemas.openxmlformats.org/officeDocument/2006/relationships/chart" Target="../charts/chart101.xml"/><Relationship Id="rId98" Type="http://schemas.openxmlformats.org/officeDocument/2006/relationships/chart" Target="../charts/chart106.xml"/><Relationship Id="rId121" Type="http://schemas.openxmlformats.org/officeDocument/2006/relationships/chart" Target="../charts/chart129.xml"/><Relationship Id="rId142" Type="http://schemas.openxmlformats.org/officeDocument/2006/relationships/chart" Target="../charts/chart150.xml"/><Relationship Id="rId163" Type="http://schemas.openxmlformats.org/officeDocument/2006/relationships/chart" Target="../charts/chart171.xml"/><Relationship Id="rId184" Type="http://schemas.openxmlformats.org/officeDocument/2006/relationships/chart" Target="../charts/chart192.xml"/><Relationship Id="rId189" Type="http://schemas.openxmlformats.org/officeDocument/2006/relationships/chart" Target="../charts/chart197.xml"/><Relationship Id="rId219" Type="http://schemas.openxmlformats.org/officeDocument/2006/relationships/chart" Target="../charts/chart227.xml"/><Relationship Id="rId3" Type="http://schemas.openxmlformats.org/officeDocument/2006/relationships/chart" Target="../charts/chart11.xml"/><Relationship Id="rId214" Type="http://schemas.openxmlformats.org/officeDocument/2006/relationships/chart" Target="../charts/chart222.xml"/><Relationship Id="rId230" Type="http://schemas.openxmlformats.org/officeDocument/2006/relationships/chart" Target="../charts/chart238.xml"/><Relationship Id="rId235" Type="http://schemas.openxmlformats.org/officeDocument/2006/relationships/chart" Target="../charts/chart243.xml"/><Relationship Id="rId251" Type="http://schemas.openxmlformats.org/officeDocument/2006/relationships/chart" Target="../charts/chart259.xml"/><Relationship Id="rId256" Type="http://schemas.openxmlformats.org/officeDocument/2006/relationships/chart" Target="../charts/chart264.xml"/><Relationship Id="rId277" Type="http://schemas.openxmlformats.org/officeDocument/2006/relationships/chart" Target="../charts/chart285.xml"/><Relationship Id="rId298" Type="http://schemas.openxmlformats.org/officeDocument/2006/relationships/chart" Target="../charts/chart306.xml"/><Relationship Id="rId25" Type="http://schemas.openxmlformats.org/officeDocument/2006/relationships/chart" Target="../charts/chart33.xml"/><Relationship Id="rId46" Type="http://schemas.openxmlformats.org/officeDocument/2006/relationships/chart" Target="../charts/chart54.xml"/><Relationship Id="rId67" Type="http://schemas.openxmlformats.org/officeDocument/2006/relationships/chart" Target="../charts/chart75.xml"/><Relationship Id="rId116" Type="http://schemas.openxmlformats.org/officeDocument/2006/relationships/chart" Target="../charts/chart124.xml"/><Relationship Id="rId137" Type="http://schemas.openxmlformats.org/officeDocument/2006/relationships/chart" Target="../charts/chart145.xml"/><Relationship Id="rId158" Type="http://schemas.openxmlformats.org/officeDocument/2006/relationships/chart" Target="../charts/chart166.xml"/><Relationship Id="rId272" Type="http://schemas.openxmlformats.org/officeDocument/2006/relationships/chart" Target="../charts/chart280.xml"/><Relationship Id="rId293" Type="http://schemas.openxmlformats.org/officeDocument/2006/relationships/chart" Target="../charts/chart301.xml"/><Relationship Id="rId302" Type="http://schemas.openxmlformats.org/officeDocument/2006/relationships/chart" Target="../charts/chart310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62" Type="http://schemas.openxmlformats.org/officeDocument/2006/relationships/chart" Target="../charts/chart70.xml"/><Relationship Id="rId83" Type="http://schemas.openxmlformats.org/officeDocument/2006/relationships/chart" Target="../charts/chart91.xml"/><Relationship Id="rId88" Type="http://schemas.openxmlformats.org/officeDocument/2006/relationships/chart" Target="../charts/chart96.xml"/><Relationship Id="rId111" Type="http://schemas.openxmlformats.org/officeDocument/2006/relationships/chart" Target="../charts/chart119.xml"/><Relationship Id="rId132" Type="http://schemas.openxmlformats.org/officeDocument/2006/relationships/chart" Target="../charts/chart140.xml"/><Relationship Id="rId153" Type="http://schemas.openxmlformats.org/officeDocument/2006/relationships/chart" Target="../charts/chart161.xml"/><Relationship Id="rId174" Type="http://schemas.openxmlformats.org/officeDocument/2006/relationships/chart" Target="../charts/chart182.xml"/><Relationship Id="rId179" Type="http://schemas.openxmlformats.org/officeDocument/2006/relationships/chart" Target="../charts/chart187.xml"/><Relationship Id="rId195" Type="http://schemas.openxmlformats.org/officeDocument/2006/relationships/chart" Target="../charts/chart203.xml"/><Relationship Id="rId209" Type="http://schemas.openxmlformats.org/officeDocument/2006/relationships/chart" Target="../charts/chart217.xml"/><Relationship Id="rId190" Type="http://schemas.openxmlformats.org/officeDocument/2006/relationships/chart" Target="../charts/chart198.xml"/><Relationship Id="rId204" Type="http://schemas.openxmlformats.org/officeDocument/2006/relationships/chart" Target="../charts/chart212.xml"/><Relationship Id="rId220" Type="http://schemas.openxmlformats.org/officeDocument/2006/relationships/chart" Target="../charts/chart228.xml"/><Relationship Id="rId225" Type="http://schemas.openxmlformats.org/officeDocument/2006/relationships/chart" Target="../charts/chart233.xml"/><Relationship Id="rId241" Type="http://schemas.openxmlformats.org/officeDocument/2006/relationships/chart" Target="../charts/chart249.xml"/><Relationship Id="rId246" Type="http://schemas.openxmlformats.org/officeDocument/2006/relationships/chart" Target="../charts/chart254.xml"/><Relationship Id="rId267" Type="http://schemas.openxmlformats.org/officeDocument/2006/relationships/chart" Target="../charts/chart275.xml"/><Relationship Id="rId288" Type="http://schemas.openxmlformats.org/officeDocument/2006/relationships/chart" Target="../charts/chart296.xml"/><Relationship Id="rId15" Type="http://schemas.openxmlformats.org/officeDocument/2006/relationships/chart" Target="../charts/chart23.xml"/><Relationship Id="rId36" Type="http://schemas.openxmlformats.org/officeDocument/2006/relationships/chart" Target="../charts/chart44.xml"/><Relationship Id="rId57" Type="http://schemas.openxmlformats.org/officeDocument/2006/relationships/chart" Target="../charts/chart65.xml"/><Relationship Id="rId106" Type="http://schemas.openxmlformats.org/officeDocument/2006/relationships/chart" Target="../charts/chart114.xml"/><Relationship Id="rId127" Type="http://schemas.openxmlformats.org/officeDocument/2006/relationships/chart" Target="../charts/chart135.xml"/><Relationship Id="rId262" Type="http://schemas.openxmlformats.org/officeDocument/2006/relationships/chart" Target="../charts/chart270.xml"/><Relationship Id="rId283" Type="http://schemas.openxmlformats.org/officeDocument/2006/relationships/chart" Target="../charts/chart291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52" Type="http://schemas.openxmlformats.org/officeDocument/2006/relationships/chart" Target="../charts/chart60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94" Type="http://schemas.openxmlformats.org/officeDocument/2006/relationships/chart" Target="../charts/chart102.xml"/><Relationship Id="rId99" Type="http://schemas.openxmlformats.org/officeDocument/2006/relationships/chart" Target="../charts/chart107.xml"/><Relationship Id="rId101" Type="http://schemas.openxmlformats.org/officeDocument/2006/relationships/chart" Target="../charts/chart109.xml"/><Relationship Id="rId122" Type="http://schemas.openxmlformats.org/officeDocument/2006/relationships/chart" Target="../charts/chart130.xml"/><Relationship Id="rId143" Type="http://schemas.openxmlformats.org/officeDocument/2006/relationships/chart" Target="../charts/chart151.xml"/><Relationship Id="rId148" Type="http://schemas.openxmlformats.org/officeDocument/2006/relationships/chart" Target="../charts/chart156.xml"/><Relationship Id="rId164" Type="http://schemas.openxmlformats.org/officeDocument/2006/relationships/chart" Target="../charts/chart172.xml"/><Relationship Id="rId169" Type="http://schemas.openxmlformats.org/officeDocument/2006/relationships/chart" Target="../charts/chart177.xml"/><Relationship Id="rId185" Type="http://schemas.openxmlformats.org/officeDocument/2006/relationships/chart" Target="../charts/chart19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80" Type="http://schemas.openxmlformats.org/officeDocument/2006/relationships/chart" Target="../charts/chart188.xml"/><Relationship Id="rId210" Type="http://schemas.openxmlformats.org/officeDocument/2006/relationships/chart" Target="../charts/chart218.xml"/><Relationship Id="rId215" Type="http://schemas.openxmlformats.org/officeDocument/2006/relationships/chart" Target="../charts/chart223.xml"/><Relationship Id="rId236" Type="http://schemas.openxmlformats.org/officeDocument/2006/relationships/chart" Target="../charts/chart244.xml"/><Relationship Id="rId257" Type="http://schemas.openxmlformats.org/officeDocument/2006/relationships/chart" Target="../charts/chart265.xml"/><Relationship Id="rId278" Type="http://schemas.openxmlformats.org/officeDocument/2006/relationships/chart" Target="../charts/chart286.xml"/><Relationship Id="rId26" Type="http://schemas.openxmlformats.org/officeDocument/2006/relationships/chart" Target="../charts/chart34.xml"/><Relationship Id="rId231" Type="http://schemas.openxmlformats.org/officeDocument/2006/relationships/chart" Target="../charts/chart239.xml"/><Relationship Id="rId252" Type="http://schemas.openxmlformats.org/officeDocument/2006/relationships/chart" Target="../charts/chart260.xml"/><Relationship Id="rId273" Type="http://schemas.openxmlformats.org/officeDocument/2006/relationships/chart" Target="../charts/chart281.xml"/><Relationship Id="rId294" Type="http://schemas.openxmlformats.org/officeDocument/2006/relationships/chart" Target="../charts/chart302.xml"/><Relationship Id="rId47" Type="http://schemas.openxmlformats.org/officeDocument/2006/relationships/chart" Target="../charts/chart55.xml"/><Relationship Id="rId68" Type="http://schemas.openxmlformats.org/officeDocument/2006/relationships/chart" Target="../charts/chart76.xml"/><Relationship Id="rId89" Type="http://schemas.openxmlformats.org/officeDocument/2006/relationships/chart" Target="../charts/chart97.xml"/><Relationship Id="rId112" Type="http://schemas.openxmlformats.org/officeDocument/2006/relationships/chart" Target="../charts/chart120.xml"/><Relationship Id="rId133" Type="http://schemas.openxmlformats.org/officeDocument/2006/relationships/chart" Target="../charts/chart141.xml"/><Relationship Id="rId154" Type="http://schemas.openxmlformats.org/officeDocument/2006/relationships/chart" Target="../charts/chart162.xml"/><Relationship Id="rId175" Type="http://schemas.openxmlformats.org/officeDocument/2006/relationships/chart" Target="../charts/chart183.xml"/><Relationship Id="rId196" Type="http://schemas.openxmlformats.org/officeDocument/2006/relationships/chart" Target="../charts/chart204.xml"/><Relationship Id="rId200" Type="http://schemas.openxmlformats.org/officeDocument/2006/relationships/chart" Target="../charts/chart208.xml"/><Relationship Id="rId16" Type="http://schemas.openxmlformats.org/officeDocument/2006/relationships/chart" Target="../charts/chart24.xml"/><Relationship Id="rId221" Type="http://schemas.openxmlformats.org/officeDocument/2006/relationships/chart" Target="../charts/chart229.xml"/><Relationship Id="rId242" Type="http://schemas.openxmlformats.org/officeDocument/2006/relationships/chart" Target="../charts/chart250.xml"/><Relationship Id="rId263" Type="http://schemas.openxmlformats.org/officeDocument/2006/relationships/chart" Target="../charts/chart271.xml"/><Relationship Id="rId284" Type="http://schemas.openxmlformats.org/officeDocument/2006/relationships/chart" Target="../charts/chart292.xml"/><Relationship Id="rId37" Type="http://schemas.openxmlformats.org/officeDocument/2006/relationships/chart" Target="../charts/chart45.xml"/><Relationship Id="rId58" Type="http://schemas.openxmlformats.org/officeDocument/2006/relationships/chart" Target="../charts/chart66.xml"/><Relationship Id="rId79" Type="http://schemas.openxmlformats.org/officeDocument/2006/relationships/chart" Target="../charts/chart87.xml"/><Relationship Id="rId102" Type="http://schemas.openxmlformats.org/officeDocument/2006/relationships/chart" Target="../charts/chart110.xml"/><Relationship Id="rId123" Type="http://schemas.openxmlformats.org/officeDocument/2006/relationships/chart" Target="../charts/chart131.xml"/><Relationship Id="rId144" Type="http://schemas.openxmlformats.org/officeDocument/2006/relationships/chart" Target="../charts/chart152.xml"/><Relationship Id="rId90" Type="http://schemas.openxmlformats.org/officeDocument/2006/relationships/chart" Target="../charts/chart98.xml"/><Relationship Id="rId165" Type="http://schemas.openxmlformats.org/officeDocument/2006/relationships/chart" Target="../charts/chart173.xml"/><Relationship Id="rId186" Type="http://schemas.openxmlformats.org/officeDocument/2006/relationships/chart" Target="../charts/chart194.xml"/><Relationship Id="rId211" Type="http://schemas.openxmlformats.org/officeDocument/2006/relationships/chart" Target="../charts/chart219.xml"/><Relationship Id="rId232" Type="http://schemas.openxmlformats.org/officeDocument/2006/relationships/chart" Target="../charts/chart240.xml"/><Relationship Id="rId253" Type="http://schemas.openxmlformats.org/officeDocument/2006/relationships/chart" Target="../charts/chart261.xml"/><Relationship Id="rId274" Type="http://schemas.openxmlformats.org/officeDocument/2006/relationships/chart" Target="../charts/chart282.xml"/><Relationship Id="rId295" Type="http://schemas.openxmlformats.org/officeDocument/2006/relationships/chart" Target="../charts/chart303.xml"/><Relationship Id="rId27" Type="http://schemas.openxmlformats.org/officeDocument/2006/relationships/chart" Target="../charts/chart35.xml"/><Relationship Id="rId48" Type="http://schemas.openxmlformats.org/officeDocument/2006/relationships/chart" Target="../charts/chart56.xml"/><Relationship Id="rId69" Type="http://schemas.openxmlformats.org/officeDocument/2006/relationships/chart" Target="../charts/chart77.xml"/><Relationship Id="rId113" Type="http://schemas.openxmlformats.org/officeDocument/2006/relationships/chart" Target="../charts/chart121.xml"/><Relationship Id="rId134" Type="http://schemas.openxmlformats.org/officeDocument/2006/relationships/chart" Target="../charts/chart142.xml"/><Relationship Id="rId80" Type="http://schemas.openxmlformats.org/officeDocument/2006/relationships/chart" Target="../charts/chart88.xml"/><Relationship Id="rId155" Type="http://schemas.openxmlformats.org/officeDocument/2006/relationships/chart" Target="../charts/chart163.xml"/><Relationship Id="rId176" Type="http://schemas.openxmlformats.org/officeDocument/2006/relationships/chart" Target="../charts/chart184.xml"/><Relationship Id="rId197" Type="http://schemas.openxmlformats.org/officeDocument/2006/relationships/chart" Target="../charts/chart205.xml"/><Relationship Id="rId201" Type="http://schemas.openxmlformats.org/officeDocument/2006/relationships/chart" Target="../charts/chart209.xml"/><Relationship Id="rId222" Type="http://schemas.openxmlformats.org/officeDocument/2006/relationships/chart" Target="../charts/chart230.xml"/><Relationship Id="rId243" Type="http://schemas.openxmlformats.org/officeDocument/2006/relationships/chart" Target="../charts/chart251.xml"/><Relationship Id="rId264" Type="http://schemas.openxmlformats.org/officeDocument/2006/relationships/chart" Target="../charts/chart272.xml"/><Relationship Id="rId285" Type="http://schemas.openxmlformats.org/officeDocument/2006/relationships/chart" Target="../charts/chart293.xml"/><Relationship Id="rId17" Type="http://schemas.openxmlformats.org/officeDocument/2006/relationships/chart" Target="../charts/chart25.xml"/><Relationship Id="rId38" Type="http://schemas.openxmlformats.org/officeDocument/2006/relationships/chart" Target="../charts/chart46.xml"/><Relationship Id="rId59" Type="http://schemas.openxmlformats.org/officeDocument/2006/relationships/chart" Target="../charts/chart67.xml"/><Relationship Id="rId103" Type="http://schemas.openxmlformats.org/officeDocument/2006/relationships/chart" Target="../charts/chart111.xml"/><Relationship Id="rId124" Type="http://schemas.openxmlformats.org/officeDocument/2006/relationships/chart" Target="../charts/chart132.xml"/><Relationship Id="rId70" Type="http://schemas.openxmlformats.org/officeDocument/2006/relationships/chart" Target="../charts/chart78.xml"/><Relationship Id="rId91" Type="http://schemas.openxmlformats.org/officeDocument/2006/relationships/chart" Target="../charts/chart99.xml"/><Relationship Id="rId145" Type="http://schemas.openxmlformats.org/officeDocument/2006/relationships/chart" Target="../charts/chart153.xml"/><Relationship Id="rId166" Type="http://schemas.openxmlformats.org/officeDocument/2006/relationships/chart" Target="../charts/chart174.xml"/><Relationship Id="rId187" Type="http://schemas.openxmlformats.org/officeDocument/2006/relationships/chart" Target="../charts/chart195.xml"/><Relationship Id="rId1" Type="http://schemas.openxmlformats.org/officeDocument/2006/relationships/chart" Target="../charts/chart9.xml"/><Relationship Id="rId212" Type="http://schemas.openxmlformats.org/officeDocument/2006/relationships/chart" Target="../charts/chart220.xml"/><Relationship Id="rId233" Type="http://schemas.openxmlformats.org/officeDocument/2006/relationships/chart" Target="../charts/chart241.xml"/><Relationship Id="rId254" Type="http://schemas.openxmlformats.org/officeDocument/2006/relationships/chart" Target="../charts/chart262.xml"/><Relationship Id="rId28" Type="http://schemas.openxmlformats.org/officeDocument/2006/relationships/chart" Target="../charts/chart36.xml"/><Relationship Id="rId49" Type="http://schemas.openxmlformats.org/officeDocument/2006/relationships/chart" Target="../charts/chart57.xml"/><Relationship Id="rId114" Type="http://schemas.openxmlformats.org/officeDocument/2006/relationships/chart" Target="../charts/chart122.xml"/><Relationship Id="rId275" Type="http://schemas.openxmlformats.org/officeDocument/2006/relationships/chart" Target="../charts/chart283.xml"/><Relationship Id="rId296" Type="http://schemas.openxmlformats.org/officeDocument/2006/relationships/chart" Target="../charts/chart304.xml"/><Relationship Id="rId300" Type="http://schemas.openxmlformats.org/officeDocument/2006/relationships/chart" Target="../charts/chart308.xml"/><Relationship Id="rId60" Type="http://schemas.openxmlformats.org/officeDocument/2006/relationships/chart" Target="../charts/chart68.xml"/><Relationship Id="rId81" Type="http://schemas.openxmlformats.org/officeDocument/2006/relationships/chart" Target="../charts/chart89.xml"/><Relationship Id="rId135" Type="http://schemas.openxmlformats.org/officeDocument/2006/relationships/chart" Target="../charts/chart143.xml"/><Relationship Id="rId156" Type="http://schemas.openxmlformats.org/officeDocument/2006/relationships/chart" Target="../charts/chart164.xml"/><Relationship Id="rId177" Type="http://schemas.openxmlformats.org/officeDocument/2006/relationships/chart" Target="../charts/chart185.xml"/><Relationship Id="rId198" Type="http://schemas.openxmlformats.org/officeDocument/2006/relationships/chart" Target="../charts/chart206.xml"/><Relationship Id="rId202" Type="http://schemas.openxmlformats.org/officeDocument/2006/relationships/chart" Target="../charts/chart210.xml"/><Relationship Id="rId223" Type="http://schemas.openxmlformats.org/officeDocument/2006/relationships/chart" Target="../charts/chart231.xml"/><Relationship Id="rId244" Type="http://schemas.openxmlformats.org/officeDocument/2006/relationships/chart" Target="../charts/chart252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265" Type="http://schemas.openxmlformats.org/officeDocument/2006/relationships/chart" Target="../charts/chart273.xml"/><Relationship Id="rId286" Type="http://schemas.openxmlformats.org/officeDocument/2006/relationships/chart" Target="../charts/chart294.xml"/><Relationship Id="rId50" Type="http://schemas.openxmlformats.org/officeDocument/2006/relationships/chart" Target="../charts/chart58.xml"/><Relationship Id="rId104" Type="http://schemas.openxmlformats.org/officeDocument/2006/relationships/chart" Target="../charts/chart112.xml"/><Relationship Id="rId125" Type="http://schemas.openxmlformats.org/officeDocument/2006/relationships/chart" Target="../charts/chart133.xml"/><Relationship Id="rId146" Type="http://schemas.openxmlformats.org/officeDocument/2006/relationships/chart" Target="../charts/chart154.xml"/><Relationship Id="rId167" Type="http://schemas.openxmlformats.org/officeDocument/2006/relationships/chart" Target="../charts/chart175.xml"/><Relationship Id="rId188" Type="http://schemas.openxmlformats.org/officeDocument/2006/relationships/chart" Target="../charts/chart196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13" Type="http://schemas.openxmlformats.org/officeDocument/2006/relationships/chart" Target="../charts/chart221.xml"/><Relationship Id="rId234" Type="http://schemas.openxmlformats.org/officeDocument/2006/relationships/chart" Target="../charts/chart24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4" Type="http://schemas.openxmlformats.org/officeDocument/2006/relationships/chart" Target="../charts/chart3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133350</xdr:colOff>
      <xdr:row>21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10</xdr:col>
      <xdr:colOff>152400</xdr:colOff>
      <xdr:row>46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10</xdr:col>
      <xdr:colOff>114300</xdr:colOff>
      <xdr:row>71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123825</xdr:colOff>
      <xdr:row>96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8</xdr:row>
      <xdr:rowOff>47626</xdr:rowOff>
    </xdr:from>
    <xdr:to>
      <xdr:col>11</xdr:col>
      <xdr:colOff>457199</xdr:colOff>
      <xdr:row>14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66674</xdr:colOff>
      <xdr:row>17</xdr:row>
      <xdr:rowOff>9525</xdr:rowOff>
    </xdr:from>
    <xdr:to>
      <xdr:col>11</xdr:col>
      <xdr:colOff>438149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600074</xdr:colOff>
      <xdr:row>25</xdr:row>
      <xdr:rowOff>257175</xdr:rowOff>
    </xdr:from>
    <xdr:to>
      <xdr:col>11</xdr:col>
      <xdr:colOff>419099</xdr:colOff>
      <xdr:row>33</xdr:row>
      <xdr:rowOff>47625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0.13645</cdr:x>
      <cdr:y>0.04701</cdr:y>
    </cdr:from>
    <cdr:to>
      <cdr:x>0.94255</cdr:x>
      <cdr:y>0.26496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23901" y="104775"/>
          <a:ext cx="4276726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pPr rtl="0"/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อัตราป่วยโรคไข้เลือดออก ปี 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2561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ในพื้นที่จังหวัดศรีสะเกษ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จำแนกรายอำเภอ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123825</xdr:rowOff>
    </xdr:from>
    <xdr:to>
      <xdr:col>13</xdr:col>
      <xdr:colOff>571500</xdr:colOff>
      <xdr:row>31</xdr:row>
      <xdr:rowOff>133350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36</xdr:row>
      <xdr:rowOff>142875</xdr:rowOff>
    </xdr:from>
    <xdr:to>
      <xdr:col>13</xdr:col>
      <xdr:colOff>600075</xdr:colOff>
      <xdr:row>59</xdr:row>
      <xdr:rowOff>142875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61</xdr:row>
      <xdr:rowOff>142875</xdr:rowOff>
    </xdr:from>
    <xdr:to>
      <xdr:col>13</xdr:col>
      <xdr:colOff>190500</xdr:colOff>
      <xdr:row>85</xdr:row>
      <xdr:rowOff>114300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90</xdr:row>
      <xdr:rowOff>47625</xdr:rowOff>
    </xdr:from>
    <xdr:to>
      <xdr:col>17</xdr:col>
      <xdr:colOff>9525</xdr:colOff>
      <xdr:row>115</xdr:row>
      <xdr:rowOff>28575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1114425</xdr:colOff>
      <xdr:row>58</xdr:row>
      <xdr:rowOff>66675</xdr:rowOff>
    </xdr:from>
    <xdr:to>
      <xdr:col>11</xdr:col>
      <xdr:colOff>38100</xdr:colOff>
      <xdr:row>81</xdr:row>
      <xdr:rowOff>114300</xdr:rowOff>
    </xdr:to>
    <xdr:graphicFrame macro="">
      <xdr:nvGraphicFramePr>
        <xdr:cNvPr id="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2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0</xdr:rowOff>
    </xdr:from>
    <xdr:to>
      <xdr:col>9</xdr:col>
      <xdr:colOff>245110</xdr:colOff>
      <xdr:row>66</xdr:row>
      <xdr:rowOff>156210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9</xdr:col>
      <xdr:colOff>245110</xdr:colOff>
      <xdr:row>84</xdr:row>
      <xdr:rowOff>116205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74</xdr:row>
      <xdr:rowOff>0</xdr:rowOff>
    </xdr:from>
    <xdr:to>
      <xdr:col>9</xdr:col>
      <xdr:colOff>245110</xdr:colOff>
      <xdr:row>88</xdr:row>
      <xdr:rowOff>101600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88</xdr:row>
      <xdr:rowOff>0</xdr:rowOff>
    </xdr:from>
    <xdr:to>
      <xdr:col>9</xdr:col>
      <xdr:colOff>245110</xdr:colOff>
      <xdr:row>99</xdr:row>
      <xdr:rowOff>168910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20</xdr:col>
      <xdr:colOff>504824</xdr:colOff>
      <xdr:row>36</xdr:row>
      <xdr:rowOff>142876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85724</xdr:rowOff>
    </xdr:from>
    <xdr:to>
      <xdr:col>12</xdr:col>
      <xdr:colOff>409574</xdr:colOff>
      <xdr:row>55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161924</xdr:rowOff>
    </xdr:from>
    <xdr:to>
      <xdr:col>20</xdr:col>
      <xdr:colOff>504824</xdr:colOff>
      <xdr:row>25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17</xdr:col>
      <xdr:colOff>286072</xdr:colOff>
      <xdr:row>35</xdr:row>
      <xdr:rowOff>21257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dengue/&#3652;&#3586;&#3657;&#3648;&#3621;&#3639;&#3629;&#3604;&#3629;&#3629;&#3585;&#3592;&#3619;&#3636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TbTot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7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4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การเปลี่ยนแปลงโรค507"/>
      <sheetName val="นับจำนวนผู้ป่วย 28 วัน รายตำบล"/>
      <sheetName val="รอวาง Sheet1"/>
      <sheetName val="อัตราป่วย"/>
      <sheetName val="จำนวนป่วยรายเดือน"/>
      <sheetName val="จำนวนป่วยรายสัปดาห์"/>
      <sheetName val="สรุปพื้นที่ป่วย"/>
      <sheetName val="ทะเบียนผู้ป่วยไข้เลือดออก"/>
      <sheetName val="รายวันแยกอำเภอ"/>
      <sheetName val="รายวันแยกพื้นที่"/>
      <sheetName val="ข้อแนะนำการใช้งาน"/>
      <sheetName val="รอวางนับพื้นที่ใหม่_สัปดาห์"/>
      <sheetName val="Sheet1"/>
      <sheetName val="รอวางสรุปพื้นที่ป่วย"/>
      <sheetName val="ptหมู่บ้านสงบแล้ว"/>
      <sheetName val="ptหมู่บ้านเฝ้าระวังพิเศษ"/>
      <sheetName val="จำนวนตำบลพบ Pt รายอำเภอ"/>
      <sheetName val="รอวางตำบลที่พบผู้ป่วยทั้งหมด"/>
      <sheetName val="จำนวนหมู่บ้านเฝ้าระวังพิเศษ"/>
      <sheetName val="รอวางพื้นที่เฝ้าระวังพิเศษ"/>
      <sheetName val="จำนวนหมู่บ้านสงบแล้ว"/>
      <sheetName val="รอวางพื้นที่สงบแล้ว"/>
      <sheetName val="จำนวนหมู่บ้านพบผู้ป่วยทั้งหมด"/>
      <sheetName val="รอวางพื้นที่พบผู้ป่วยทั้งหมด"/>
      <sheetName val="รอวางอัตราป่วย"/>
      <sheetName val="จำนวนหมู่บ้านป่วยทั้งหมด"/>
      <sheetName val="รอวางข้อมูลผู้ป่วยทั้งหมด"/>
      <sheetName val="รอวางผู้ป่วยรายพื้นที่ทั้งหมด"/>
      <sheetName val="รอวางป่วยรายเดือน"/>
      <sheetName val="รอวางป่วบรายสัปดาห์"/>
      <sheetName val="รอวางผู้ป่วยในรอบ 28 วัน"/>
      <sheetName val="ไข้เลือดออกจริ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>Addname</v>
          </cell>
          <cell r="D1" t="str">
            <v>W2</v>
          </cell>
          <cell r="E1" t="str">
            <v>W3</v>
          </cell>
          <cell r="F1" t="str">
            <v>W4</v>
          </cell>
          <cell r="G1" t="str">
            <v>W5</v>
          </cell>
          <cell r="H1" t="str">
            <v>W6</v>
          </cell>
          <cell r="I1" t="str">
            <v>W7</v>
          </cell>
          <cell r="J1" t="str">
            <v>W8</v>
          </cell>
          <cell r="K1" t="str">
            <v>W9</v>
          </cell>
          <cell r="L1" t="str">
            <v>W10</v>
          </cell>
          <cell r="M1" t="str">
            <v>W11</v>
          </cell>
          <cell r="N1" t="str">
            <v>W12</v>
          </cell>
          <cell r="O1" t="str">
            <v>W13</v>
          </cell>
          <cell r="P1" t="str">
            <v>W14</v>
          </cell>
          <cell r="Q1" t="str">
            <v>W15</v>
          </cell>
          <cell r="R1" t="str">
            <v>W16</v>
          </cell>
          <cell r="S1" t="str">
            <v>W17</v>
          </cell>
          <cell r="T1" t="str">
            <v>W18</v>
          </cell>
          <cell r="U1" t="str">
            <v>W19</v>
          </cell>
          <cell r="V1" t="str">
            <v>W20</v>
          </cell>
          <cell r="W1" t="str">
            <v>W21</v>
          </cell>
          <cell r="X1" t="str">
            <v>W22</v>
          </cell>
          <cell r="Y1" t="str">
            <v>W23</v>
          </cell>
          <cell r="Z1" t="str">
            <v>W24</v>
          </cell>
          <cell r="AA1" t="str">
            <v>W25</v>
          </cell>
          <cell r="AB1" t="str">
            <v>W26</v>
          </cell>
          <cell r="AC1" t="str">
            <v>W27</v>
          </cell>
          <cell r="AD1" t="str">
            <v>W28</v>
          </cell>
          <cell r="AE1" t="str">
            <v>W29</v>
          </cell>
          <cell r="AF1" t="str">
            <v>W30</v>
          </cell>
          <cell r="AG1" t="str">
            <v>W31</v>
          </cell>
          <cell r="AH1" t="str">
            <v>W32</v>
          </cell>
          <cell r="AI1" t="str">
            <v>W33</v>
          </cell>
          <cell r="AJ1" t="str">
            <v>W34</v>
          </cell>
          <cell r="AK1" t="str">
            <v>W35</v>
          </cell>
          <cell r="AL1" t="str">
            <v>W36</v>
          </cell>
          <cell r="AM1" t="str">
            <v>W37</v>
          </cell>
          <cell r="AN1" t="str">
            <v>W38</v>
          </cell>
          <cell r="AO1" t="str">
            <v>W39</v>
          </cell>
          <cell r="AP1" t="str">
            <v>W40</v>
          </cell>
          <cell r="AQ1" t="str">
            <v>W41</v>
          </cell>
          <cell r="AR1" t="str">
            <v>W42</v>
          </cell>
          <cell r="AS1" t="str">
            <v>W43</v>
          </cell>
          <cell r="AT1" t="str">
            <v>W44</v>
          </cell>
          <cell r="AU1" t="str">
            <v>W45</v>
          </cell>
          <cell r="AV1" t="str">
            <v>W46</v>
          </cell>
          <cell r="AW1" t="str">
            <v>W47</v>
          </cell>
          <cell r="AX1" t="str">
            <v>W48</v>
          </cell>
          <cell r="AY1" t="str">
            <v>W49</v>
          </cell>
          <cell r="AZ1" t="str">
            <v>W50</v>
          </cell>
          <cell r="BA1" t="str">
            <v>W51</v>
          </cell>
          <cell r="BB1" t="str">
            <v>W52</v>
          </cell>
          <cell r="BC1" t="str">
            <v>W53</v>
          </cell>
          <cell r="BD1" t="str">
            <v>totalds</v>
          </cell>
          <cell r="BE1" t="str">
            <v>totaldeath</v>
          </cell>
        </row>
      </sheetData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TbTotal"/>
    </sheetNames>
    <sheetDataSet>
      <sheetData sheetId="0">
        <row r="1">
          <cell r="A1" t="str">
            <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v>
          </cell>
        </row>
        <row r="4">
          <cell r="B4" t="str">
            <v xml:space="preserve">  0 - 4</v>
          </cell>
          <cell r="C4">
            <v>0</v>
          </cell>
        </row>
        <row r="5">
          <cell r="B5" t="str">
            <v xml:space="preserve">  5 - 9</v>
          </cell>
          <cell r="C5">
            <v>0</v>
          </cell>
        </row>
        <row r="6">
          <cell r="B6" t="str">
            <v xml:space="preserve"> 10 - 14</v>
          </cell>
          <cell r="C6">
            <v>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5</v>
          </cell>
        </row>
        <row r="9">
          <cell r="B9" t="str">
            <v xml:space="preserve"> 35 - 44</v>
          </cell>
          <cell r="C9">
            <v>5</v>
          </cell>
        </row>
        <row r="10">
          <cell r="B10" t="str">
            <v xml:space="preserve"> 45 - 54</v>
          </cell>
          <cell r="C10">
            <v>8</v>
          </cell>
        </row>
        <row r="11">
          <cell r="B11" t="str">
            <v xml:space="preserve"> 55 - 64</v>
          </cell>
          <cell r="C11">
            <v>7</v>
          </cell>
        </row>
        <row r="12">
          <cell r="B12" t="str">
            <v xml:space="preserve"> 65 +</v>
          </cell>
          <cell r="C12">
            <v>7</v>
          </cell>
        </row>
        <row r="14">
          <cell r="A14" t="str">
            <v>จำนวนป่วย(ราย)</v>
          </cell>
        </row>
        <row r="30">
          <cell r="A30" t="str">
            <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v>
          </cell>
        </row>
        <row r="33">
          <cell r="B33" t="str">
            <v>เกษตร</v>
          </cell>
          <cell r="C33">
            <v>22</v>
          </cell>
        </row>
        <row r="34">
          <cell r="B34" t="str">
            <v>ข้าราชการ</v>
          </cell>
          <cell r="C34">
            <v>1</v>
          </cell>
        </row>
        <row r="35">
          <cell r="B35" t="str">
            <v>รับจ้าง,กรรมกร</v>
          </cell>
          <cell r="C35">
            <v>1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1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6</v>
          </cell>
        </row>
        <row r="43">
          <cell r="B43" t="str">
            <v>ไม่ทราบอาชีพ/ในปกครอง</v>
          </cell>
          <cell r="C43">
            <v>2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v>
          </cell>
        </row>
        <row r="61">
          <cell r="B61" t="str">
            <v>ม.ค.</v>
          </cell>
          <cell r="C61">
            <v>25</v>
          </cell>
        </row>
        <row r="62">
          <cell r="B62" t="str">
            <v>ก.พ.</v>
          </cell>
          <cell r="C62">
            <v>8</v>
          </cell>
        </row>
        <row r="63">
          <cell r="B63" t="str">
            <v>มี.ค.</v>
          </cell>
          <cell r="C63">
            <v>18</v>
          </cell>
        </row>
        <row r="64">
          <cell r="B64" t="str">
            <v>เม.ย.</v>
          </cell>
          <cell r="C64">
            <v>12</v>
          </cell>
        </row>
        <row r="65">
          <cell r="B65" t="str">
            <v>พ.ค.</v>
          </cell>
          <cell r="C65">
            <v>21</v>
          </cell>
        </row>
        <row r="66">
          <cell r="B66" t="str">
            <v>มิ.ย.</v>
          </cell>
          <cell r="C66">
            <v>65</v>
          </cell>
        </row>
        <row r="67">
          <cell r="B67" t="str">
            <v>ก.ค.</v>
          </cell>
          <cell r="C67">
            <v>77</v>
          </cell>
        </row>
        <row r="68">
          <cell r="B68" t="str">
            <v>ส.ค.</v>
          </cell>
          <cell r="C68">
            <v>99</v>
          </cell>
        </row>
        <row r="69">
          <cell r="B69" t="str">
            <v>ก.ย.</v>
          </cell>
          <cell r="C69">
            <v>125</v>
          </cell>
        </row>
        <row r="70">
          <cell r="B70" t="str">
            <v>ต.ค.</v>
          </cell>
          <cell r="C70">
            <v>177</v>
          </cell>
        </row>
        <row r="71">
          <cell r="B71" t="str">
            <v>พ.ย.</v>
          </cell>
          <cell r="C71">
            <v>74</v>
          </cell>
        </row>
        <row r="72">
          <cell r="B72" t="str">
            <v>ธ.ค.</v>
          </cell>
          <cell r="C72">
            <v>32</v>
          </cell>
        </row>
        <row r="85">
          <cell r="A85" t="str">
            <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26"/>
    </sheetNames>
    <sheetDataSet>
      <sheetData sheetId="0">
        <row r="1">
          <cell r="A1" t="str">
            <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v>
          </cell>
        </row>
        <row r="4">
          <cell r="B4" t="str">
            <v xml:space="preserve">  0 - 4</v>
          </cell>
          <cell r="C4">
            <v>171.59</v>
          </cell>
        </row>
        <row r="5">
          <cell r="B5" t="str">
            <v xml:space="preserve">  5 - 9</v>
          </cell>
          <cell r="C5">
            <v>531.54999999999995</v>
          </cell>
        </row>
        <row r="6">
          <cell r="B6" t="str">
            <v xml:space="preserve"> 10 - 14</v>
          </cell>
          <cell r="C6">
            <v>510.17</v>
          </cell>
        </row>
        <row r="7">
          <cell r="B7" t="str">
            <v xml:space="preserve"> 15 - 24</v>
          </cell>
          <cell r="C7">
            <v>165.18</v>
          </cell>
        </row>
        <row r="8">
          <cell r="B8" t="str">
            <v xml:space="preserve"> 25 - 34</v>
          </cell>
          <cell r="C8">
            <v>45.12</v>
          </cell>
        </row>
        <row r="9">
          <cell r="B9" t="str">
            <v xml:space="preserve"> 35 - 44</v>
          </cell>
          <cell r="C9">
            <v>28.25</v>
          </cell>
        </row>
        <row r="10">
          <cell r="B10" t="str">
            <v xml:space="preserve"> 45 - 54</v>
          </cell>
          <cell r="C10">
            <v>29.02</v>
          </cell>
        </row>
        <row r="11">
          <cell r="B11" t="str">
            <v xml:space="preserve"> 55 - 64</v>
          </cell>
          <cell r="C11">
            <v>24.17</v>
          </cell>
        </row>
        <row r="12">
          <cell r="B12" t="str">
            <v xml:space="preserve"> 65 +</v>
          </cell>
          <cell r="C12">
            <v>21.03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v>
          </cell>
        </row>
        <row r="33">
          <cell r="B33" t="str">
            <v>เกษตร</v>
          </cell>
          <cell r="C33">
            <v>253</v>
          </cell>
        </row>
        <row r="34">
          <cell r="B34" t="str">
            <v>ข้าราชการ</v>
          </cell>
          <cell r="C34">
            <v>12</v>
          </cell>
        </row>
        <row r="35">
          <cell r="B35" t="str">
            <v>รับจ้าง,กรรมกร</v>
          </cell>
          <cell r="C35">
            <v>16</v>
          </cell>
        </row>
        <row r="36">
          <cell r="B36" t="str">
            <v>ค้าขาย</v>
          </cell>
          <cell r="C36">
            <v>4</v>
          </cell>
        </row>
        <row r="37">
          <cell r="B37" t="str">
            <v>งานบ้าน</v>
          </cell>
          <cell r="C37">
            <v>2</v>
          </cell>
        </row>
        <row r="38">
          <cell r="B38" t="str">
            <v>นักเรียน</v>
          </cell>
          <cell r="C38">
            <v>1132</v>
          </cell>
        </row>
        <row r="39">
          <cell r="B39" t="str">
            <v>ทหาร,ตำรวจ</v>
          </cell>
          <cell r="C39">
            <v>10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4</v>
          </cell>
        </row>
        <row r="42">
          <cell r="B42" t="str">
            <v>อื่นๆ</v>
          </cell>
          <cell r="C42">
            <v>74</v>
          </cell>
        </row>
        <row r="43">
          <cell r="B43" t="str">
            <v>ไม่ทราบอาชีพ/ในปกครอง</v>
          </cell>
          <cell r="C43">
            <v>221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2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4</v>
          </cell>
        </row>
        <row r="58">
          <cell r="A58" t="str">
            <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v>
          </cell>
        </row>
        <row r="61">
          <cell r="B61" t="str">
            <v>ม.ค.</v>
          </cell>
          <cell r="C61">
            <v>15</v>
          </cell>
        </row>
        <row r="62">
          <cell r="B62" t="str">
            <v>ก.พ.</v>
          </cell>
          <cell r="C62">
            <v>10</v>
          </cell>
        </row>
        <row r="63">
          <cell r="B63" t="str">
            <v>มี.ค.</v>
          </cell>
          <cell r="C63">
            <v>34</v>
          </cell>
        </row>
        <row r="64">
          <cell r="B64" t="str">
            <v>เม.ย.</v>
          </cell>
          <cell r="C64">
            <v>35</v>
          </cell>
        </row>
        <row r="65">
          <cell r="B65" t="str">
            <v>พ.ค.</v>
          </cell>
          <cell r="C65">
            <v>115</v>
          </cell>
        </row>
        <row r="66">
          <cell r="B66" t="str">
            <v>มิ.ย.</v>
          </cell>
          <cell r="C66">
            <v>386</v>
          </cell>
        </row>
        <row r="67">
          <cell r="B67" t="str">
            <v>ก.ค.</v>
          </cell>
          <cell r="C67">
            <v>425</v>
          </cell>
        </row>
        <row r="68">
          <cell r="B68" t="str">
            <v>ส.ค.</v>
          </cell>
          <cell r="C68">
            <v>323</v>
          </cell>
        </row>
        <row r="69">
          <cell r="B69" t="str">
            <v>ก.ย.</v>
          </cell>
          <cell r="C69">
            <v>303</v>
          </cell>
        </row>
        <row r="70">
          <cell r="B70" t="str">
            <v>ต.ค.</v>
          </cell>
          <cell r="C70">
            <v>88</v>
          </cell>
        </row>
        <row r="71">
          <cell r="B71" t="str">
            <v>พ.ย.</v>
          </cell>
          <cell r="C71">
            <v>145</v>
          </cell>
        </row>
        <row r="72">
          <cell r="B72" t="str">
            <v>ธ.ค.</v>
          </cell>
          <cell r="C72">
            <v>37</v>
          </cell>
        </row>
        <row r="85">
          <cell r="A85" t="str">
            <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71"/>
    </sheetNames>
    <sheetDataSet>
      <sheetData sheetId="0">
        <row r="1">
          <cell r="A1" t="str">
            <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v>
          </cell>
        </row>
        <row r="4">
          <cell r="B4" t="str">
            <v xml:space="preserve">  0 - 4</v>
          </cell>
          <cell r="C4">
            <v>259.29000000000002</v>
          </cell>
        </row>
        <row r="5">
          <cell r="B5" t="str">
            <v xml:space="preserve">  5 - 9</v>
          </cell>
          <cell r="C5">
            <v>17.87</v>
          </cell>
        </row>
        <row r="6">
          <cell r="B6" t="str">
            <v xml:space="preserve"> 10 - 14</v>
          </cell>
          <cell r="C6">
            <v>1.1000000000000001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0.47</v>
          </cell>
        </row>
        <row r="9">
          <cell r="B9" t="str">
            <v xml:space="preserve"> 35 - 44</v>
          </cell>
          <cell r="C9">
            <v>0</v>
          </cell>
        </row>
        <row r="10">
          <cell r="B10" t="str">
            <v xml:space="preserve"> 45 - 54</v>
          </cell>
          <cell r="C10">
            <v>0</v>
          </cell>
        </row>
        <row r="11">
          <cell r="B11" t="str">
            <v xml:space="preserve"> 55 - 64</v>
          </cell>
          <cell r="C11">
            <v>0</v>
          </cell>
        </row>
        <row r="12">
          <cell r="B12" t="str">
            <v xml:space="preserve"> 65 +</v>
          </cell>
          <cell r="C12">
            <v>0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v>
          </cell>
        </row>
        <row r="33">
          <cell r="B33" t="str">
            <v>เกษตร</v>
          </cell>
          <cell r="C33">
            <v>1</v>
          </cell>
        </row>
        <row r="34">
          <cell r="B34" t="str">
            <v>ข้าราชการ</v>
          </cell>
          <cell r="C34">
            <v>0</v>
          </cell>
        </row>
        <row r="35">
          <cell r="B35" t="str">
            <v>รับจ้าง,กรรมกร</v>
          </cell>
          <cell r="C35">
            <v>0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12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0</v>
          </cell>
        </row>
        <row r="43">
          <cell r="B43" t="str">
            <v>ไม่ทราบอาชีพ/ในปกครอง</v>
          </cell>
          <cell r="C43">
            <v>209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v>
          </cell>
        </row>
        <row r="61">
          <cell r="B61" t="str">
            <v>ม.ค.</v>
          </cell>
          <cell r="C61">
            <v>34</v>
          </cell>
        </row>
        <row r="62">
          <cell r="B62" t="str">
            <v>ก.พ.</v>
          </cell>
          <cell r="C62">
            <v>21</v>
          </cell>
        </row>
        <row r="63">
          <cell r="B63" t="str">
            <v>มี.ค.</v>
          </cell>
          <cell r="C63">
            <v>13</v>
          </cell>
        </row>
        <row r="64">
          <cell r="B64" t="str">
            <v>เม.ย.</v>
          </cell>
          <cell r="C64">
            <v>13</v>
          </cell>
        </row>
        <row r="65">
          <cell r="B65" t="str">
            <v>พ.ค.</v>
          </cell>
          <cell r="C65">
            <v>54</v>
          </cell>
        </row>
        <row r="66">
          <cell r="B66" t="str">
            <v>มิ.ย.</v>
          </cell>
          <cell r="C66">
            <v>87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43"/>
    </sheetNames>
    <sheetDataSet>
      <sheetData sheetId="0">
        <row r="1">
          <cell r="A1" t="str">
            <v>อัตราป่วยต่อประชากรแสแนคน ด้วยโรค Leptospirosis  จำแนกตามกลุ่มอายุ   จังหวัด ศรีสะเกษ  ระหว่างวันที่  1 มกราคม 2562  ถึงวันที่  20 มิถุนายน 2562</v>
          </cell>
        </row>
        <row r="4">
          <cell r="B4" t="str">
            <v xml:space="preserve">  0 - 4</v>
          </cell>
          <cell r="C4">
            <v>0</v>
          </cell>
        </row>
        <row r="5">
          <cell r="B5" t="str">
            <v xml:space="preserve">  5 - 9</v>
          </cell>
          <cell r="C5">
            <v>1.1200000000000001</v>
          </cell>
        </row>
        <row r="6">
          <cell r="B6" t="str">
            <v xml:space="preserve"> 10 - 14</v>
          </cell>
          <cell r="C6">
            <v>0</v>
          </cell>
        </row>
        <row r="7">
          <cell r="B7" t="str">
            <v xml:space="preserve"> 15 - 24</v>
          </cell>
          <cell r="C7">
            <v>6.03</v>
          </cell>
        </row>
        <row r="8">
          <cell r="B8" t="str">
            <v xml:space="preserve"> 25 - 34</v>
          </cell>
          <cell r="C8">
            <v>9.3000000000000007</v>
          </cell>
        </row>
        <row r="9">
          <cell r="B9" t="str">
            <v xml:space="preserve"> 35 - 44</v>
          </cell>
          <cell r="C9">
            <v>11.47</v>
          </cell>
        </row>
        <row r="10">
          <cell r="B10" t="str">
            <v xml:space="preserve"> 45 - 54</v>
          </cell>
          <cell r="C10">
            <v>10.83</v>
          </cell>
        </row>
        <row r="11">
          <cell r="B11" t="str">
            <v xml:space="preserve"> 55 - 64</v>
          </cell>
          <cell r="C11">
            <v>18.29</v>
          </cell>
        </row>
        <row r="12">
          <cell r="B12" t="str">
            <v xml:space="preserve"> 65 +</v>
          </cell>
          <cell r="C12">
            <v>11.17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Leptospirosis  จำแนกตามอาชีพ   จังหวัด ศรีสะเกษ  ระหว่างวันที่  1 มกราคม 2562  ถึงวันที่  20 มิถุนายน 2562</v>
          </cell>
        </row>
        <row r="33">
          <cell r="B33" t="str">
            <v>เกษตร</v>
          </cell>
          <cell r="C33">
            <v>97</v>
          </cell>
        </row>
        <row r="34">
          <cell r="B34" t="str">
            <v>ข้าราชการ</v>
          </cell>
          <cell r="C34">
            <v>2</v>
          </cell>
        </row>
        <row r="35">
          <cell r="B35" t="str">
            <v>รับจ้าง,กรรมกร</v>
          </cell>
          <cell r="C35">
            <v>5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5</v>
          </cell>
        </row>
        <row r="39">
          <cell r="B39" t="str">
            <v>ทหาร,ตำรวจ</v>
          </cell>
          <cell r="C39">
            <v>2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13</v>
          </cell>
        </row>
        <row r="43">
          <cell r="B43" t="str">
            <v>ไม่ทราบอาชีพ/ในปกครอง</v>
          </cell>
          <cell r="C43">
            <v>7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1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Leptospirosis  จำแนกรายเดือน   จังหวัด ศรีสะเกษ  ระหว่างวันที่  1 มกราคม 2562  ถึงวันที่  20 มิถุนายน 2562</v>
          </cell>
        </row>
        <row r="61">
          <cell r="B61" t="str">
            <v>ม.ค.</v>
          </cell>
          <cell r="C61">
            <v>20</v>
          </cell>
        </row>
        <row r="62">
          <cell r="B62" t="str">
            <v>ก.พ.</v>
          </cell>
          <cell r="C62">
            <v>21</v>
          </cell>
        </row>
        <row r="63">
          <cell r="B63" t="str">
            <v>มี.ค.</v>
          </cell>
          <cell r="C63">
            <v>29</v>
          </cell>
        </row>
        <row r="64">
          <cell r="B64" t="str">
            <v>เม.ย.</v>
          </cell>
          <cell r="C64">
            <v>20</v>
          </cell>
        </row>
        <row r="65">
          <cell r="B65" t="str">
            <v>พ.ค.</v>
          </cell>
          <cell r="C65">
            <v>33</v>
          </cell>
        </row>
        <row r="66">
          <cell r="B66" t="str">
            <v>มิ.ย.</v>
          </cell>
          <cell r="C66">
            <v>9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Leptospirosis  จำแนกตามพื้นที่   จังหวัด ศรีสะเกษ  ระหว่างวันที่  1 มกราคม 2562  ถึงวันที่  20 มิถุนายน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420.45393703704" createdVersion="3" refreshedVersion="3" minRefreshableVersion="3" recordCount="730">
  <cacheSource type="worksheet">
    <worksheetSource ref="A1:AO1048576" sheet="รอวางผู้ป่วยทั้งหมด"/>
  </cacheSource>
  <cacheFields count="41">
    <cacheField name="E0" numFmtId="0">
      <sharedItems containsString="0" containsBlank="1" containsNumber="1" containsInteger="1" minValue="11" maxValue="100933"/>
    </cacheField>
    <cacheField name="E1" numFmtId="0">
      <sharedItems containsString="0" containsBlank="1" containsNumber="1" containsInteger="1" minValue="1" maxValue="775"/>
    </cacheField>
    <cacheField name="PE0" numFmtId="0">
      <sharedItems containsString="0" containsBlank="1" containsNumber="1" containsInteger="1" minValue="0" maxValue="87145"/>
    </cacheField>
    <cacheField name="PE1" numFmtId="0">
      <sharedItems containsString="0" containsBlank="1" containsNumber="1" containsInteger="1" minValue="0" maxValue="423"/>
    </cacheField>
    <cacheField name="DISEASE" numFmtId="0">
      <sharedItems containsBlank="1"/>
    </cacheField>
    <cacheField name="NAME" numFmtId="0">
      <sharedItems containsBlank="1"/>
    </cacheField>
    <cacheField name="HN" numFmtId="0">
      <sharedItems containsBlank="1"/>
    </cacheField>
    <cacheField name="NMEPAT" numFmtId="0">
      <sharedItems containsBlank="1"/>
    </cacheField>
    <cacheField name="SEX" numFmtId="0">
      <sharedItems containsBlank="1"/>
    </cacheField>
    <cacheField name="AGEY" numFmtId="0">
      <sharedItems containsString="0" containsBlank="1" containsNumber="1" containsInteger="1" minValue="0" maxValue="62"/>
    </cacheField>
    <cacheField name="AGEM" numFmtId="0">
      <sharedItems containsString="0" containsBlank="1" containsNumber="1" containsInteger="1" minValue="0" maxValue="11"/>
    </cacheField>
    <cacheField name="AGED" numFmtId="0">
      <sharedItems containsString="0" containsBlank="1" containsNumber="1" containsInteger="1" minValue="0" maxValue="30"/>
    </cacheField>
    <cacheField name="MARIETAL" numFmtId="0">
      <sharedItems containsBlank="1"/>
    </cacheField>
    <cacheField name="RACE" numFmtId="0">
      <sharedItems containsBlank="1"/>
    </cacheField>
    <cacheField name="RACE1" numFmtId="0">
      <sharedItems containsBlank="1"/>
    </cacheField>
    <cacheField name="OCCUPAT" numFmtId="0">
      <sharedItems containsString="0" containsBlank="1" containsNumber="1" containsInteger="1" minValue="1" maxValue="11"/>
    </cacheField>
    <cacheField name="ADDRESS" numFmtId="0">
      <sharedItems containsBlank="1"/>
    </cacheField>
    <cacheField name="ADDRCODE" numFmtId="0">
      <sharedItems containsBlank="1"/>
    </cacheField>
    <cacheField name="METROPOL" numFmtId="0">
      <sharedItems containsBlank="1"/>
    </cacheField>
    <cacheField name="HOSPITAL" numFmtId="0">
      <sharedItems containsBlank="1"/>
    </cacheField>
    <cacheField name="TYPE" numFmtId="0">
      <sharedItems containsBlank="1"/>
    </cacheField>
    <cacheField name="RESULT" numFmtId="0">
      <sharedItems containsBlank="1"/>
    </cacheField>
    <cacheField name="HSERV" numFmtId="0">
      <sharedItems containsBlank="1"/>
    </cacheField>
    <cacheField name="CLASS" numFmtId="0">
      <sharedItems containsBlank="1"/>
    </cacheField>
    <cacheField name="SCHOOL" numFmtId="0">
      <sharedItems containsBlank="1"/>
    </cacheField>
    <cacheField name="DATESICK" numFmtId="0">
      <sharedItems containsNonDate="0" containsDate="1" containsString="0" containsBlank="1" minDate="1982-08-03T00:00:00" maxDate="2018-11-16T00:00:00" count="881">
        <d v="2018-10-15T00:00:00"/>
        <d v="2018-06-15T00:00:00"/>
        <d v="2018-10-01T00:00:00"/>
        <d v="2018-10-02T00:00:00"/>
        <d v="2018-08-26T00:00:00"/>
        <d v="2018-08-19T00:00:00"/>
        <d v="2018-10-04T00:00:00"/>
        <d v="2018-01-14T00:00:00"/>
        <d v="2018-08-11T00:00:00"/>
        <d v="2018-08-02T00:00:00"/>
        <d v="2018-01-02T00:00:00"/>
        <d v="2018-10-18T00:00:00"/>
        <d v="2018-09-18T00:00:00"/>
        <d v="2018-01-15T00:00:00"/>
        <d v="2018-07-19T00:00:00"/>
        <d v="2018-11-07T00:00:00"/>
        <d v="2018-11-11T00:00:00"/>
        <d v="2018-11-13T00:00:00"/>
        <d v="2018-08-04T00:00:00"/>
        <d v="2018-09-11T00:00:00"/>
        <d v="2018-09-16T00:00:00"/>
        <d v="2018-09-12T00:00:00"/>
        <d v="2018-09-15T00:00:00"/>
        <d v="2018-09-13T00:00:00"/>
        <d v="2018-01-24T00:00:00"/>
        <d v="2018-01-03T00:00:00"/>
        <d v="2018-07-31T00:00:00"/>
        <d v="2018-09-09T00:00:00"/>
        <d v="2018-01-08T00:00:00"/>
        <d v="2018-09-20T00:00:00"/>
        <d v="2018-09-23T00:00:00"/>
        <d v="2018-09-25T00:00:00"/>
        <d v="2018-01-09T00:00:00"/>
        <d v="2018-09-05T00:00:00"/>
        <d v="2018-08-31T00:00:00"/>
        <d v="2018-06-02T00:00:00"/>
        <d v="2018-02-26T00:00:00"/>
        <d v="2018-02-25T00:00:00"/>
        <d v="2018-01-20T00:00:00"/>
        <d v="2018-02-13T00:00:00"/>
        <d v="2018-09-22T00:00:00"/>
        <d v="2018-02-07T00:00:00"/>
        <d v="2018-06-06T00:00:00"/>
        <d v="2018-02-01T00:00:00"/>
        <d v="2018-02-19T00:00:00"/>
        <d v="2018-05-31T00:00:00"/>
        <d v="2018-01-28T00:00:00"/>
        <d v="2018-06-20T00:00:00"/>
        <d v="2018-06-04T00:00:00"/>
        <d v="2018-10-09T00:00:00"/>
        <d v="2018-07-16T00:00:00"/>
        <d v="2018-07-20T00:00:00"/>
        <d v="2018-09-24T00:00:00"/>
        <d v="2018-09-10T00:00:00"/>
        <d v="2018-06-21T00:00:00"/>
        <d v="2018-08-06T00:00:00"/>
        <d v="2018-08-28T00:00:00"/>
        <d v="2018-08-29T00:00:00"/>
        <d v="2018-05-26T00:00:00"/>
        <d v="2018-09-27T00:00:00"/>
        <d v="2018-09-07T00:00:00"/>
        <d v="2018-06-25T00:00:00"/>
        <d v="2018-01-13T00:00:00"/>
        <d v="2018-06-12T00:00:00"/>
        <d v="2018-08-23T00:00:00"/>
        <d v="2018-06-10T00:00:00"/>
        <d v="2018-11-04T00:00:00"/>
        <d v="2018-10-10T00:00:00"/>
        <d v="2018-02-05T00:00:00"/>
        <d v="2018-05-12T00:00:00"/>
        <d v="2018-07-15T00:00:00"/>
        <d v="2018-06-16T00:00:00"/>
        <d v="2018-03-28T00:00:00"/>
        <d v="2018-10-12T00:00:00"/>
        <d v="2018-10-03T00:00:00"/>
        <d v="2018-05-24T00:00:00"/>
        <d v="2018-01-18T00:00:00"/>
        <d v="2018-02-04T00:00:00"/>
        <d v="2018-10-07T00:00:00"/>
        <d v="2018-10-16T00:00:00"/>
        <d v="2018-09-02T00:00:00"/>
        <d v="2018-09-21T00:00:00"/>
        <d v="2018-11-05T00:00:00"/>
        <d v="2018-09-08T00:00:00"/>
        <d v="2018-08-20T00:00:00"/>
        <d v="2018-04-01T00:00:00"/>
        <d v="2018-10-05T00:00:00"/>
        <d v="2018-09-17T00:00:00"/>
        <d v="2018-09-19T00:00:00"/>
        <d v="2018-10-06T00:00:00"/>
        <d v="2018-02-23T00:00:00"/>
        <d v="2018-08-15T00:00:00"/>
        <d v="2018-11-01T00:00:00"/>
        <d v="2018-09-26T00:00:00"/>
        <d v="2018-02-02T00:00:00"/>
        <d v="2018-10-13T00:00:00"/>
        <d v="2018-01-10T00:00:00"/>
        <d v="2018-10-21T00:00:00"/>
        <d v="2018-07-27T00:00:00"/>
        <d v="2018-10-17T00:00:00"/>
        <d v="2018-10-19T00:00:00"/>
        <d v="2018-10-20T00:00:00"/>
        <d v="2018-07-22T00:00:00"/>
        <d v="2018-07-25T00:00:00"/>
        <d v="2018-10-23T00:00:00"/>
        <d v="2018-08-01T00:00:00"/>
        <d v="2018-10-26T00:00:00"/>
        <d v="2018-10-24T00:00:00"/>
        <d v="2018-10-22T00:00:00"/>
        <d v="2018-11-02T00:00:00"/>
        <d v="2018-11-12T00:00:00"/>
        <d v="2018-10-08T00:00:00"/>
        <d v="2018-11-10T00:00:00"/>
        <d v="2018-04-19T00:00:00"/>
        <d v="2018-11-08T00:00:00"/>
        <d v="2018-08-03T00:00:00"/>
        <d v="2018-11-03T00:00:00"/>
        <d v="2018-11-06T00:00:00"/>
        <d v="2018-10-14T00:00:00"/>
        <d v="2018-05-28T00:00:00"/>
        <d v="2018-06-26T00:00:00"/>
        <d v="2018-08-27T00:00:00"/>
        <d v="2018-09-04T00:00:00"/>
        <d v="2018-06-19T00:00:00"/>
        <d v="2018-07-09T00:00:00"/>
        <d v="2018-07-11T00:00:00"/>
        <d v="2018-06-24T00:00:00"/>
        <d v="2018-07-01T00:00:00"/>
        <d v="2018-08-17T00:00:00"/>
        <d v="2018-07-30T00:00:00"/>
        <d v="2018-07-03T00:00:00"/>
        <d v="2018-09-03T00:00:00"/>
        <d v="2018-08-05T00:00:00"/>
        <d v="2018-08-12T00:00:00"/>
        <d v="2018-07-21T00:00:00"/>
        <d v="2018-07-10T00:00:00"/>
        <d v="2018-07-13T00:00:00"/>
        <d v="2018-08-14T00:00:00"/>
        <d v="2018-08-24T00:00:00"/>
        <d v="2018-05-15T00:00:00"/>
        <d v="2018-06-07T00:00:00"/>
        <d v="2018-08-25T00:00:00"/>
        <d v="2018-08-07T00:00:00"/>
        <d v="2018-08-08T00:00:00"/>
        <d v="2018-07-26T00:00:00"/>
        <d v="2018-06-29T00:00:00"/>
        <d v="2018-01-16T00:00:00"/>
        <d v="2018-01-17T00:00:00"/>
        <d v="2018-03-27T00:00:00"/>
        <d v="2018-03-05T00:00:00"/>
        <d v="2018-03-02T00:00:00"/>
        <d v="2018-08-30T00:00:00"/>
        <d v="2018-01-23T00:00:00"/>
        <d v="2018-06-30T00:00:00"/>
        <d v="2018-06-27T00:00:00"/>
        <d v="2018-08-16T00:00:00"/>
        <d v="2018-08-21T00:00:00"/>
        <d v="2018-07-28T00:00:00"/>
        <d v="2018-01-31T00:00:00"/>
        <d v="2018-10-30T00:00:00"/>
        <d v="2018-01-19T00:00:00"/>
        <d v="2018-02-21T00:00:00"/>
        <d v="2018-07-02T00:00:00"/>
        <d v="2018-08-09T00:00:00"/>
        <d v="2018-09-29T00:00:00"/>
        <d v="2018-05-11T00:00:00"/>
        <d v="2018-01-21T00:00:00"/>
        <d v="2018-03-13T00:00:00"/>
        <d v="2018-03-18T00:00:00"/>
        <d v="2018-05-27T00:00:00"/>
        <d v="2018-06-28T00:00:00"/>
        <d v="2018-07-14T00:00:00"/>
        <d v="2018-08-10T00:00:00"/>
        <d v="2018-07-18T00:00:00"/>
        <d v="2018-07-06T00:00:00"/>
        <d v="2018-07-05T00:00:00"/>
        <d v="2018-05-16T00:00:00"/>
        <d v="2018-07-24T00:00:00"/>
        <d v="2018-01-22T00:00:00"/>
        <d v="2018-10-28T00:00:00"/>
        <d v="2018-10-27T00:00:00"/>
        <d v="2018-01-26T00:00:00"/>
        <d v="2018-06-22T00:00:00"/>
        <d v="2018-07-08T00:00:00"/>
        <d v="2018-11-14T00:00:00"/>
        <d v="2018-01-01T00:00:00"/>
        <d v="2018-01-27T00:00:00"/>
        <d v="2018-06-03T00:00:00"/>
        <d v="2018-10-29T00:00:00"/>
        <d v="2018-06-23T00:00:00"/>
        <d v="2018-08-22T00:00:00"/>
        <d v="2018-09-06T00:00:00"/>
        <d v="2018-03-06T00:00:00"/>
        <d v="2018-03-07T00:00:00"/>
        <d v="2018-08-13T00:00:00"/>
        <d v="2018-03-11T00:00:00"/>
        <d v="2018-01-06T00:00:00"/>
        <d v="2018-03-19T00:00:00"/>
        <d v="2018-09-14T00:00:00"/>
        <d v="2017-12-29T00:00:00"/>
        <d v="2018-03-14T00:00:00"/>
        <d v="2018-03-12T00:00:00"/>
        <d v="2018-04-24T00:00:00"/>
        <d v="2018-05-19T00:00:00"/>
        <d v="2018-05-20T00:00:00"/>
        <d v="2018-05-02T00:00:00"/>
        <d v="2018-02-11T00:00:00"/>
        <d v="2018-09-30T00:00:00"/>
        <d v="2018-03-08T00:00:00"/>
        <d v="2018-04-07T00:00:00"/>
        <d v="2018-04-04T00:00:00"/>
        <d v="2018-06-18T00:00:00"/>
        <d v="2018-09-01T00:00:00"/>
        <d v="2018-07-04T00:00:00"/>
        <d v="2018-07-07T00:00:00"/>
        <d v="2018-03-26T00:00:00"/>
        <d v="2018-03-24T00:00:00"/>
        <d v="2018-03-04T00:00:00"/>
        <d v="2018-03-20T00:00:00"/>
        <d v="2018-04-02T00:00:00"/>
        <d v="2018-02-12T00:00:00"/>
        <d v="2018-10-11T00:00:00"/>
        <d v="2018-07-29T00:00:00"/>
        <d v="2018-08-18T00:00:00"/>
        <d v="2018-01-25T00:00:00"/>
        <d v="2018-09-28T00:00:00"/>
        <d v="2018-11-15T00:00:00"/>
        <d v="2018-02-08T00:00:00"/>
        <d v="2018-02-24T00:00:00"/>
        <d v="2018-03-17T00:00:00"/>
        <d v="2018-05-07T00:00:00"/>
        <m/>
        <d v="2016-09-29T00:00:00" u="1"/>
        <d v="2017-09-29T00:00:00" u="1"/>
        <d v="2016-10-25T00:00:00" u="1"/>
        <d v="2017-10-25T00:00:00" u="1"/>
        <d v="2016-11-21T00:00:00" u="1"/>
        <d v="2017-11-21T00:00:00" u="1"/>
        <d v="2017-12-17T00:00:00" u="1"/>
        <d v="2016-10-27T00:00:00" u="1"/>
        <d v="2017-10-27T00:00:00" u="1"/>
        <d v="2016-11-23T00:00:00" u="1"/>
        <d v="2016-10-29T00:00:00" u="1"/>
        <d v="2017-10-29T00:00:00" u="1"/>
        <d v="2016-11-25T00:00:00" u="1"/>
        <d v="2017-11-25T00:00:00" u="1"/>
        <d v="2016-12-21T00:00:00" u="1"/>
        <d v="2016-01-02T00:00:00" u="1"/>
        <d v="2017-01-02T00:00:00" u="1"/>
        <d v="2016-10-31T00:00:00" u="1"/>
        <d v="2017-10-31T00:00:00" u="1"/>
        <d v="2017-12-23T00:00:00" u="1"/>
        <d v="2016-01-04T00:00:00" u="1"/>
        <d v="2017-01-04T00:00:00" u="1"/>
        <d v="2018-01-04T00:00:00" u="1"/>
        <d v="2016-11-29T00:00:00" u="1"/>
        <d v="2017-11-29T00:00:00" u="1"/>
        <d v="2017-12-25T00:00:00" u="1"/>
        <d v="2016-01-06T00:00:00" u="1"/>
        <d v="2017-01-06T00:00:00" u="1"/>
        <d v="2016-02-02T00:00:00" u="1"/>
        <d v="2017-02-02T00:00:00" u="1"/>
        <d v="2016-01-08T00:00:00" u="1"/>
        <d v="2017-01-08T00:00:00" u="1"/>
        <d v="2016-02-04T00:00:00" u="1"/>
        <d v="2016-01-10T00:00:00" u="1"/>
        <d v="2017-01-10T00:00:00" u="1"/>
        <d v="2016-02-06T00:00:00" u="1"/>
        <d v="2016-03-02T00:00:00" u="1"/>
        <d v="2017-03-02T00:00:00" u="1"/>
        <d v="2016-01-12T00:00:00" u="1"/>
        <d v="2016-02-08T00:00:00" u="1"/>
        <d v="2016-03-04T00:00:00" u="1"/>
        <d v="2017-03-04T00:00:00" u="1"/>
        <d v="2016-01-14T00:00:00" u="1"/>
        <d v="2016-02-10T00:00:00" u="1"/>
        <d v="2016-03-06T00:00:00" u="1"/>
        <d v="2016-04-02T00:00:00" u="1"/>
        <d v="2017-04-02T00:00:00" u="1"/>
        <d v="2016-01-16T00:00:00" u="1"/>
        <d v="2016-02-12T00:00:00" u="1"/>
        <d v="2017-02-12T00:00:00" u="1"/>
        <d v="2016-03-08T00:00:00" u="1"/>
        <d v="2016-04-04T00:00:00" u="1"/>
        <d v="2016-01-18T00:00:00" u="1"/>
        <d v="2017-01-18T00:00:00" u="1"/>
        <d v="2016-02-14T00:00:00" u="1"/>
        <d v="2016-03-10T00:00:00" u="1"/>
        <d v="2017-03-10T00:00:00" u="1"/>
        <d v="2016-04-06T00:00:00" u="1"/>
        <d v="2018-04-06T00:00:00" u="1"/>
        <d v="2017-05-02T00:00:00" u="1"/>
        <d v="2016-01-20T00:00:00" u="1"/>
        <d v="2017-01-20T00:00:00" u="1"/>
        <d v="2016-02-16T00:00:00" u="1"/>
        <d v="2017-02-16T00:00:00" u="1"/>
        <d v="2016-03-12T00:00:00" u="1"/>
        <d v="2016-04-08T00:00:00" u="1"/>
        <d v="2016-05-04T00:00:00" u="1"/>
        <d v="2018-04-08T00:00:00" u="1"/>
        <d v="2017-05-04T00:00:00" u="1"/>
        <d v="2018-05-04T00:00:00" u="1"/>
        <d v="2016-01-22T00:00:00" u="1"/>
        <d v="2017-01-22T00:00:00" u="1"/>
        <d v="2016-02-18T00:00:00" u="1"/>
        <d v="2016-03-14T00:00:00" u="1"/>
        <d v="2017-03-14T00:00:00" u="1"/>
        <d v="2016-04-10T00:00:00" u="1"/>
        <d v="2017-04-10T00:00:00" u="1"/>
        <d v="2018-04-10T00:00:00" u="1"/>
        <d v="2017-05-06T00:00:00" u="1"/>
        <d v="2016-06-02T00:00:00" u="1"/>
        <d v="2018-05-06T00:00:00" u="1"/>
        <d v="2017-06-02T00:00:00" u="1"/>
        <d v="2016-01-24T00:00:00" u="1"/>
        <d v="2017-01-24T00:00:00" u="1"/>
        <d v="2016-02-20T00:00:00" u="1"/>
        <d v="2016-03-16T00:00:00" u="1"/>
        <d v="2016-04-12T00:00:00" u="1"/>
        <d v="2018-03-16T00:00:00" u="1"/>
        <d v="2018-04-12T00:00:00" u="1"/>
        <d v="2016-06-04T00:00:00" u="1"/>
        <d v="2018-05-08T00:00:00" u="1"/>
        <d v="2017-06-04T00:00:00" u="1"/>
        <d v="2016-01-26T00:00:00" u="1"/>
        <d v="2017-01-26T00:00:00" u="1"/>
        <d v="2016-02-22T00:00:00" u="1"/>
        <d v="2017-02-22T00:00:00" u="1"/>
        <d v="2016-03-18T00:00:00" u="1"/>
        <d v="2016-04-14T00:00:00" u="1"/>
        <d v="2017-04-14T00:00:00" u="1"/>
        <d v="2016-05-10T00:00:00" u="1"/>
        <d v="2016-06-06T00:00:00" u="1"/>
        <d v="2018-05-10T00:00:00" u="1"/>
        <d v="2017-06-06T00:00:00" u="1"/>
        <d v="2016-07-02T00:00:00" u="1"/>
        <d v="2017-07-02T00:00:00" u="1"/>
        <d v="2016-01-28T00:00:00" u="1"/>
        <d v="2017-01-28T00:00:00" u="1"/>
        <d v="2016-02-24T00:00:00" u="1"/>
        <d v="2017-02-24T00:00:00" u="1"/>
        <d v="2016-03-20T00:00:00" u="1"/>
        <d v="2017-03-20T00:00:00" u="1"/>
        <d v="2016-04-16T00:00:00" u="1"/>
        <d v="2017-04-16T00:00:00" u="1"/>
        <d v="2016-05-12T00:00:00" u="1"/>
        <d v="2018-04-16T00:00:00" u="1"/>
        <d v="2017-05-12T00:00:00" u="1"/>
        <d v="2016-06-08T00:00:00" u="1"/>
        <d v="2017-06-08T00:00:00" u="1"/>
        <d v="2016-07-04T00:00:00" u="1"/>
        <d v="2018-06-08T00:00:00" u="1"/>
        <d v="2017-07-04T00:00:00" u="1"/>
        <d v="2016-01-30T00:00:00" u="1"/>
        <d v="2016-02-26T00:00:00" u="1"/>
        <d v="2018-01-30T00:00:00" u="1"/>
        <d v="2016-03-22T00:00:00" u="1"/>
        <d v="2018-03-22T00:00:00" u="1"/>
        <d v="2016-05-14T00:00:00" u="1"/>
        <d v="2018-04-18T00:00:00" u="1"/>
        <d v="2017-05-14T00:00:00" u="1"/>
        <d v="2016-06-10T00:00:00" u="1"/>
        <d v="2018-05-14T00:00:00" u="1"/>
        <d v="2017-06-10T00:00:00" u="1"/>
        <d v="2016-07-06T00:00:00" u="1"/>
        <d v="2017-07-06T00:00:00" u="1"/>
        <d v="2016-08-02T00:00:00" u="1"/>
        <d v="2017-08-02T00:00:00" u="1"/>
        <d v="2016-02-28T00:00:00" u="1"/>
        <d v="2016-03-24T00:00:00" u="1"/>
        <d v="2017-03-24T00:00:00" u="1"/>
        <d v="2016-04-20T00:00:00" u="1"/>
        <d v="2016-05-16T00:00:00" u="1"/>
        <d v="2018-04-20T00:00:00" u="1"/>
        <d v="2016-06-12T00:00:00" u="1"/>
        <d v="2017-06-12T00:00:00" u="1"/>
        <d v="2016-07-08T00:00:00" u="1"/>
        <d v="2017-07-08T00:00:00" u="1"/>
        <d v="2016-08-04T00:00:00" u="1"/>
        <d v="2017-08-04T00:00:00" u="1"/>
        <d v="2016-03-26T00:00:00" u="1"/>
        <d v="2017-03-26T00:00:00" u="1"/>
        <d v="2016-04-22T00:00:00" u="1"/>
        <d v="2016-05-18T00:00:00" u="1"/>
        <d v="2018-04-22T00:00:00" u="1"/>
        <d v="2017-05-18T00:00:00" u="1"/>
        <d v="2016-06-14T00:00:00" u="1"/>
        <d v="2018-05-18T00:00:00" u="1"/>
        <d v="2017-06-14T00:00:00" u="1"/>
        <d v="2016-07-10T00:00:00" u="1"/>
        <d v="2018-06-14T00:00:00" u="1"/>
        <d v="2017-07-10T00:00:00" u="1"/>
        <d v="2016-08-06T00:00:00" u="1"/>
        <d v="2017-08-06T00:00:00" u="1"/>
        <d v="2016-09-02T00:00:00" u="1"/>
        <d v="2017-09-02T00:00:00" u="1"/>
        <d v="2016-03-28T00:00:00" u="1"/>
        <d v="2017-03-28T00:00:00" u="1"/>
        <d v="2017-05-20T00:00:00" u="1"/>
        <d v="2016-06-16T00:00:00" u="1"/>
        <d v="2017-06-16T00:00:00" u="1"/>
        <d v="2016-07-12T00:00:00" u="1"/>
        <d v="2017-07-12T00:00:00" u="1"/>
        <d v="2016-08-08T00:00:00" u="1"/>
        <d v="2018-07-12T00:00:00" u="1"/>
        <d v="2017-08-08T00:00:00" u="1"/>
        <d v="2016-09-04T00:00:00" u="1"/>
        <d v="2017-09-04T00:00:00" u="1"/>
        <d v="2016-03-30T00:00:00" u="1"/>
        <d v="2017-03-30T00:00:00" u="1"/>
        <d v="2016-04-26T00:00:00" u="1"/>
        <d v="2018-03-30T00:00:00" u="1"/>
        <d v="2018-04-26T00:00:00" u="1"/>
        <d v="2017-05-22T00:00:00" u="1"/>
        <d v="2016-06-18T00:00:00" u="1"/>
        <d v="2018-05-22T00:00:00" u="1"/>
        <d v="2017-06-18T00:00:00" u="1"/>
        <d v="2016-07-14T00:00:00" u="1"/>
        <d v="2017-07-14T00:00:00" u="1"/>
        <d v="2016-08-10T00:00:00" u="1"/>
        <d v="2017-08-10T00:00:00" u="1"/>
        <d v="2016-09-06T00:00:00" u="1"/>
        <d v="2017-09-06T00:00:00" u="1"/>
        <d v="2016-10-02T00:00:00" u="1"/>
        <d v="2017-10-02T00:00:00" u="1"/>
        <d v="2016-04-28T00:00:00" u="1"/>
        <d v="2018-04-28T00:00:00" u="1"/>
        <d v="2016-06-20T00:00:00" u="1"/>
        <d v="2017-06-20T00:00:00" u="1"/>
        <d v="2016-07-16T00:00:00" u="1"/>
        <d v="2017-07-16T00:00:00" u="1"/>
        <d v="2016-08-12T00:00:00" u="1"/>
        <d v="2017-08-12T00:00:00" u="1"/>
        <d v="2016-09-08T00:00:00" u="1"/>
        <d v="2017-09-08T00:00:00" u="1"/>
        <d v="2016-10-04T00:00:00" u="1"/>
        <d v="2017-10-04T00:00:00" u="1"/>
        <d v="2016-04-30T00:00:00" u="1"/>
        <d v="2018-04-30T00:00:00" u="1"/>
        <d v="2017-05-26T00:00:00" u="1"/>
        <d v="2016-06-22T00:00:00" u="1"/>
        <d v="2017-06-22T00:00:00" u="1"/>
        <d v="2016-07-18T00:00:00" u="1"/>
        <d v="2017-07-18T00:00:00" u="1"/>
        <d v="2016-08-14T00:00:00" u="1"/>
        <d v="2017-08-14T00:00:00" u="1"/>
        <d v="2016-09-10T00:00:00" u="1"/>
        <d v="2017-09-10T00:00:00" u="1"/>
        <d v="2016-10-06T00:00:00" u="1"/>
        <d v="2017-10-06T00:00:00" u="1"/>
        <d v="2016-11-02T00:00:00" u="1"/>
        <d v="2017-11-02T00:00:00" u="1"/>
        <d v="2017-05-28T00:00:00" u="1"/>
        <d v="2016-06-24T00:00:00" u="1"/>
        <d v="2017-06-24T00:00:00" u="1"/>
        <d v="2016-07-20T00:00:00" u="1"/>
        <d v="2017-07-20T00:00:00" u="1"/>
        <d v="2016-08-16T00:00:00" u="1"/>
        <d v="2017-08-16T00:00:00" u="1"/>
        <d v="2016-09-12T00:00:00" u="1"/>
        <d v="2017-09-12T00:00:00" u="1"/>
        <d v="2016-10-08T00:00:00" u="1"/>
        <d v="2017-10-08T00:00:00" u="1"/>
        <d v="2017-11-04T00:00:00" u="1"/>
        <d v="2016-05-30T00:00:00" u="1"/>
        <d v="2017-05-30T00:00:00" u="1"/>
        <d v="2016-06-26T00:00:00" u="1"/>
        <d v="2018-05-30T00:00:00" u="1"/>
        <d v="2017-06-26T00:00:00" u="1"/>
        <d v="2016-07-22T00:00:00" u="1"/>
        <d v="2017-07-22T00:00:00" u="1"/>
        <d v="2016-08-18T00:00:00" u="1"/>
        <d v="2017-08-18T00:00:00" u="1"/>
        <d v="2016-09-14T00:00:00" u="1"/>
        <d v="2017-09-14T00:00:00" u="1"/>
        <d v="2016-10-10T00:00:00" u="1"/>
        <d v="2017-10-10T00:00:00" u="1"/>
        <d v="2016-11-06T00:00:00" u="1"/>
        <d v="2016-12-02T00:00:00" u="1"/>
        <d v="2017-12-02T00:00:00" u="1"/>
        <d v="2016-06-28T00:00:00" u="1"/>
        <d v="2017-06-28T00:00:00" u="1"/>
        <d v="2016-07-24T00:00:00" u="1"/>
        <d v="2017-07-24T00:00:00" u="1"/>
        <d v="2016-08-20T00:00:00" u="1"/>
        <d v="2017-08-20T00:00:00" u="1"/>
        <d v="2016-09-16T00:00:00" u="1"/>
        <d v="2017-09-16T00:00:00" u="1"/>
        <d v="2016-10-12T00:00:00" u="1"/>
        <d v="2017-10-12T00:00:00" u="1"/>
        <d v="2016-11-08T00:00:00" u="1"/>
        <d v="2017-11-08T00:00:00" u="1"/>
        <d v="2017-12-04T00:00:00" u="1"/>
        <d v="2016-06-30T00:00:00" u="1"/>
        <d v="2017-06-30T00:00:00" u="1"/>
        <d v="2016-07-26T00:00:00" u="1"/>
        <d v="2017-07-26T00:00:00" u="1"/>
        <d v="2016-08-22T00:00:00" u="1"/>
        <d v="2016-09-18T00:00:00" u="1"/>
        <d v="2017-09-18T00:00:00" u="1"/>
        <d v="2016-10-14T00:00:00" u="1"/>
        <d v="2017-10-14T00:00:00" u="1"/>
        <d v="2016-11-10T00:00:00" u="1"/>
        <d v="2016-12-06T00:00:00" u="1"/>
        <d v="2016-07-28T00:00:00" u="1"/>
        <d v="2017-07-28T00:00:00" u="1"/>
        <d v="2016-08-24T00:00:00" u="1"/>
        <d v="2017-08-24T00:00:00" u="1"/>
        <d v="2016-09-20T00:00:00" u="1"/>
        <d v="2016-10-16T00:00:00" u="1"/>
        <d v="2017-10-16T00:00:00" u="1"/>
        <d v="2016-11-12T00:00:00" u="1"/>
        <d v="2016-12-08T00:00:00" u="1"/>
        <d v="2016-07-30T00:00:00" u="1"/>
        <d v="2017-07-30T00:00:00" u="1"/>
        <d v="2016-08-26T00:00:00" u="1"/>
        <d v="2017-08-26T00:00:00" u="1"/>
        <d v="2016-09-22T00:00:00" u="1"/>
        <d v="2017-09-22T00:00:00" u="1"/>
        <d v="2016-10-18T00:00:00" u="1"/>
        <d v="2016-11-14T00:00:00" u="1"/>
        <d v="2017-11-14T00:00:00" u="1"/>
        <d v="2016-08-28T00:00:00" u="1"/>
        <d v="2017-08-28T00:00:00" u="1"/>
        <d v="2016-09-24T00:00:00" u="1"/>
        <d v="2017-09-24T00:00:00" u="1"/>
        <d v="2016-10-20T00:00:00" u="1"/>
        <d v="2017-10-20T00:00:00" u="1"/>
        <d v="2017-11-16T00:00:00" u="1"/>
        <d v="2016-12-12T00:00:00" u="1"/>
        <d v="2017-12-12T00:00:00" u="1"/>
        <d v="2016-08-30T00:00:00" u="1"/>
        <d v="2017-08-30T00:00:00" u="1"/>
        <d v="2016-09-26T00:00:00" u="1"/>
        <d v="2017-09-26T00:00:00" u="1"/>
        <d v="2016-10-22T00:00:00" u="1"/>
        <d v="2017-10-22T00:00:00" u="1"/>
        <d v="2017-11-18T00:00:00" u="1"/>
        <d v="2016-09-28T00:00:00" u="1"/>
        <d v="2016-10-24T00:00:00" u="1"/>
        <d v="2017-10-24T00:00:00" u="1"/>
        <d v="2017-11-20T00:00:00" u="1"/>
        <d v="2016-09-30T00:00:00" u="1"/>
        <d v="2017-09-30T00:00:00" u="1"/>
        <d v="2016-10-26T00:00:00" u="1"/>
        <d v="2017-10-26T00:00:00" u="1"/>
        <d v="2016-11-22T00:00:00" u="1"/>
        <d v="2017-11-22T00:00:00" u="1"/>
        <d v="2016-12-18T00:00:00" u="1"/>
        <d v="2017-12-18T00:00:00" u="1"/>
        <d v="2016-10-28T00:00:00" u="1"/>
        <d v="2017-10-28T00:00:00" u="1"/>
        <d v="2016-11-24T00:00:00" u="1"/>
        <d v="2017-11-24T00:00:00" u="1"/>
        <d v="2017-12-20T00:00:00" u="1"/>
        <d v="2016-01-01T00:00:00" u="1"/>
        <d v="2017-01-01T00:00:00" u="1"/>
        <d v="2016-10-30T00:00:00" u="1"/>
        <d v="2017-10-30T00:00:00" u="1"/>
        <d v="2017-11-26T00:00:00" u="1"/>
        <d v="2016-12-22T00:00:00" u="1"/>
        <d v="2016-01-03T00:00:00" u="1"/>
        <d v="2017-01-03T00:00:00" u="1"/>
        <d v="2017-11-28T00:00:00" u="1"/>
        <d v="2016-12-24T00:00:00" u="1"/>
        <d v="2016-01-05T00:00:00" u="1"/>
        <d v="2016-02-01T00:00:00" u="1"/>
        <d v="2018-01-05T00:00:00" u="1"/>
        <d v="2016-11-30T00:00:00" u="1"/>
        <d v="2016-01-07T00:00:00" u="1"/>
        <d v="2017-01-07T00:00:00" u="1"/>
        <d v="2016-02-03T00:00:00" u="1"/>
        <d v="2016-01-09T00:00:00" u="1"/>
        <d v="2017-01-09T00:00:00" u="1"/>
        <d v="2016-02-05T00:00:00" u="1"/>
        <d v="2016-03-01T00:00:00" u="1"/>
        <d v="2016-01-11T00:00:00" u="1"/>
        <d v="2017-01-11T00:00:00" u="1"/>
        <d v="2016-02-07T00:00:00" u="1"/>
        <d v="2016-03-03T00:00:00" u="1"/>
        <d v="2018-03-03T00:00:00" u="1"/>
        <d v="2016-01-13T00:00:00" u="1"/>
        <d v="2016-02-09T00:00:00" u="1"/>
        <d v="2017-02-09T00:00:00" u="1"/>
        <d v="2017-03-05T00:00:00" u="1"/>
        <d v="2016-04-01T00:00:00" u="1"/>
        <d v="2016-01-15T00:00:00" u="1"/>
        <d v="2017-01-15T00:00:00" u="1"/>
        <d v="2016-02-11T00:00:00" u="1"/>
        <d v="2017-02-11T00:00:00" u="1"/>
        <d v="2016-03-07T00:00:00" u="1"/>
        <d v="2017-03-07T00:00:00" u="1"/>
        <d v="2016-04-03T00:00:00" u="1"/>
        <d v="2017-04-03T00:00:00" u="1"/>
        <d v="2018-04-03T00:00:00" u="1"/>
        <d v="2016-01-17T00:00:00" u="1"/>
        <d v="2016-02-13T00:00:00" u="1"/>
        <d v="2016-03-09T00:00:00" u="1"/>
        <d v="2017-03-09T00:00:00" u="1"/>
        <d v="2016-04-05T00:00:00" u="1"/>
        <d v="2018-03-09T00:00:00" u="1"/>
        <d v="2017-05-01T00:00:00" u="1"/>
        <d v="2018-05-01T00:00:00" u="1"/>
        <d v="2016-01-19T00:00:00" u="1"/>
        <d v="2017-01-19T00:00:00" u="1"/>
        <d v="2016-02-15T00:00:00" u="1"/>
        <d v="2016-03-11T00:00:00" u="1"/>
        <d v="2018-02-15T00:00:00" u="1"/>
        <d v="2016-04-07T00:00:00" u="1"/>
        <d v="2016-05-03T00:00:00" u="1"/>
        <d v="2017-05-03T00:00:00" u="1"/>
        <d v="2018-05-03T00:00:00" u="1"/>
        <d v="2016-01-21T00:00:00" u="1"/>
        <d v="2017-01-21T00:00:00" u="1"/>
        <d v="2016-02-17T00:00:00" u="1"/>
        <d v="2016-03-13T00:00:00" u="1"/>
        <d v="2016-04-09T00:00:00" u="1"/>
        <d v="2018-04-09T00:00:00" u="1"/>
        <d v="2018-05-05T00:00:00" u="1"/>
        <d v="2017-06-01T00:00:00" u="1"/>
        <d v="2018-06-01T00:00:00" u="1"/>
        <d v="2016-01-23T00:00:00" u="1"/>
        <d v="2017-01-23T00:00:00" u="1"/>
        <d v="2016-02-19T00:00:00" u="1"/>
        <d v="2017-02-19T00:00:00" u="1"/>
        <d v="2016-03-15T00:00:00" u="1"/>
        <d v="2017-03-15T00:00:00" u="1"/>
        <d v="2016-04-11T00:00:00" u="1"/>
        <d v="2018-03-15T00:00:00" u="1"/>
        <d v="2018-04-11T00:00:00" u="1"/>
        <d v="2017-05-07T00:00:00" u="1"/>
        <d v="2016-06-03T00:00:00" u="1"/>
        <d v="2017-06-03T00:00:00" u="1"/>
        <d v="2016-01-25T00:00:00" u="1"/>
        <d v="2017-01-25T00:00:00" u="1"/>
        <d v="2016-02-21T00:00:00" u="1"/>
        <d v="2017-02-21T00:00:00" u="1"/>
        <d v="2016-03-17T00:00:00" u="1"/>
        <d v="2017-03-17T00:00:00" u="1"/>
        <d v="2016-04-13T00:00:00" u="1"/>
        <d v="2018-04-13T00:00:00" u="1"/>
        <d v="2017-05-09T00:00:00" u="1"/>
        <d v="2018-05-09T00:00:00" u="1"/>
        <d v="2017-06-05T00:00:00" u="1"/>
        <d v="2016-07-01T00:00:00" u="1"/>
        <d v="2018-06-05T00:00:00" u="1"/>
        <d v="2017-07-01T00:00:00" u="1"/>
        <d v="2016-01-27T00:00:00" u="1"/>
        <d v="2017-01-27T00:00:00" u="1"/>
        <d v="2016-02-23T00:00:00" u="1"/>
        <d v="2017-02-23T00:00:00" u="1"/>
        <d v="2016-03-19T00:00:00" u="1"/>
        <d v="2016-04-15T00:00:00" u="1"/>
        <d v="2016-05-11T00:00:00" u="1"/>
        <d v="2017-05-11T00:00:00" u="1"/>
        <d v="2016-06-07T00:00:00" u="1"/>
        <d v="2017-06-07T00:00:00" u="1"/>
        <d v="2016-07-03T00:00:00" u="1"/>
        <d v="2017-07-03T00:00:00" u="1"/>
        <d v="2016-01-29T00:00:00" u="1"/>
        <d v="2016-02-25T00:00:00" u="1"/>
        <d v="2018-01-29T00:00:00" u="1"/>
        <d v="2016-03-21T00:00:00" u="1"/>
        <d v="2017-03-21T00:00:00" u="1"/>
        <d v="2016-04-17T00:00:00" u="1"/>
        <d v="2018-03-21T00:00:00" u="1"/>
        <d v="2018-04-17T00:00:00" u="1"/>
        <d v="2017-05-13T00:00:00" u="1"/>
        <d v="2016-06-09T00:00:00" u="1"/>
        <d v="2018-05-13T00:00:00" u="1"/>
        <d v="1982-08-03T00:00:00" u="1"/>
        <d v="2017-06-09T00:00:00" u="1"/>
        <d v="2016-07-05T00:00:00" u="1"/>
        <d v="2018-06-09T00:00:00" u="1"/>
        <d v="2017-07-05T00:00:00" u="1"/>
        <d v="2016-08-01T00:00:00" u="1"/>
        <d v="2017-08-01T00:00:00" u="1"/>
        <d v="2016-01-31T00:00:00" u="1"/>
        <d v="2017-01-31T00:00:00" u="1"/>
        <d v="2016-02-27T00:00:00" u="1"/>
        <d v="2017-02-27T00:00:00" u="1"/>
        <d v="2016-03-23T00:00:00" u="1"/>
        <d v="2018-02-27T00:00:00" u="1"/>
        <d v="2016-04-19T00:00:00" u="1"/>
        <d v="2016-05-15T00:00:00" u="1"/>
        <d v="2017-05-15T00:00:00" u="1"/>
        <d v="2016-06-11T00:00:00" u="1"/>
        <d v="2017-06-11T00:00:00" u="1"/>
        <d v="2016-07-07T00:00:00" u="1"/>
        <d v="2018-06-11T00:00:00" u="1"/>
        <d v="2017-07-07T00:00:00" u="1"/>
        <d v="2016-08-03T00:00:00" u="1"/>
        <d v="2017-08-03T00:00:00" u="1"/>
        <d v="2016-02-29T00:00:00" u="1"/>
        <d v="2016-03-25T00:00:00" u="1"/>
        <d v="2017-03-25T00:00:00" u="1"/>
        <d v="2016-04-21T00:00:00" u="1"/>
        <d v="2018-03-25T00:00:00" u="1"/>
        <d v="2017-04-21T00:00:00" u="1"/>
        <d v="2018-04-21T00:00:00" u="1"/>
        <d v="2017-05-17T00:00:00" u="1"/>
        <d v="2016-06-13T00:00:00" u="1"/>
        <d v="2018-05-17T00:00:00" u="1"/>
        <d v="2017-06-13T00:00:00" u="1"/>
        <d v="2016-07-09T00:00:00" u="1"/>
        <d v="2018-06-13T00:00:00" u="1"/>
        <d v="2017-07-09T00:00:00" u="1"/>
        <d v="2016-08-05T00:00:00" u="1"/>
        <d v="2017-08-05T00:00:00" u="1"/>
        <d v="2016-09-01T00:00:00" u="1"/>
        <d v="2017-09-01T00:00:00" u="1"/>
        <d v="2016-03-27T00:00:00" u="1"/>
        <d v="2017-03-27T00:00:00" u="1"/>
        <d v="2016-04-23T00:00:00" u="1"/>
        <d v="2016-05-19T00:00:00" u="1"/>
        <d v="2018-04-23T00:00:00" u="1"/>
        <d v="2016-06-15T00:00:00" u="1"/>
        <d v="2017-06-15T00:00:00" u="1"/>
        <d v="2016-07-11T00:00:00" u="1"/>
        <d v="2017-07-11T00:00:00" u="1"/>
        <d v="2016-08-07T00:00:00" u="1"/>
        <d v="2017-08-07T00:00:00" u="1"/>
        <d v="2016-09-03T00:00:00" u="1"/>
        <d v="2017-09-03T00:00:00" u="1"/>
        <d v="2016-03-29T00:00:00" u="1"/>
        <d v="2017-03-29T00:00:00" u="1"/>
        <d v="2016-04-25T00:00:00" u="1"/>
        <d v="2018-03-29T00:00:00" u="1"/>
        <d v="2017-04-25T00:00:00" u="1"/>
        <d v="2018-04-25T00:00:00" u="1"/>
        <d v="2017-05-21T00:00:00" u="1"/>
        <d v="2016-06-17T00:00:00" u="1"/>
        <d v="2018-05-21T00:00:00" u="1"/>
        <d v="2017-06-17T00:00:00" u="1"/>
        <d v="2016-07-13T00:00:00" u="1"/>
        <d v="2018-06-17T00:00:00" u="1"/>
        <d v="2017-07-13T00:00:00" u="1"/>
        <d v="2016-08-09T00:00:00" u="1"/>
        <d v="2017-08-09T00:00:00" u="1"/>
        <d v="2016-09-05T00:00:00" u="1"/>
        <d v="2017-09-05T00:00:00" u="1"/>
        <d v="2016-10-01T00:00:00" u="1"/>
        <d v="2017-10-01T00:00:00" u="1"/>
        <d v="2016-03-31T00:00:00" u="1"/>
        <d v="2016-04-27T00:00:00" u="1"/>
        <d v="2018-03-31T00:00:00" u="1"/>
        <d v="2016-05-23T00:00:00" u="1"/>
        <d v="2017-05-23T00:00:00" u="1"/>
        <d v="2016-06-19T00:00:00" u="1"/>
        <d v="2018-05-23T00:00:00" u="1"/>
        <d v="2017-06-19T00:00:00" u="1"/>
        <d v="2016-07-15T00:00:00" u="1"/>
        <d v="2017-07-15T00:00:00" u="1"/>
        <d v="2016-08-11T00:00:00" u="1"/>
        <d v="2017-08-11T00:00:00" u="1"/>
        <d v="2016-09-07T00:00:00" u="1"/>
        <d v="2017-09-07T00:00:00" u="1"/>
        <d v="2016-10-03T00:00:00" u="1"/>
        <d v="2017-10-03T00:00:00" u="1"/>
        <d v="2016-04-29T00:00:00" u="1"/>
        <d v="2016-05-25T00:00:00" u="1"/>
        <d v="2018-04-29T00:00:00" u="1"/>
        <d v="2017-05-25T00:00:00" u="1"/>
        <d v="2016-06-21T00:00:00" u="1"/>
        <d v="2018-05-25T00:00:00" u="1"/>
        <d v="2017-06-21T00:00:00" u="1"/>
        <d v="2016-07-17T00:00:00" u="1"/>
        <d v="2017-07-17T00:00:00" u="1"/>
        <d v="2016-08-13T00:00:00" u="1"/>
        <d v="2018-07-17T00:00:00" u="1"/>
        <d v="2017-08-13T00:00:00" u="1"/>
        <d v="2016-09-09T00:00:00" u="1"/>
        <d v="2017-09-09T00:00:00" u="1"/>
        <d v="2016-10-05T00:00:00" u="1"/>
        <d v="2017-10-05T00:00:00" u="1"/>
        <d v="2016-11-01T00:00:00" u="1"/>
        <d v="2017-11-01T00:00:00" u="1"/>
        <d v="2016-05-27T00:00:00" u="1"/>
        <d v="2017-05-27T00:00:00" u="1"/>
        <d v="2016-06-23T00:00:00" u="1"/>
        <d v="2017-06-23T00:00:00" u="1"/>
        <d v="2016-07-19T00:00:00" u="1"/>
        <d v="2017-07-19T00:00:00" u="1"/>
        <d v="2016-08-15T00:00:00" u="1"/>
        <d v="2017-08-15T00:00:00" u="1"/>
        <d v="2016-09-11T00:00:00" u="1"/>
        <d v="2017-09-11T00:00:00" u="1"/>
        <d v="2016-10-07T00:00:00" u="1"/>
        <d v="2017-10-07T00:00:00" u="1"/>
        <d v="2017-11-03T00:00:00" u="1"/>
        <d v="2010-07-21T00:00:00" u="1"/>
        <d v="2016-05-29T00:00:00" u="1"/>
        <d v="2017-05-29T00:00:00" u="1"/>
        <d v="2016-06-25T00:00:00" u="1"/>
        <d v="2018-05-29T00:00:00" u="1"/>
        <d v="2017-06-25T00:00:00" u="1"/>
        <d v="2016-07-21T00:00:00" u="1"/>
        <d v="2017-07-21T00:00:00" u="1"/>
        <d v="2016-08-17T00:00:00" u="1"/>
        <d v="2017-08-17T00:00:00" u="1"/>
        <d v="2016-09-13T00:00:00" u="1"/>
        <d v="2017-09-13T00:00:00" u="1"/>
        <d v="2016-10-09T00:00:00" u="1"/>
        <d v="2017-10-09T00:00:00" u="1"/>
        <d v="2016-11-05T00:00:00" u="1"/>
        <d v="2017-11-05T00:00:00" u="1"/>
        <d v="2017-12-01T00:00:00" u="1"/>
        <d v="2017-05-31T00:00:00" u="1"/>
        <d v="2016-06-27T00:00:00" u="1"/>
        <d v="2017-06-27T00:00:00" u="1"/>
        <d v="2016-07-23T00:00:00" u="1"/>
        <d v="2017-07-23T00:00:00" u="1"/>
        <d v="2016-08-19T00:00:00" u="1"/>
        <d v="2018-07-23T00:00:00" u="1"/>
        <d v="2017-08-19T00:00:00" u="1"/>
        <d v="2016-09-15T00:00:00" u="1"/>
        <d v="2017-09-15T00:00:00" u="1"/>
        <d v="2016-10-11T00:00:00" u="1"/>
        <d v="2017-10-11T00:00:00" u="1"/>
        <d v="2016-11-07T00:00:00" u="1"/>
        <d v="2016-12-03T00:00:00" u="1"/>
        <d v="2017-12-03T00:00:00" u="1"/>
        <d v="2016-06-29T00:00:00" u="1"/>
        <d v="2017-06-29T00:00:00" u="1"/>
        <d v="2016-07-25T00:00:00" u="1"/>
        <d v="2017-07-25T00:00:00" u="1"/>
        <d v="2016-08-21T00:00:00" u="1"/>
        <d v="2017-08-21T00:00:00" u="1"/>
        <d v="2016-09-17T00:00:00" u="1"/>
        <d v="2017-09-17T00:00:00" u="1"/>
        <d v="2016-10-13T00:00:00" u="1"/>
        <d v="2017-10-13T00:00:00" u="1"/>
        <d v="2016-11-09T00:00:00" u="1"/>
        <d v="2016-12-05T00:00:00" u="1"/>
        <d v="2009-09-19T00:00:00" u="1"/>
        <d v="2016-07-27T00:00:00" u="1"/>
        <d v="2017-07-27T00:00:00" u="1"/>
        <d v="2016-08-23T00:00:00" u="1"/>
        <d v="2017-08-23T00:00:00" u="1"/>
        <d v="2016-09-19T00:00:00" u="1"/>
        <d v="2016-10-15T00:00:00" u="1"/>
        <d v="2017-10-15T00:00:00" u="1"/>
        <d v="2016-11-11T00:00:00" u="1"/>
        <d v="2017-11-11T00:00:00" u="1"/>
        <d v="2016-07-29T00:00:00" u="1"/>
        <d v="2017-07-29T00:00:00" u="1"/>
        <d v="2016-08-25T00:00:00" u="1"/>
        <d v="2017-08-25T00:00:00" u="1"/>
        <d v="2016-09-21T00:00:00" u="1"/>
        <d v="2017-09-21T00:00:00" u="1"/>
        <d v="2016-10-17T00:00:00" u="1"/>
        <d v="2017-10-17T00:00:00" u="1"/>
        <d v="2017-11-13T00:00:00" u="1"/>
        <d v="2017-12-09T00:00:00" u="1"/>
        <d v="2016-07-31T00:00:00" u="1"/>
        <d v="2017-07-31T00:00:00" u="1"/>
        <d v="2016-08-27T00:00:00" u="1"/>
        <d v="2017-08-27T00:00:00" u="1"/>
        <d v="2016-09-23T00:00:00" u="1"/>
        <d v="2017-09-23T00:00:00" u="1"/>
        <d v="2016-10-19T00:00:00" u="1"/>
        <d v="2017-10-19T00:00:00" u="1"/>
        <d v="2016-11-15T00:00:00" u="1"/>
        <d v="2016-12-11T00:00:00" u="1"/>
        <d v="2017-12-11T00:00:00" u="1"/>
        <d v="2016-08-29T00:00:00" u="1"/>
        <d v="2017-08-29T00:00:00" u="1"/>
        <d v="2016-09-25T00:00:00" u="1"/>
        <d v="2017-09-25T00:00:00" u="1"/>
        <d v="2016-10-21T00:00:00" u="1"/>
        <d v="2017-10-21T00:00:00" u="1"/>
        <d v="2016-11-17T00:00:00" u="1"/>
        <d v="2017-11-17T00:00:00" u="1"/>
        <d v="2016-08-31T00:00:00" u="1"/>
        <d v="2017-08-31T00:00:00" u="1"/>
        <d v="2016-09-27T00:00:00" u="1"/>
        <d v="2016-10-23T00:00:00" u="1"/>
        <d v="2017-10-23T00:00:00" u="1"/>
        <d v="2016-11-19T00:00:00" u="1"/>
        <d v="2017-11-19T00:00:00" u="1"/>
        <d v="2017-12-15T00:00:00" u="1"/>
      </sharedItems>
    </cacheField>
    <cacheField name="DATEDEFINE" numFmtId="0">
      <sharedItems containsNonDate="0" containsDate="1" containsString="0" containsBlank="1" minDate="2018-01-01T00:00:00" maxDate="2018-11-16T00:00:00"/>
    </cacheField>
    <cacheField name="DATEDEATH" numFmtId="0">
      <sharedItems containsNonDate="0" containsString="0" containsBlank="1"/>
    </cacheField>
    <cacheField name="DATERECORD" numFmtId="0">
      <sharedItems containsNonDate="0" containsDate="1" containsString="0" containsBlank="1" minDate="2018-01-02T00:00:00" maxDate="2018-11-16T00:00:00"/>
    </cacheField>
    <cacheField name="DATEREACH" numFmtId="0">
      <sharedItems containsNonDate="0" containsDate="1" containsString="0" containsBlank="1" minDate="2018-01-03T00:00:00" maxDate="2018-11-17T00:00:00"/>
    </cacheField>
    <cacheField name="INTIME" numFmtId="0">
      <sharedItems containsBlank="1"/>
    </cacheField>
    <cacheField name="ORGANISM" numFmtId="0">
      <sharedItems containsBlank="1"/>
    </cacheField>
    <cacheField name="COMPLICA" numFmtId="0">
      <sharedItems containsBlank="1"/>
    </cacheField>
    <cacheField name="IDCARD" numFmtId="0">
      <sharedItems containsBlank="1"/>
    </cacheField>
    <cacheField name="ICD10" numFmtId="0">
      <sharedItems containsBlank="1"/>
    </cacheField>
    <cacheField name="OFFICEID" numFmtId="0">
      <sharedItems containsBlank="1"/>
    </cacheField>
    <cacheField name="amp" numFmtId="0">
      <sharedItems containsBlank="1"/>
    </cacheField>
    <cacheField name="tam" numFmtId="0">
      <sharedItems containsBlank="1"/>
    </cacheField>
    <cacheField name="moo" numFmtId="0">
      <sharedItems containsBlank="1"/>
    </cacheField>
    <cacheField name="AMP_NAME" numFmtId="0">
      <sharedItems containsBlank="1" count="27">
        <s v="กันทรลักษ์"/>
        <s v="กันทรารมย์"/>
        <s v="ขุขันธ์"/>
        <s v="ขุนหาญ"/>
        <s v="น้ำเกลี้ยง"/>
        <s v="โนนคูณ"/>
        <s v="บึงบูรพ์"/>
        <s v="เบญจลักษ์"/>
        <s v="ปรางค์กู่"/>
        <s v="พยุห์"/>
        <s v="โพธิ์ศรีสุวรรณ"/>
        <s v="ไพรบึง"/>
        <s v="ภูสิงห์"/>
        <s v="เมือง"/>
        <s v="เมืองจันทร์"/>
        <s v="ยางชุมน้อย"/>
        <s v="ราษีไศล"/>
        <s v="วังหิน"/>
        <s v="ศรีรัตนะ"/>
        <s v="ศิลาลาด"/>
        <s v="ห้วยทับทัน"/>
        <s v="อุทุมพรพิสัย"/>
        <m/>
        <s v="3319" u="1"/>
        <s v="3322" u="1"/>
        <s v="3321" u="1"/>
        <s v="3320" u="1"/>
      </sharedItems>
    </cacheField>
    <cacheField name="TUM_NAME" numFmtId="0">
      <sharedItems containsBlank="1" count="203">
        <s v="กระแชง"/>
        <s v="หนองหญ้าลาด"/>
        <s v="จานใหญ่"/>
        <s v="สังเม็ก"/>
        <s v="บึงมะลู"/>
        <s v="โนนสำราญ"/>
        <s v="น้ำอ้อม"/>
        <s v="ภูผาหมอก"/>
        <s v="ภูเงิน"/>
        <s v="รุง"/>
        <s v="ละลาย"/>
        <s v="เสาธงชัย"/>
        <s v="เวียงเหนือ"/>
        <s v="สวนกล้วย"/>
        <s v="ขนุน"/>
        <s v="ตระกาศ"/>
        <s v="เมือง"/>
        <s v="ทุ่งใหญ่"/>
        <s v="ดู่"/>
        <s v="บัวน้อย"/>
        <s v="ยาง"/>
        <s v="หนองหัวช้าง"/>
        <s v=""/>
        <s v="หนองแวง"/>
        <s v="ผักแพว"/>
        <s v="โนนสัง"/>
        <s v="หนองแก้ว"/>
        <s v="จาน"/>
        <s v="ดูน"/>
        <s v="ทาม"/>
        <s v="สะเดาใหญ่"/>
        <s v="โคกเพชร"/>
        <s v="ตะเคียน"/>
        <s v="จะกง"/>
        <s v="ห้วยเหนือ"/>
        <s v="กฤษณา"/>
        <s v="ปรือใหญ่"/>
        <s v="โสน"/>
        <s v="กันทรารมย์"/>
        <s v="ใจดี"/>
        <s v="โนนสูง"/>
        <s v="กันทรอม"/>
        <s v="บักดอง"/>
        <s v="สิ"/>
        <s v="ห้วยจันทร์"/>
        <s v="โพธิ์วงศ์"/>
        <s v="กระหวัน"/>
        <s v="โพธิ์กระสังข"/>
        <s v="ภูฝ้าย"/>
        <s v="พราน"/>
        <s v="ขุนหาญ"/>
        <s v="ไพร"/>
        <s v="เขิน"/>
        <s v="คูบ"/>
        <s v="ตองปิด"/>
        <s v="ละเอาะ"/>
        <s v="รุ่งระวี"/>
        <s v="น้ำเกลี้ยง"/>
        <s v="เหล่ากวาง"/>
        <s v="โนนค้อ"/>
        <s v="หนองกุง"/>
        <s v="บก"/>
        <s v="โพธิ์"/>
        <s v="บึงบูรพ์"/>
        <s v="เป๊าะ"/>
        <s v="หนองหว้า"/>
        <s v="หนองฮาง"/>
        <s v="หนองงูเหลือม"/>
        <s v="เสียว"/>
        <s v="ท่าคล้อ"/>
        <s v="สวาย"/>
        <s v="หนองเชียงทูน"/>
        <s v="สมอ"/>
        <s v="พิมาย"/>
        <s v="สำโรงปราสาท"/>
        <s v="กู่"/>
        <s v="พิมายเหนือ"/>
        <s v="ตูม"/>
        <s v="โพธิ์ศรี"/>
        <s v="พยุห์"/>
        <s v="พรหมสวัสดิ์"/>
        <s v="หนองค้า"/>
        <s v="ตำแย"/>
        <s v="โนนเพ็ก"/>
        <s v="โดด"/>
        <s v="ผือใหญ่"/>
        <s v="อีเซ"/>
        <s v="ไพรบึง"/>
        <s v="สุขสวัสดิ์"/>
        <s v="สำโรงพลัน"/>
        <s v="ดินแดง"/>
        <s v="โนนปูน"/>
        <s v="ปราสาทเยอร์"/>
        <s v="ห้วยตึ๊กชู"/>
        <s v="ดงรัก"/>
        <s v="ห้วยตามมอญ"/>
        <s v="โคกตาล"/>
        <s v="ไพรพัฒนา"/>
        <s v="ละลม"/>
        <s v="ตะเคียนราม"/>
        <s v="หนองครก"/>
        <s v="ซำ"/>
        <s v="ทุ่ม"/>
        <s v="ตะดอบ"/>
        <s v="คูซอด"/>
        <s v="โพนเขวา"/>
        <s v="น้ำคำ"/>
        <s v="โพนข่า"/>
        <s v="หญ้าปล้อง"/>
        <s v="หมากเขียบ"/>
        <s v="โพนค้อ"/>
        <s v="เมืองเหนือ"/>
        <s v="เมืองใต้"/>
        <s v="เมืองจันทร์"/>
        <s v="หนองใหญ่"/>
        <s v="ลิ้นฟ้า"/>
        <s v="คอนกาม"/>
        <s v="โนนคูณ"/>
        <s v="ยางชุมน้อย"/>
        <s v="บึงบอน"/>
        <s v="กุดเมืองฮาม"/>
        <s v="เมืองแคน"/>
        <s v="จิกสังข์ทอง"/>
        <s v="หนองแค"/>
        <s v="หนองหมี"/>
        <s v="ไผ่"/>
        <s v="เมืองคง"/>
        <s v="สร้างปี่"/>
        <s v="ส้มป่อย"/>
        <s v="หว้านคำ"/>
        <s v="บุสูง"/>
        <s v="ศรีสำราญ"/>
        <s v="วังหิน"/>
        <s v="โพนยาง"/>
        <s v="บ่อแก้ว"/>
        <s v="ดวนใหญ่"/>
        <s v="ธาตุ"/>
        <s v="ทุ่งสว่าง"/>
        <s v="สระเยาว์"/>
        <s v="พิงพวย"/>
        <s v="ศรีโนนงาม"/>
        <s v="ศรีแก้ว"/>
        <s v="โจดม่วง"/>
        <s v="คลีกลิ้ง"/>
        <s v="ปราสาท"/>
        <s v="ห้วยทับทัน"/>
        <s v="เมืองหลวง"/>
        <s v="จานแสนไชย"/>
        <s v="ผักไหม"/>
        <s v="ปะอาว"/>
        <s v="ก้านเหลือง"/>
        <s v="หนองห้าง"/>
        <s v="ทุ่งไชย"/>
        <s v="แขม"/>
        <s v="ขะยุง"/>
        <s v="สระกำแพงใหญ่"/>
        <s v="โคกจาน"/>
        <s v="หัวช้าง"/>
        <s v="โคกหล่าม"/>
        <s v="หนองไฮ"/>
        <s v="ตาเกษ"/>
        <s v="แข้"/>
        <s v="กำแพง"/>
        <m/>
        <s v="แต้" u="1"/>
        <s v="ไม่ระบุตำบล" u="1"/>
        <s v="คำเนียม" u="1"/>
        <s v="โพธิ์ชัย" u="1"/>
        <s v="ศิลาลาด" u="1"/>
        <s v="ดองกำเม็ด" u="1"/>
        <s v="สำโรง" u="1"/>
        <s v="หนองบัว" u="1"/>
        <s v="รังแร้ง" u="1"/>
        <s v="ลมศักดิ์" u="1"/>
        <s v="กล้วยกว้าง" u="1"/>
        <s v="ห้วยสำราญ" u="1"/>
        <s v="ศรีสะอาด" u="1"/>
        <s v="กุดเสลา" u="1"/>
        <s v="หนองไผ่" u="1"/>
        <s v="ยางชุมใหญ่" u="1"/>
        <s v="ละทาย" u="1"/>
        <s v="ห้วยใต้" u="1"/>
        <s v="ตาอุด" u="1"/>
        <s v="บัวหุ่ง" u="1"/>
        <s v="หนองม้า" u="1"/>
        <s v="หนองบัวดง" u="1"/>
        <s v="สำโรงตาเจ็น" u="1"/>
        <s v="ตาโกน" u="1"/>
        <s v="หนองอึ่ง" u="1"/>
        <s v="โพธิ์ศรีสุวรรณ" u="1"/>
        <s v="ศรีตระกูล" u="1"/>
        <s v="อีหล่ำ" u="1"/>
        <s v="กุง" u="1"/>
        <s v="หนองฉลอง" u="1"/>
        <s v="อีปาด" u="1"/>
        <s v="ห้วเสือ" u="1"/>
        <s v="เมืองน้อย" u="1"/>
        <s v="ชำ" u="1"/>
        <s v="เบญจลักษ์" u="1"/>
        <s v="นิคมพัฒนา" u="1"/>
        <s v="ด่าน" u="1"/>
        <s v="สะพุง" u="1"/>
        <s v="เสื่องข้าว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0">
  <r>
    <n v="94727"/>
    <n v="693"/>
    <n v="6694"/>
    <n v="115"/>
    <s v="71"/>
    <s v="สุรพัฒน์  สีวะสุทธิ์"/>
    <s v="000409644"/>
    <s v="นาง สุภัสสรา สีวะสุทธิ์"/>
    <s v="1"/>
    <n v="1"/>
    <n v="4"/>
    <n v="12"/>
    <s v="1"/>
    <s v="1"/>
    <s v="0"/>
    <n v="11"/>
    <s v="95"/>
    <s v="33041417"/>
    <s v="2"/>
    <s v="3"/>
    <s v="1"/>
    <s v="1"/>
    <s v="33040100"/>
    <s v="0"/>
    <s v=""/>
    <x v="0"/>
    <d v="2018-10-17T00:00:00"/>
    <m/>
    <d v="2018-10-18T00:00:00"/>
    <d v="2018-10-18T00:00:00"/>
    <b v="0"/>
    <s v=""/>
    <s v=""/>
    <s v=""/>
    <s v=""/>
    <s v="33010000"/>
    <s v="3304"/>
    <s v="330414"/>
    <s v="17"/>
    <x v="0"/>
    <x v="0"/>
  </r>
  <r>
    <n v="51635"/>
    <n v="164"/>
    <n v="3379"/>
    <n v="76"/>
    <s v="71"/>
    <s v="นิติธร เสมียนรัมย์"/>
    <s v="409099"/>
    <s v=""/>
    <s v="1"/>
    <n v="1"/>
    <n v="0"/>
    <n v="0"/>
    <s v="1"/>
    <s v="1"/>
    <s v=""/>
    <n v="11"/>
    <s v="234"/>
    <s v="33041603"/>
    <s v="1"/>
    <s v="3"/>
    <s v="2"/>
    <s v="3"/>
    <s v="33040100"/>
    <s v=""/>
    <s v=""/>
    <x v="1"/>
    <d v="2018-06-23T00:00:00"/>
    <m/>
    <d v="2018-06-24T00:00:00"/>
    <d v="2018-06-24T00:00:00"/>
    <b v="0"/>
    <s v="9"/>
    <s v="0"/>
    <s v=""/>
    <s v="ไม่ระบุ"/>
    <s v="33010000"/>
    <s v="3304"/>
    <s v="330416"/>
    <s v="03"/>
    <x v="0"/>
    <x v="1"/>
  </r>
  <r>
    <n v="90473"/>
    <n v="641"/>
    <n v="6375"/>
    <n v="110"/>
    <s v="71"/>
    <s v="อนัตตา  ผิวอ่อน"/>
    <s v="000390114"/>
    <s v="นาง สุวรรณี ผิวอ่อน"/>
    <s v="2"/>
    <n v="3"/>
    <n v="3"/>
    <n v="1"/>
    <s v="1"/>
    <s v="1"/>
    <s v="0"/>
    <n v="11"/>
    <s v="98"/>
    <s v="33041409"/>
    <s v="2"/>
    <s v="3"/>
    <s v="1"/>
    <s v="1"/>
    <s v="33040100"/>
    <s v="0"/>
    <s v=""/>
    <x v="2"/>
    <d v="2018-10-02T00:00:00"/>
    <m/>
    <d v="2018-10-03T00:00:00"/>
    <d v="2018-10-03T00:00:00"/>
    <b v="0"/>
    <s v=""/>
    <s v=""/>
    <s v=""/>
    <s v=""/>
    <s v="33010000"/>
    <s v="3304"/>
    <s v="330414"/>
    <s v="09"/>
    <x v="0"/>
    <x v="0"/>
  </r>
  <r>
    <n v="90638"/>
    <n v="643"/>
    <n v="6381"/>
    <n v="111"/>
    <s v="71"/>
    <s v="ภูวงศ์  อรรคบุตร"/>
    <s v="000211940"/>
    <s v=""/>
    <s v="1"/>
    <n v="16"/>
    <n v="6"/>
    <n v="7"/>
    <s v="1"/>
    <s v="1"/>
    <s v="0"/>
    <n v="11"/>
    <s v="216"/>
    <s v="33041110"/>
    <s v="2"/>
    <s v="3"/>
    <s v="1"/>
    <s v="1"/>
    <s v="33040100"/>
    <s v="0"/>
    <s v=""/>
    <x v="3"/>
    <d v="2018-10-03T00:00:00"/>
    <m/>
    <d v="2018-10-04T00:00:00"/>
    <d v="2018-10-04T00:00:00"/>
    <b v="0"/>
    <s v=""/>
    <s v=""/>
    <s v=""/>
    <s v=""/>
    <s v="33010000"/>
    <s v="3304"/>
    <s v="330411"/>
    <s v="10"/>
    <x v="0"/>
    <x v="2"/>
  </r>
  <r>
    <n v="77858"/>
    <n v="416"/>
    <n v="5369"/>
    <n v="88"/>
    <s v="71"/>
    <s v="ธนพนธ์  เปาะศิริ"/>
    <s v="000401803"/>
    <s v="นาง พรนภา บรรเทา"/>
    <s v="1"/>
    <n v="2"/>
    <n v="0"/>
    <n v="1"/>
    <s v="1"/>
    <s v="1"/>
    <s v="0"/>
    <n v="11"/>
    <s v="207"/>
    <s v="33040502"/>
    <s v="2"/>
    <s v="3"/>
    <s v="1"/>
    <s v="1"/>
    <s v="33040100"/>
    <s v="0"/>
    <s v=""/>
    <x v="4"/>
    <d v="2018-08-27T00:00:00"/>
    <m/>
    <d v="2018-08-28T00:00:00"/>
    <d v="2018-08-28T00:00:00"/>
    <b v="0"/>
    <s v=""/>
    <s v=""/>
    <s v=""/>
    <s v=""/>
    <s v="33010000"/>
    <s v="3304"/>
    <s v="330405"/>
    <s v="02"/>
    <x v="0"/>
    <x v="3"/>
  </r>
  <r>
    <n v="76645"/>
    <n v="390"/>
    <n v="5209"/>
    <n v="86"/>
    <s v="71"/>
    <s v="วิทธวัฒน์  จรูญแสง"/>
    <s v="000411917"/>
    <s v="น.ส. วารี สุวรรณศรี"/>
    <s v="1"/>
    <n v="1"/>
    <n v="9"/>
    <n v="25"/>
    <s v="1"/>
    <s v="1"/>
    <s v="0"/>
    <n v="11"/>
    <s v="80"/>
    <s v="33040510"/>
    <s v="2"/>
    <s v="3"/>
    <s v="1"/>
    <s v="1"/>
    <s v="33040100"/>
    <s v="0"/>
    <s v=""/>
    <x v="5"/>
    <d v="2018-08-21T00:00:00"/>
    <m/>
    <d v="2018-08-25T00:00:00"/>
    <d v="2018-08-25T00:00:00"/>
    <b v="0"/>
    <s v=""/>
    <s v=""/>
    <s v=""/>
    <s v=""/>
    <s v="33010000"/>
    <s v="3304"/>
    <s v="330405"/>
    <s v="10"/>
    <x v="0"/>
    <x v="3"/>
  </r>
  <r>
    <n v="91328"/>
    <n v="660"/>
    <n v="6436"/>
    <n v="113"/>
    <s v="71"/>
    <s v="ทยากร  ปักกะสัง"/>
    <s v="000412133"/>
    <s v="นาง"/>
    <s v="1"/>
    <n v="2"/>
    <n v="4"/>
    <n v="8"/>
    <s v="1"/>
    <s v="1"/>
    <s v="0"/>
    <n v="11"/>
    <s v="137"/>
    <s v="33040111"/>
    <s v="2"/>
    <s v="3"/>
    <s v="1"/>
    <s v="1"/>
    <s v="33040100"/>
    <s v="0"/>
    <s v=""/>
    <x v="6"/>
    <d v="2018-10-05T00:00:00"/>
    <m/>
    <d v="2018-10-06T00:00:00"/>
    <d v="2018-10-06T00:00:00"/>
    <b v="0"/>
    <s v=""/>
    <s v=""/>
    <s v=""/>
    <s v=""/>
    <s v="33010000"/>
    <s v="3304"/>
    <s v="330401"/>
    <s v="11"/>
    <x v="0"/>
    <x v="4"/>
  </r>
  <r>
    <n v="91407"/>
    <n v="661"/>
    <n v="6482"/>
    <n v="114"/>
    <s v="71"/>
    <s v="ชาคริต  ตั้งมั่น"/>
    <s v="000408881"/>
    <s v="นาง ใกล้รุ่ง ทับพุ่ม"/>
    <s v="1"/>
    <n v="2"/>
    <n v="2"/>
    <n v="20"/>
    <s v="1"/>
    <s v="1"/>
    <s v="0"/>
    <n v="11"/>
    <s v="11"/>
    <s v="33040102"/>
    <s v="2"/>
    <s v="3"/>
    <s v="1"/>
    <s v="1"/>
    <s v="33040100"/>
    <s v="0"/>
    <s v=""/>
    <x v="6"/>
    <d v="2018-10-06T00:00:00"/>
    <m/>
    <d v="2018-10-07T00:00:00"/>
    <d v="2018-10-07T00:00:00"/>
    <b v="0"/>
    <s v=""/>
    <s v=""/>
    <s v=""/>
    <s v=""/>
    <s v="33010000"/>
    <s v="3304"/>
    <s v="330401"/>
    <s v="02"/>
    <x v="0"/>
    <x v="4"/>
  </r>
  <r>
    <n v="2935"/>
    <n v="23"/>
    <n v="302"/>
    <n v="7"/>
    <s v="71"/>
    <s v="เจตนิพัทธ์  ศรีลาวงษ์"/>
    <s v="000404006"/>
    <s v="นาง มณีรัตน์ คำศรี"/>
    <s v="1"/>
    <n v="1"/>
    <n v="2"/>
    <n v="9"/>
    <s v="1"/>
    <s v="1"/>
    <s v="0"/>
    <n v="11"/>
    <s v="272"/>
    <s v="33041507"/>
    <s v="2"/>
    <s v="3"/>
    <s v="1"/>
    <s v="1"/>
    <s v="33040100"/>
    <s v="0"/>
    <s v=""/>
    <x v="7"/>
    <d v="2018-01-15T00:00:00"/>
    <m/>
    <d v="2018-01-16T00:00:00"/>
    <d v="2018-01-16T00:00:00"/>
    <b v="0"/>
    <s v=""/>
    <s v=""/>
    <s v=""/>
    <s v=""/>
    <s v="33010000"/>
    <s v="3304"/>
    <s v="330415"/>
    <s v="07"/>
    <x v="0"/>
    <x v="5"/>
  </r>
  <r>
    <n v="72276"/>
    <n v="339"/>
    <n v="4922"/>
    <n v="84"/>
    <s v="71"/>
    <s v="ณัฐชยา  จันทร์คำ"/>
    <s v="000398739"/>
    <s v="นาง อรทัย ทองสุข"/>
    <s v="2"/>
    <n v="2"/>
    <n v="3"/>
    <n v="13"/>
    <s v="1"/>
    <s v="1"/>
    <s v="0"/>
    <n v="11"/>
    <s v="2"/>
    <s v="33041614"/>
    <s v="2"/>
    <s v="3"/>
    <s v="1"/>
    <s v="1"/>
    <s v="33040100"/>
    <s v="0"/>
    <s v=""/>
    <x v="8"/>
    <d v="2018-08-12T00:00:00"/>
    <m/>
    <d v="2018-08-13T00:00:00"/>
    <d v="2018-08-13T00:00:00"/>
    <b v="0"/>
    <s v="9"/>
    <s v=""/>
    <s v=""/>
    <s v=""/>
    <s v="33010000"/>
    <s v="3304"/>
    <s v="330416"/>
    <s v="14"/>
    <x v="0"/>
    <x v="1"/>
  </r>
  <r>
    <n v="2788"/>
    <n v="19"/>
    <n v="277"/>
    <n v="5"/>
    <s v="71"/>
    <s v="กิตติธัช  สุบินยัง"/>
    <s v="000385350"/>
    <s v="นาง พัชรินทร์ สุบินยัง"/>
    <s v="1"/>
    <n v="3"/>
    <n v="0"/>
    <n v="27"/>
    <s v="1"/>
    <s v="1"/>
    <s v="0"/>
    <n v="11"/>
    <s v="53"/>
    <s v="33040612"/>
    <s v="1"/>
    <s v="3"/>
    <s v="2"/>
    <s v="3"/>
    <s v="33040100"/>
    <s v="0"/>
    <s v=""/>
    <x v="7"/>
    <d v="2018-01-14T00:00:00"/>
    <m/>
    <d v="2018-01-15T00:00:00"/>
    <d v="2018-01-15T00:00:00"/>
    <b v="0"/>
    <s v=""/>
    <s v=""/>
    <s v=""/>
    <s v=""/>
    <s v="33010000"/>
    <s v="3304"/>
    <s v="330406"/>
    <s v="12"/>
    <x v="0"/>
    <x v="6"/>
  </r>
  <r>
    <n v="66465"/>
    <n v="309"/>
    <n v="4740"/>
    <n v="82"/>
    <s v="71"/>
    <s v="ภูธเนศ ประภูสะโร"/>
    <s v="397444"/>
    <s v=""/>
    <s v="1"/>
    <n v="2"/>
    <n v="0"/>
    <n v="0"/>
    <s v="1"/>
    <s v="1"/>
    <s v=""/>
    <n v="11"/>
    <s v="74"/>
    <s v="33041504"/>
    <s v="2"/>
    <s v="3"/>
    <s v="2"/>
    <s v="3"/>
    <s v="33040100"/>
    <s v=""/>
    <s v=""/>
    <x v="9"/>
    <d v="2018-08-05T00:00:00"/>
    <m/>
    <d v="2018-08-06T00:00:00"/>
    <d v="2018-08-06T00:00:00"/>
    <b v="0"/>
    <s v="9"/>
    <s v="0"/>
    <s v=""/>
    <s v="ไม่ระบุ"/>
    <s v="33010000"/>
    <s v="3304"/>
    <s v="330415"/>
    <s v="04"/>
    <x v="0"/>
    <x v="5"/>
  </r>
  <r>
    <n v="270"/>
    <n v="7"/>
    <n v="46"/>
    <n v="1"/>
    <s v="71"/>
    <s v="สุวรรณ  จันทะคำแพง"/>
    <s v="000391355"/>
    <s v="นาง นีวัน จันทะคำแพง"/>
    <s v="1"/>
    <n v="3"/>
    <n v="3"/>
    <n v="28"/>
    <s v="1"/>
    <s v="1"/>
    <s v="0"/>
    <n v="11"/>
    <s v="178"/>
    <s v="33042501"/>
    <s v="2"/>
    <s v="3"/>
    <s v="2"/>
    <s v="3"/>
    <s v="33040100"/>
    <s v="0"/>
    <s v=""/>
    <x v="10"/>
    <d v="2018-01-03T00:00:00"/>
    <m/>
    <d v="2018-01-04T00:00:00"/>
    <d v="2018-01-04T00:00:00"/>
    <b v="0"/>
    <s v=""/>
    <s v=""/>
    <s v=""/>
    <s v=""/>
    <s v="33010000"/>
    <s v="3304"/>
    <s v="330425"/>
    <s v="01"/>
    <x v="0"/>
    <x v="7"/>
  </r>
  <r>
    <n v="94998"/>
    <n v="696"/>
    <n v="6732"/>
    <n v="116"/>
    <s v="71"/>
    <s v="กมลทิชญ์  สองแก้ว"/>
    <s v="000421840"/>
    <s v="นาง จิตพร ทองภาพ"/>
    <s v="2"/>
    <n v="2"/>
    <n v="5"/>
    <n v="12"/>
    <s v="1"/>
    <s v="1"/>
    <s v="0"/>
    <n v="11"/>
    <s v="292"/>
    <s v="33040509"/>
    <s v="2"/>
    <s v="3"/>
    <s v="1"/>
    <s v="1"/>
    <s v="33040100"/>
    <s v="0"/>
    <s v=""/>
    <x v="11"/>
    <d v="2018-10-19T00:00:00"/>
    <m/>
    <d v="2018-10-20T00:00:00"/>
    <d v="2018-10-20T00:00:00"/>
    <b v="0"/>
    <s v=""/>
    <s v=""/>
    <s v=""/>
    <s v=""/>
    <s v="33010000"/>
    <s v="3304"/>
    <s v="330405"/>
    <s v="09"/>
    <x v="0"/>
    <x v="3"/>
  </r>
  <r>
    <n v="85626"/>
    <n v="568"/>
    <n v="5993"/>
    <n v="1"/>
    <s v="71"/>
    <s v="บวรลักษณ์  ทองศรี"/>
    <s v="0125797"/>
    <s v="น.ส. นลพรรณ ทองศรี"/>
    <s v="2"/>
    <n v="3"/>
    <n v="4"/>
    <n v="0"/>
    <s v="1"/>
    <s v="1"/>
    <s v="0"/>
    <n v="11"/>
    <s v="194     บ.ภูคำ"/>
    <s v="33041210"/>
    <s v="2"/>
    <s v="3"/>
    <s v="1"/>
    <s v="1"/>
    <s v="33140100"/>
    <s v="0"/>
    <s v=""/>
    <x v="12"/>
    <d v="2018-09-18T00:00:00"/>
    <m/>
    <d v="2018-09-19T00:00:00"/>
    <d v="2018-09-19T00:00:00"/>
    <b v="0"/>
    <s v=""/>
    <s v=""/>
    <s v=""/>
    <s v=""/>
    <s v="33010000"/>
    <s v="3304"/>
    <s v="330412"/>
    <s v="10"/>
    <x v="0"/>
    <x v="8"/>
  </r>
  <r>
    <n v="4140"/>
    <n v="26"/>
    <n v="332"/>
    <n v="8"/>
    <s v="71"/>
    <s v="วีรดา  วรรณเวช"/>
    <s v="000401553"/>
    <s v="นาง ฑาริณี วรรณเวช"/>
    <s v="2"/>
    <n v="1"/>
    <n v="5"/>
    <n v="2"/>
    <s v="1"/>
    <s v="1"/>
    <s v="0"/>
    <n v="11"/>
    <s v="1022"/>
    <s v="33040605"/>
    <s v="1"/>
    <s v="3"/>
    <s v="1"/>
    <s v="1"/>
    <s v="33040100"/>
    <s v="0"/>
    <s v=""/>
    <x v="13"/>
    <d v="2018-01-17T00:00:00"/>
    <m/>
    <d v="2018-01-18T00:00:00"/>
    <d v="2018-01-18T00:00:00"/>
    <b v="0"/>
    <s v=""/>
    <s v=""/>
    <s v=""/>
    <s v=""/>
    <s v="33010000"/>
    <s v="3304"/>
    <s v="330406"/>
    <s v="05"/>
    <x v="0"/>
    <x v="6"/>
  </r>
  <r>
    <n v="2790"/>
    <n v="20"/>
    <n v="279"/>
    <n v="6"/>
    <s v="71"/>
    <s v="วริศรา  ออมชมภู"/>
    <s v="000411368"/>
    <s v="นาง จันทร์จิรา ออมชมภู"/>
    <s v="2"/>
    <n v="1"/>
    <n v="10"/>
    <n v="15"/>
    <s v="1"/>
    <s v="1"/>
    <s v="0"/>
    <n v="11"/>
    <s v="174"/>
    <s v="33040104"/>
    <s v="2"/>
    <s v="3"/>
    <s v="2"/>
    <s v="3"/>
    <s v="33040100"/>
    <s v="0"/>
    <s v=""/>
    <x v="7"/>
    <d v="2018-01-14T00:00:00"/>
    <m/>
    <d v="2018-01-15T00:00:00"/>
    <d v="2018-01-15T00:00:00"/>
    <b v="0"/>
    <s v=""/>
    <s v=""/>
    <s v=""/>
    <s v=""/>
    <s v="33010000"/>
    <s v="3304"/>
    <s v="330401"/>
    <s v="04"/>
    <x v="0"/>
    <x v="4"/>
  </r>
  <r>
    <n v="61060"/>
    <n v="249"/>
    <n v="4301"/>
    <n v="77"/>
    <s v="71"/>
    <s v="มัสยา  ปานประชาติ"/>
    <s v="000411915"/>
    <s v="นาง มาลัย  ปานประชาติ"/>
    <s v="2"/>
    <n v="0"/>
    <n v="10"/>
    <n v="14"/>
    <s v="1"/>
    <s v="1"/>
    <s v="0"/>
    <n v="11"/>
    <s v="100"/>
    <s v="33040604"/>
    <s v="1"/>
    <s v="3"/>
    <s v="1"/>
    <s v="3"/>
    <s v="33040100"/>
    <s v="0"/>
    <s v=""/>
    <x v="14"/>
    <d v="2018-07-20T00:00:00"/>
    <m/>
    <d v="2018-07-21T00:00:00"/>
    <d v="2018-07-21T00:00:00"/>
    <b v="0"/>
    <s v=""/>
    <s v=""/>
    <s v=""/>
    <s v=""/>
    <s v="33010000"/>
    <s v="3304"/>
    <s v="330406"/>
    <s v="04"/>
    <x v="0"/>
    <x v="6"/>
  </r>
  <r>
    <n v="99574"/>
    <n v="755"/>
    <n v="7066"/>
    <n v="117"/>
    <s v="71"/>
    <s v="เอริยา  วงศ์สว่าง"/>
    <s v="000404269"/>
    <s v="นาง อรชา โลมะบัญ"/>
    <s v="2"/>
    <n v="1"/>
    <n v="11"/>
    <n v="25"/>
    <s v="1"/>
    <s v="1"/>
    <s v="0"/>
    <n v="11"/>
    <s v="356"/>
    <s v="33040805"/>
    <s v="2"/>
    <s v="3"/>
    <s v="1"/>
    <s v="1"/>
    <s v="33040100"/>
    <s v="0"/>
    <s v=""/>
    <x v="15"/>
    <d v="2018-11-09T00:00:00"/>
    <m/>
    <d v="2018-11-10T00:00:00"/>
    <d v="2018-11-10T00:00:00"/>
    <b v="0"/>
    <s v=""/>
    <s v=""/>
    <s v=""/>
    <s v=""/>
    <s v="33010000"/>
    <s v="3304"/>
    <s v="330408"/>
    <s v="05"/>
    <x v="0"/>
    <x v="9"/>
  </r>
  <r>
    <n v="100089"/>
    <n v="760"/>
    <n v="8462"/>
    <n v="85"/>
    <s v="71"/>
    <s v="ปณภัช  คำพินิจ"/>
    <s v="0170165"/>
    <s v="นางสาว วันนา หลักทรัพย์"/>
    <s v="2"/>
    <n v="1"/>
    <n v="3"/>
    <n v="23"/>
    <s v="1"/>
    <s v="1"/>
    <s v="0"/>
    <n v="11"/>
    <s v="154 บ.ละลาย"/>
    <s v="33040701"/>
    <s v="2"/>
    <s v="3"/>
    <s v="1"/>
    <s v="1"/>
    <s v="33080100"/>
    <s v="0"/>
    <s v=""/>
    <x v="16"/>
    <d v="2018-11-11T00:00:00"/>
    <m/>
    <d v="2018-11-12T00:00:00"/>
    <d v="2018-11-13T00:00:00"/>
    <b v="0"/>
    <s v=""/>
    <s v=""/>
    <s v=""/>
    <s v=""/>
    <s v="33010000"/>
    <s v="3304"/>
    <s v="330407"/>
    <s v="01"/>
    <x v="0"/>
    <x v="10"/>
  </r>
  <r>
    <n v="100590"/>
    <n v="768"/>
    <n v="7133"/>
    <n v="118"/>
    <s v="71"/>
    <s v="ชนานันท์  ร่มพฤกษ์"/>
    <s v="000410366"/>
    <s v="นาง ชลิตา นาหัวนิล"/>
    <s v="1"/>
    <n v="1"/>
    <n v="4"/>
    <n v="12"/>
    <s v="1"/>
    <s v="1"/>
    <s v="0"/>
    <n v="11"/>
    <s v="232"/>
    <s v="33041913"/>
    <s v="2"/>
    <s v="3"/>
    <s v="1"/>
    <s v="1"/>
    <s v="33040100"/>
    <s v="0"/>
    <s v=""/>
    <x v="16"/>
    <d v="2018-11-13T00:00:00"/>
    <m/>
    <d v="2018-11-14T00:00:00"/>
    <d v="2018-11-14T00:00:00"/>
    <b v="0"/>
    <s v=""/>
    <s v=""/>
    <s v=""/>
    <s v=""/>
    <s v="33010000"/>
    <s v="3304"/>
    <s v="330419"/>
    <s v="13"/>
    <x v="0"/>
    <x v="11"/>
  </r>
  <r>
    <n v="100824"/>
    <n v="773"/>
    <n v="7138"/>
    <n v="119"/>
    <s v="71"/>
    <s v="ชนานันท์ 410366"/>
    <s v=""/>
    <s v=""/>
    <s v="1"/>
    <n v="1"/>
    <n v="0"/>
    <n v="0"/>
    <s v="1"/>
    <s v="1"/>
    <s v=""/>
    <n v="11"/>
    <s v="232"/>
    <s v="33041913"/>
    <s v="2"/>
    <s v="3"/>
    <s v="2"/>
    <s v="3"/>
    <s v="33040100"/>
    <s v=""/>
    <s v=""/>
    <x v="17"/>
    <d v="2018-11-14T00:00:00"/>
    <m/>
    <d v="2018-11-15T00:00:00"/>
    <d v="2018-11-15T00:00:00"/>
    <b v="0"/>
    <s v="9"/>
    <s v="0"/>
    <s v=""/>
    <s v="ไม่ระบุ"/>
    <s v="33040100"/>
    <s v="3304"/>
    <s v="330419"/>
    <s v="13"/>
    <x v="0"/>
    <x v="11"/>
  </r>
  <r>
    <n v="66466"/>
    <n v="310"/>
    <n v="4741"/>
    <n v="83"/>
    <s v="71"/>
    <s v="ชิดาวรินทร์ นริษท์ภูวพงษ์"/>
    <s v=""/>
    <s v=""/>
    <s v="2"/>
    <n v="1"/>
    <n v="3"/>
    <n v="0"/>
    <s v="1"/>
    <s v="1"/>
    <s v=""/>
    <n v="11"/>
    <s v="77"/>
    <s v="33040610"/>
    <s v="1"/>
    <s v="2"/>
    <s v="1"/>
    <s v="4"/>
    <s v="33010120"/>
    <s v=""/>
    <s v=""/>
    <x v="18"/>
    <d v="2018-08-05T00:00:00"/>
    <m/>
    <d v="2018-08-06T00:00:00"/>
    <d v="2018-08-06T00:00:00"/>
    <b v="0"/>
    <s v="9"/>
    <s v="0"/>
    <s v=""/>
    <s v="ไม่ระบุ"/>
    <s v="33010000"/>
    <s v="3304"/>
    <s v="330406"/>
    <s v="10"/>
    <x v="0"/>
    <x v="6"/>
  </r>
  <r>
    <n v="83592"/>
    <n v="512"/>
    <n v="5828"/>
    <n v="93"/>
    <s v="71"/>
    <s v="อนุภัทร  อุดร"/>
    <s v="000415558"/>
    <s v="น.ส. ณัฐฑริกา กัดไธสงค์"/>
    <s v="1"/>
    <n v="1"/>
    <n v="0"/>
    <n v="20"/>
    <s v="1"/>
    <s v="1"/>
    <s v="0"/>
    <n v="11"/>
    <s v="54"/>
    <s v="33040104"/>
    <s v="2"/>
    <s v="3"/>
    <s v="1"/>
    <s v="1"/>
    <s v="33040100"/>
    <s v="0"/>
    <s v=""/>
    <x v="19"/>
    <d v="2018-09-12T00:00:00"/>
    <m/>
    <d v="2018-09-13T00:00:00"/>
    <d v="2018-09-13T00:00:00"/>
    <b v="0"/>
    <s v=""/>
    <s v=""/>
    <s v=""/>
    <s v=""/>
    <s v="33010000"/>
    <s v="3304"/>
    <s v="330401"/>
    <s v="04"/>
    <x v="0"/>
    <x v="4"/>
  </r>
  <r>
    <n v="85340"/>
    <n v="566"/>
    <n v="5939"/>
    <n v="102"/>
    <s v="71"/>
    <s v="ณัฎฐณิชา  เถาว์คำ"/>
    <s v="000414148"/>
    <s v="นาง ทิตย์ เถาว์คำ"/>
    <s v="2"/>
    <n v="0"/>
    <n v="10"/>
    <n v="1"/>
    <s v="1"/>
    <s v="1"/>
    <s v="0"/>
    <n v="11"/>
    <s v="177"/>
    <s v="33042302"/>
    <s v="2"/>
    <s v="3"/>
    <s v="1"/>
    <s v="1"/>
    <s v="33040100"/>
    <s v="0"/>
    <s v=""/>
    <x v="20"/>
    <d v="2018-09-17T00:00:00"/>
    <m/>
    <d v="2018-09-18T00:00:00"/>
    <d v="2018-09-18T00:00:00"/>
    <b v="0"/>
    <s v=""/>
    <s v=""/>
    <s v=""/>
    <s v=""/>
    <s v="33010000"/>
    <s v="3304"/>
    <s v="330423"/>
    <s v="02"/>
    <x v="0"/>
    <x v="12"/>
  </r>
  <r>
    <n v="85339"/>
    <n v="565"/>
    <n v="5935"/>
    <n v="100"/>
    <s v="71"/>
    <s v="กิตติเดช  ทองแกะ"/>
    <s v="000403871"/>
    <s v="นาง ธีรนันท์ ทองแกะ"/>
    <s v="1"/>
    <n v="1"/>
    <n v="10"/>
    <n v="17"/>
    <s v="1"/>
    <s v="1"/>
    <s v="0"/>
    <n v="11"/>
    <s v="97"/>
    <s v="33042308"/>
    <s v="2"/>
    <s v="3"/>
    <s v="1"/>
    <s v="1"/>
    <s v="33040100"/>
    <s v="0"/>
    <s v=""/>
    <x v="21"/>
    <d v="2018-09-17T00:00:00"/>
    <m/>
    <d v="2018-09-18T00:00:00"/>
    <d v="2018-09-18T00:00:00"/>
    <b v="0"/>
    <s v=""/>
    <s v=""/>
    <s v=""/>
    <s v=""/>
    <s v="33010000"/>
    <s v="3304"/>
    <s v="330423"/>
    <s v="08"/>
    <x v="0"/>
    <x v="12"/>
  </r>
  <r>
    <n v="85338"/>
    <n v="564"/>
    <n v="5938"/>
    <n v="101"/>
    <s v="71"/>
    <s v="กชกร  สุภะนิกร"/>
    <s v="000412136"/>
    <s v="นาง ริญญา ชมชื่น"/>
    <s v="2"/>
    <n v="1"/>
    <n v="0"/>
    <n v="4"/>
    <s v="1"/>
    <s v="1"/>
    <s v="0"/>
    <n v="11"/>
    <s v="61"/>
    <s v="33040701"/>
    <s v="2"/>
    <s v="3"/>
    <s v="1"/>
    <s v="1"/>
    <s v="33040100"/>
    <s v="0"/>
    <s v=""/>
    <x v="22"/>
    <d v="2018-09-17T00:00:00"/>
    <m/>
    <d v="2018-09-18T00:00:00"/>
    <d v="2018-09-18T00:00:00"/>
    <b v="0"/>
    <s v=""/>
    <s v=""/>
    <s v=""/>
    <s v=""/>
    <s v="33010000"/>
    <s v="3304"/>
    <s v="330407"/>
    <s v="01"/>
    <x v="0"/>
    <x v="10"/>
  </r>
  <r>
    <n v="86006"/>
    <n v="577"/>
    <n v="6037"/>
    <n v="103"/>
    <s v="71"/>
    <s v="จิรวัฒน์  จันทุมมา"/>
    <s v="000397754"/>
    <s v="นาง ธิราวรรณ วงษ์แก้ว"/>
    <s v="1"/>
    <n v="2"/>
    <n v="5"/>
    <n v="29"/>
    <s v="1"/>
    <s v="1"/>
    <s v="0"/>
    <n v="11"/>
    <s v="6"/>
    <s v="33042106"/>
    <s v="2"/>
    <s v="3"/>
    <s v="2"/>
    <s v="3"/>
    <s v="33040100"/>
    <s v="0"/>
    <s v=""/>
    <x v="12"/>
    <d v="2018-09-19T00:00:00"/>
    <m/>
    <d v="2018-09-20T00:00:00"/>
    <d v="2018-09-20T00:00:00"/>
    <b v="0"/>
    <s v=""/>
    <s v=""/>
    <s v=""/>
    <s v=""/>
    <s v="33010000"/>
    <s v="3304"/>
    <s v="330421"/>
    <s v="06"/>
    <x v="0"/>
    <x v="13"/>
  </r>
  <r>
    <n v="86007"/>
    <n v="578"/>
    <n v="6041"/>
    <n v="104"/>
    <s v="71"/>
    <s v="อัซรัน  นนทศิริ"/>
    <s v="000420157"/>
    <s v="นาง ทิพย์วดี มะกระทัศ"/>
    <s v="1"/>
    <n v="4"/>
    <n v="6"/>
    <n v="9"/>
    <s v="1"/>
    <s v="1"/>
    <s v="0"/>
    <n v="11"/>
    <s v="47"/>
    <s v="33042005"/>
    <s v="2"/>
    <s v="3"/>
    <s v="1"/>
    <s v="1"/>
    <s v="33040100"/>
    <s v="0"/>
    <s v=""/>
    <x v="12"/>
    <d v="2018-09-19T00:00:00"/>
    <m/>
    <d v="2018-09-20T00:00:00"/>
    <d v="2018-09-20T00:00:00"/>
    <b v="0"/>
    <s v=""/>
    <s v=""/>
    <s v=""/>
    <s v=""/>
    <s v="33010000"/>
    <s v="3304"/>
    <s v="330420"/>
    <s v="05"/>
    <x v="0"/>
    <x v="14"/>
  </r>
  <r>
    <n v="84122"/>
    <n v="530"/>
    <n v="5885"/>
    <n v="99"/>
    <s v="71"/>
    <s v="ชญานิน  โกศล"/>
    <s v="000404222"/>
    <s v="นาง ทรรศนีย์ โพธิ์พันธ์"/>
    <s v="2"/>
    <n v="1"/>
    <n v="10"/>
    <n v="3"/>
    <s v="1"/>
    <s v="1"/>
    <s v="0"/>
    <n v="11"/>
    <s v="214"/>
    <s v="33040912"/>
    <s v="2"/>
    <s v="3"/>
    <s v="1"/>
    <s v="1"/>
    <s v="33040100"/>
    <s v="0"/>
    <s v=""/>
    <x v="21"/>
    <d v="2018-09-14T00:00:00"/>
    <m/>
    <d v="2018-09-15T00:00:00"/>
    <d v="2018-09-15T00:00:00"/>
    <b v="0"/>
    <s v=""/>
    <s v=""/>
    <s v=""/>
    <s v=""/>
    <s v="33010000"/>
    <s v="3304"/>
    <s v="330409"/>
    <s v="12"/>
    <x v="0"/>
    <x v="15"/>
  </r>
  <r>
    <n v="83811"/>
    <n v="523"/>
    <n v="5861"/>
    <n v="98"/>
    <s v="71"/>
    <s v="วันชัย  วงษ์กะสาร"/>
    <s v="000416233"/>
    <s v="นาง สุทธินี โคตถา"/>
    <s v="1"/>
    <n v="0"/>
    <n v="6"/>
    <n v="25"/>
    <s v="1"/>
    <s v="1"/>
    <s v="0"/>
    <n v="11"/>
    <s v="113"/>
    <s v="33042302"/>
    <s v="2"/>
    <s v="3"/>
    <s v="1"/>
    <s v="1"/>
    <s v="33040100"/>
    <s v="0"/>
    <s v=""/>
    <x v="19"/>
    <d v="2018-09-13T00:00:00"/>
    <m/>
    <d v="2018-09-14T00:00:00"/>
    <d v="2018-09-14T00:00:00"/>
    <b v="0"/>
    <s v=""/>
    <s v=""/>
    <s v=""/>
    <s v=""/>
    <s v="33010000"/>
    <s v="3304"/>
    <s v="330423"/>
    <s v="02"/>
    <x v="0"/>
    <x v="12"/>
  </r>
  <r>
    <n v="83810"/>
    <n v="522"/>
    <n v="5859"/>
    <n v="97"/>
    <s v="71"/>
    <s v="เอกลักษณ์  บุรกรณ์"/>
    <s v="000407796"/>
    <s v="นาง ฐิติวรดา บุรกรณ์"/>
    <s v="1"/>
    <n v="1"/>
    <n v="5"/>
    <n v="21"/>
    <s v="1"/>
    <s v="1"/>
    <s v="0"/>
    <n v="11"/>
    <s v="257"/>
    <s v="33041205"/>
    <s v="2"/>
    <s v="3"/>
    <s v="1"/>
    <s v="1"/>
    <s v="33040100"/>
    <s v="0"/>
    <s v=""/>
    <x v="23"/>
    <d v="2018-09-13T00:00:00"/>
    <m/>
    <d v="2018-09-14T00:00:00"/>
    <d v="2018-09-14T00:00:00"/>
    <b v="0"/>
    <s v=""/>
    <s v=""/>
    <s v=""/>
    <s v=""/>
    <s v="33010000"/>
    <s v="3304"/>
    <s v="330412"/>
    <s v="05"/>
    <x v="0"/>
    <x v="8"/>
  </r>
  <r>
    <n v="83805"/>
    <n v="521"/>
    <n v="5853"/>
    <n v="96"/>
    <s v="71"/>
    <s v="วนัชพร  โกมลศรี"/>
    <s v="000383306"/>
    <s v="นาง กลิ่นผกา เนตรน้อย"/>
    <s v="2"/>
    <n v="3"/>
    <n v="11"/>
    <n v="8"/>
    <s v="1"/>
    <s v="1"/>
    <s v="0"/>
    <n v="11"/>
    <s v="15"/>
    <s v="33040706"/>
    <s v="2"/>
    <s v="3"/>
    <s v="1"/>
    <s v="1"/>
    <s v="33040100"/>
    <s v="0"/>
    <s v=""/>
    <x v="19"/>
    <d v="2018-09-13T00:00:00"/>
    <m/>
    <d v="2018-09-14T00:00:00"/>
    <d v="2018-09-14T00:00:00"/>
    <b v="0"/>
    <s v=""/>
    <s v=""/>
    <s v=""/>
    <s v=""/>
    <s v="33010000"/>
    <s v="3304"/>
    <s v="330407"/>
    <s v="06"/>
    <x v="0"/>
    <x v="10"/>
  </r>
  <r>
    <n v="6286"/>
    <n v="42"/>
    <n v="481"/>
    <n v="11"/>
    <s v="71"/>
    <s v="ธีรพล  ไกรมาศ"/>
    <s v="000380330"/>
    <s v="นาง สุรินทร์ ไกรมาศ"/>
    <s v="1"/>
    <n v="3"/>
    <n v="6"/>
    <n v="27"/>
    <s v="1"/>
    <s v="1"/>
    <s v="0"/>
    <n v="11"/>
    <s v="300"/>
    <s v="33040603"/>
    <s v="1"/>
    <s v="3"/>
    <s v="1"/>
    <s v="1"/>
    <s v="33040100"/>
    <s v="0"/>
    <s v=""/>
    <x v="24"/>
    <d v="2018-01-26T00:00:00"/>
    <m/>
    <d v="2018-01-27T00:00:00"/>
    <d v="2018-01-27T00:00:00"/>
    <b v="0"/>
    <s v=""/>
    <s v=""/>
    <s v=""/>
    <s v=""/>
    <s v="33010000"/>
    <s v="3304"/>
    <s v="330406"/>
    <s v="03"/>
    <x v="0"/>
    <x v="6"/>
  </r>
  <r>
    <n v="1139"/>
    <n v="12"/>
    <n v="118"/>
    <n v="2"/>
    <s v="71"/>
    <s v="อิทธิกร จอมพล"/>
    <s v="401664"/>
    <s v="นิวัตร จอมพล"/>
    <s v="1"/>
    <n v="1"/>
    <n v="4"/>
    <n v="18"/>
    <s v="1"/>
    <s v="1"/>
    <s v=""/>
    <n v="11"/>
    <s v="7"/>
    <s v="33040910"/>
    <s v="2"/>
    <s v="3"/>
    <s v="2"/>
    <s v="3"/>
    <s v="33040100"/>
    <s v=""/>
    <s v=""/>
    <x v="25"/>
    <d v="2018-01-05T00:00:00"/>
    <m/>
    <d v="2018-01-07T00:00:00"/>
    <d v="2018-01-08T00:00:00"/>
    <b v="0"/>
    <s v="1"/>
    <s v="0"/>
    <s v="1339600372611"/>
    <s v="ไม่ระบุ"/>
    <s v="33010000"/>
    <s v="3304"/>
    <s v="330409"/>
    <s v="10"/>
    <x v="0"/>
    <x v="15"/>
  </r>
  <r>
    <n v="65712"/>
    <n v="297"/>
    <n v="4691"/>
    <n v="80"/>
    <s v="71"/>
    <s v="สุชาดา  ศิริวัฒน์"/>
    <s v="000411079"/>
    <s v="นาง พรประกายกุล สิงห์มาดา"/>
    <s v="2"/>
    <n v="1"/>
    <n v="0"/>
    <n v="1"/>
    <s v="1"/>
    <s v="1"/>
    <s v="0"/>
    <n v="11"/>
    <s v="82 บ.โนนเปือย"/>
    <s v="33040306"/>
    <s v="2"/>
    <s v="3"/>
    <s v="1"/>
    <s v="1"/>
    <s v="33040100"/>
    <s v="0"/>
    <s v=""/>
    <x v="26"/>
    <d v="2018-08-02T00:00:00"/>
    <m/>
    <d v="2018-08-03T00:00:00"/>
    <d v="2018-08-03T00:00:00"/>
    <b v="0"/>
    <s v=""/>
    <s v=""/>
    <s v=""/>
    <s v=""/>
    <s v="33010000"/>
    <s v="3304"/>
    <s v="330403"/>
    <s v="06"/>
    <x v="0"/>
    <x v="16"/>
  </r>
  <r>
    <n v="83589"/>
    <n v="511"/>
    <n v="5825"/>
    <n v="92"/>
    <s v="71"/>
    <s v="วุฒิภัทร  มนไธสง"/>
    <s v="000404968"/>
    <s v="นาง ธิดานาฎ ระแสนพรหม"/>
    <s v="1"/>
    <n v="1"/>
    <n v="9"/>
    <n v="5"/>
    <s v="1"/>
    <s v="1"/>
    <s v="0"/>
    <n v="11"/>
    <s v="33"/>
    <s v="33040104"/>
    <s v="2"/>
    <s v="3"/>
    <s v="2"/>
    <s v="3"/>
    <s v="33040100"/>
    <s v="0"/>
    <s v=""/>
    <x v="27"/>
    <d v="2018-09-12T00:00:00"/>
    <m/>
    <d v="2018-09-13T00:00:00"/>
    <d v="2018-09-13T00:00:00"/>
    <b v="0"/>
    <s v=""/>
    <s v=""/>
    <s v=""/>
    <s v=""/>
    <s v="33010000"/>
    <s v="3304"/>
    <s v="330401"/>
    <s v="04"/>
    <x v="0"/>
    <x v="4"/>
  </r>
  <r>
    <n v="83561"/>
    <n v="510"/>
    <n v="5785"/>
    <n v="91"/>
    <s v="71"/>
    <s v="รัฐภูมิ  เคารพ"/>
    <s v="000341883"/>
    <s v="นาง สุระสา คำพันธ์"/>
    <s v="1"/>
    <n v="7"/>
    <n v="6"/>
    <n v="11"/>
    <s v="1"/>
    <s v="1"/>
    <s v="0"/>
    <n v="6"/>
    <s v="163/1"/>
    <s v="33042301"/>
    <s v="2"/>
    <s v="3"/>
    <s v="1"/>
    <s v="1"/>
    <s v="33040100"/>
    <s v="0"/>
    <s v=""/>
    <x v="27"/>
    <d v="2018-09-11T00:00:00"/>
    <m/>
    <d v="2018-09-13T00:00:00"/>
    <d v="2018-09-13T00:00:00"/>
    <b v="0"/>
    <s v=""/>
    <s v=""/>
    <s v=""/>
    <s v=""/>
    <s v="33010000"/>
    <s v="3304"/>
    <s v="330423"/>
    <s v="01"/>
    <x v="0"/>
    <x v="12"/>
  </r>
  <r>
    <n v="1525"/>
    <n v="13"/>
    <n v="160"/>
    <n v="3"/>
    <s v="71"/>
    <s v="พรนิภา  หอมหวาน"/>
    <s v="000403125"/>
    <s v="นาง รุ่งนิภา อินทสุทธิ์"/>
    <s v="2"/>
    <n v="1"/>
    <n v="2"/>
    <n v="27"/>
    <s v="1"/>
    <s v="1"/>
    <s v="0"/>
    <n v="11"/>
    <s v="110"/>
    <s v="33042405"/>
    <s v="2"/>
    <s v="3"/>
    <s v="1"/>
    <s v="1"/>
    <s v="33040100"/>
    <s v="0"/>
    <s v=""/>
    <x v="28"/>
    <d v="2018-01-08T00:00:00"/>
    <m/>
    <d v="2018-01-09T00:00:00"/>
    <d v="2018-01-09T00:00:00"/>
    <b v="0"/>
    <s v=""/>
    <s v=""/>
    <s v=""/>
    <s v=""/>
    <s v="33010000"/>
    <s v="3304"/>
    <s v="330424"/>
    <s v="05"/>
    <x v="0"/>
    <x v="17"/>
  </r>
  <r>
    <n v="87724"/>
    <n v="606"/>
    <n v="6134"/>
    <n v="106"/>
    <s v="71"/>
    <s v="สุภัสสร  ชินทอง"/>
    <s v="000409336"/>
    <s v="นาง สุมาลี ชินทอง"/>
    <s v="2"/>
    <n v="1"/>
    <n v="4"/>
    <n v="1"/>
    <s v="1"/>
    <s v="1"/>
    <s v="0"/>
    <n v="11"/>
    <s v="155"/>
    <s v="33041203"/>
    <s v="2"/>
    <s v="3"/>
    <s v="1"/>
    <s v="1"/>
    <s v="33040100"/>
    <s v="0"/>
    <s v=""/>
    <x v="29"/>
    <d v="2018-09-23T00:00:00"/>
    <m/>
    <d v="2018-09-25T00:00:00"/>
    <d v="2018-09-25T00:00:00"/>
    <b v="0"/>
    <s v=""/>
    <s v=""/>
    <s v=""/>
    <s v=""/>
    <s v="33010000"/>
    <s v="3304"/>
    <s v="330412"/>
    <s v="03"/>
    <x v="0"/>
    <x v="8"/>
  </r>
  <r>
    <n v="87910"/>
    <n v="609"/>
    <n v="6171"/>
    <n v="108"/>
    <s v="71"/>
    <s v="ณัฐภูมิ  ไชยแก้ว"/>
    <s v="000371621"/>
    <s v="นาง สุภาวรรณ พิวิโส"/>
    <s v="1"/>
    <n v="5"/>
    <n v="0"/>
    <n v="29"/>
    <s v="1"/>
    <s v="1"/>
    <s v="0"/>
    <n v="11"/>
    <s v="96/1"/>
    <s v="33042302"/>
    <s v="2"/>
    <s v="3"/>
    <s v="1"/>
    <s v="1"/>
    <s v="33040100"/>
    <s v="0"/>
    <s v=""/>
    <x v="30"/>
    <d v="2018-09-25T00:00:00"/>
    <m/>
    <d v="2018-09-26T00:00:00"/>
    <d v="2018-09-26T00:00:00"/>
    <b v="0"/>
    <s v=""/>
    <s v=""/>
    <s v=""/>
    <s v=""/>
    <s v="33010000"/>
    <s v="3304"/>
    <s v="330423"/>
    <s v="02"/>
    <x v="0"/>
    <x v="12"/>
  </r>
  <r>
    <n v="88402"/>
    <n v="616"/>
    <n v="6200"/>
    <n v="109"/>
    <s v="71"/>
    <s v="ภาคิน  กันภักดี"/>
    <s v="000394427"/>
    <s v="นาง อารดา สิงห์ศรี"/>
    <s v="1"/>
    <n v="3"/>
    <n v="0"/>
    <n v="13"/>
    <s v="1"/>
    <s v="1"/>
    <s v="0"/>
    <n v="11"/>
    <s v="613"/>
    <s v="33040615"/>
    <s v="1"/>
    <s v="3"/>
    <s v="1"/>
    <s v="1"/>
    <s v="33040100"/>
    <s v="0"/>
    <s v=""/>
    <x v="31"/>
    <d v="2018-09-26T00:00:00"/>
    <m/>
    <d v="2018-09-27T00:00:00"/>
    <d v="2018-09-27T00:00:00"/>
    <b v="0"/>
    <s v=""/>
    <s v=""/>
    <s v=""/>
    <s v=""/>
    <s v="33010000"/>
    <s v="3304"/>
    <s v="330406"/>
    <s v="15"/>
    <x v="0"/>
    <x v="6"/>
  </r>
  <r>
    <n v="2004"/>
    <n v="16"/>
    <n v="221"/>
    <n v="4"/>
    <s v="71"/>
    <s v="บุญยานุช  สมาน"/>
    <s v="000401474"/>
    <s v="นาง จริยา กล้าหาญ"/>
    <s v="2"/>
    <n v="1"/>
    <n v="4"/>
    <n v="29"/>
    <s v="1"/>
    <s v="1"/>
    <s v="0"/>
    <n v="11"/>
    <s v="185"/>
    <s v="33040516"/>
    <s v="2"/>
    <s v="3"/>
    <s v="1"/>
    <s v="1"/>
    <s v="33040100"/>
    <s v="0"/>
    <s v=""/>
    <x v="32"/>
    <d v="2018-01-10T00:00:00"/>
    <m/>
    <d v="2018-01-11T00:00:00"/>
    <d v="2018-01-11T00:00:00"/>
    <b v="0"/>
    <s v=""/>
    <s v=""/>
    <s v=""/>
    <s v=""/>
    <s v="33010000"/>
    <s v="3304"/>
    <s v="330405"/>
    <s v="16"/>
    <x v="0"/>
    <x v="3"/>
  </r>
  <r>
    <n v="81231"/>
    <n v="468"/>
    <n v="5616"/>
    <n v="90"/>
    <s v="71"/>
    <s v="ฐานันตร์  เถาว์คำ"/>
    <s v="000405710"/>
    <s v="น.ส. ศรุตา เมาหวล"/>
    <s v="1"/>
    <n v="1"/>
    <n v="8"/>
    <n v="2"/>
    <s v="1"/>
    <s v="1"/>
    <s v="0"/>
    <n v="11"/>
    <s v="77"/>
    <s v="33042403"/>
    <s v="2"/>
    <s v="3"/>
    <s v="1"/>
    <s v="1"/>
    <s v="33040100"/>
    <s v="0"/>
    <s v=""/>
    <x v="33"/>
    <d v="2018-09-05T00:00:00"/>
    <m/>
    <d v="2018-09-06T00:00:00"/>
    <d v="2018-09-06T00:00:00"/>
    <b v="0"/>
    <s v=""/>
    <s v=""/>
    <s v=""/>
    <s v=""/>
    <s v="33010000"/>
    <s v="3304"/>
    <s v="330424"/>
    <s v="03"/>
    <x v="0"/>
    <x v="17"/>
  </r>
  <r>
    <n v="80876"/>
    <n v="465"/>
    <n v="5548"/>
    <n v="89"/>
    <s v="71"/>
    <s v="ปกรณ์  บุญแสน"/>
    <s v="000389658"/>
    <s v="นาง สุนารี บุญแสน"/>
    <s v="1"/>
    <n v="3"/>
    <n v="2"/>
    <n v="21"/>
    <s v="1"/>
    <s v="1"/>
    <s v="0"/>
    <n v="11"/>
    <s v="82"/>
    <s v="33042308"/>
    <s v="2"/>
    <s v="3"/>
    <s v="1"/>
    <s v="1"/>
    <s v="33040100"/>
    <s v="0"/>
    <s v=""/>
    <x v="34"/>
    <d v="2018-09-03T00:00:00"/>
    <m/>
    <d v="2018-09-05T00:00:00"/>
    <d v="2018-09-05T00:00:00"/>
    <b v="0"/>
    <s v=""/>
    <s v=""/>
    <s v=""/>
    <s v=""/>
    <s v="33010000"/>
    <s v="3304"/>
    <s v="330423"/>
    <s v="08"/>
    <x v="0"/>
    <x v="12"/>
  </r>
  <r>
    <n v="83802"/>
    <n v="520"/>
    <n v="5850"/>
    <n v="95"/>
    <s v="71"/>
    <s v="กิตติชัย  บุญเจริญ"/>
    <s v="000340309"/>
    <s v="นาง ไพพยอม บุญเจริญ"/>
    <s v="1"/>
    <n v="7"/>
    <n v="8"/>
    <n v="7"/>
    <s v="1"/>
    <s v="1"/>
    <s v="0"/>
    <n v="6"/>
    <s v="347"/>
    <s v="33040107"/>
    <s v="2"/>
    <s v="3"/>
    <s v="1"/>
    <s v="1"/>
    <s v="33040100"/>
    <s v="0"/>
    <s v=""/>
    <x v="23"/>
    <d v="2018-09-13T00:00:00"/>
    <m/>
    <d v="2018-09-14T00:00:00"/>
    <d v="2018-09-14T00:00:00"/>
    <b v="0"/>
    <s v=""/>
    <s v=""/>
    <s v=""/>
    <s v=""/>
    <s v="33010000"/>
    <s v="3304"/>
    <s v="330401"/>
    <s v="07"/>
    <x v="0"/>
    <x v="4"/>
  </r>
  <r>
    <n v="45283"/>
    <n v="141"/>
    <n v="2732"/>
    <n v="73"/>
    <s v="71"/>
    <s v="จิตรภัทร  โคตรวงจันทร์"/>
    <s v="000405530"/>
    <s v="นาง ชนนิกานต์ ซื่อไพบูลย์"/>
    <s v="1"/>
    <n v="1"/>
    <n v="5"/>
    <n v="4"/>
    <s v="1"/>
    <s v="1"/>
    <s v="0"/>
    <n v="11"/>
    <s v="54/401"/>
    <s v="33041614"/>
    <s v="2"/>
    <s v="3"/>
    <s v="1"/>
    <s v="1"/>
    <s v="33040100"/>
    <s v="0"/>
    <s v=""/>
    <x v="35"/>
    <d v="2018-06-02T00:00:00"/>
    <m/>
    <d v="2018-06-03T00:00:00"/>
    <d v="2018-06-04T00:00:00"/>
    <b v="0"/>
    <s v=""/>
    <s v=""/>
    <s v=""/>
    <s v=""/>
    <s v="33010000"/>
    <s v="3304"/>
    <s v="330416"/>
    <s v="14"/>
    <x v="0"/>
    <x v="1"/>
  </r>
  <r>
    <n v="15718"/>
    <n v="71"/>
    <n v="1013"/>
    <n v="21"/>
    <s v="71"/>
    <s v="นริฎฐ์  จุลหอม"/>
    <s v="000388986"/>
    <s v="นาง สุพรรณี จุลหอม"/>
    <s v="1"/>
    <n v="2"/>
    <n v="9"/>
    <n v="10"/>
    <s v="1"/>
    <s v="1"/>
    <s v="0"/>
    <n v="11"/>
    <s v="143"/>
    <s v="33040601"/>
    <s v="2"/>
    <s v="3"/>
    <s v="1"/>
    <s v="1"/>
    <s v="33040100"/>
    <s v="0"/>
    <s v=""/>
    <x v="36"/>
    <d v="2018-02-27T00:00:00"/>
    <m/>
    <d v="2018-02-28T00:00:00"/>
    <d v="2018-02-28T00:00:00"/>
    <b v="0"/>
    <s v=""/>
    <s v=""/>
    <s v=""/>
    <s v=""/>
    <s v="33010000"/>
    <s v="3304"/>
    <s v="330406"/>
    <s v="01"/>
    <x v="0"/>
    <x v="6"/>
  </r>
  <r>
    <n v="15406"/>
    <n v="68"/>
    <n v="973"/>
    <n v="20"/>
    <s v="71"/>
    <s v="อารีรัตน์  ปัญญามาศ"/>
    <s v="000404884"/>
    <s v="นาง มณฑาทิพย์ ปัญญามาศ"/>
    <s v="2"/>
    <n v="1"/>
    <n v="2"/>
    <n v="22"/>
    <s v="1"/>
    <s v="1"/>
    <s v="0"/>
    <n v="11"/>
    <s v="171"/>
    <s v="33040509"/>
    <s v="2"/>
    <s v="3"/>
    <s v="1"/>
    <s v="1"/>
    <s v="33040100"/>
    <s v="0"/>
    <s v=""/>
    <x v="37"/>
    <d v="2018-02-25T00:00:00"/>
    <m/>
    <d v="2018-02-26T00:00:00"/>
    <d v="2018-02-26T00:00:00"/>
    <b v="0"/>
    <s v=""/>
    <s v=""/>
    <s v=""/>
    <s v=""/>
    <s v="33010000"/>
    <s v="3304"/>
    <s v="330405"/>
    <s v="09"/>
    <x v="0"/>
    <x v="3"/>
  </r>
  <r>
    <n v="4762"/>
    <n v="34"/>
    <n v="395"/>
    <n v="10"/>
    <s v="71"/>
    <s v="เอกวัฒน์  ศรีมะณี"/>
    <s v="000390565"/>
    <s v="นาง มวย ศรีมะณี"/>
    <s v="1"/>
    <n v="2"/>
    <n v="5"/>
    <n v="0"/>
    <s v="1"/>
    <s v="1"/>
    <s v="0"/>
    <n v="11"/>
    <s v="68/1"/>
    <s v="33040501"/>
    <s v="2"/>
    <s v="3"/>
    <s v="1"/>
    <s v="1"/>
    <s v="33040100"/>
    <s v="0"/>
    <s v=""/>
    <x v="38"/>
    <d v="2018-01-20T00:00:00"/>
    <m/>
    <d v="2018-01-21T00:00:00"/>
    <d v="2018-01-21T00:00:00"/>
    <b v="0"/>
    <s v=""/>
    <s v=""/>
    <s v=""/>
    <s v=""/>
    <s v="33010000"/>
    <s v="3304"/>
    <s v="330405"/>
    <s v="01"/>
    <x v="0"/>
    <x v="3"/>
  </r>
  <r>
    <n v="11926"/>
    <n v="65"/>
    <n v="766"/>
    <n v="18"/>
    <s v="71"/>
    <s v="ณัฐภูมินทร์  วงศ์ใหญ่"/>
    <s v="000406385"/>
    <s v="นาง ไอลัดดา วงศ์ใหญ่"/>
    <s v="1"/>
    <n v="1"/>
    <n v="0"/>
    <n v="13"/>
    <s v="1"/>
    <s v="1"/>
    <s v="0"/>
    <n v="11"/>
    <s v="21"/>
    <s v="33042414"/>
    <s v="2"/>
    <s v="3"/>
    <s v="1"/>
    <s v="1"/>
    <s v="33040100"/>
    <s v="0"/>
    <s v=""/>
    <x v="39"/>
    <d v="2018-02-14T00:00:00"/>
    <m/>
    <d v="2018-02-15T00:00:00"/>
    <d v="2018-02-15T00:00:00"/>
    <b v="0"/>
    <s v=""/>
    <s v=""/>
    <s v=""/>
    <s v=""/>
    <s v="33010000"/>
    <s v="3304"/>
    <s v="330424"/>
    <s v="14"/>
    <x v="0"/>
    <x v="17"/>
  </r>
  <r>
    <n v="86581"/>
    <n v="587"/>
    <n v="6106"/>
    <n v="105"/>
    <s v="71"/>
    <s v="รัตน์นรี  จีดิ"/>
    <s v="000418000"/>
    <s v="น.ส. สายชล อินธิเดช"/>
    <s v="2"/>
    <n v="1"/>
    <n v="8"/>
    <n v="13"/>
    <s v="1"/>
    <s v="1"/>
    <s v="0"/>
    <n v="11"/>
    <s v="69"/>
    <s v="33040120"/>
    <s v="2"/>
    <s v="3"/>
    <s v="2"/>
    <s v="3"/>
    <s v="33040100"/>
    <s v="0"/>
    <s v=""/>
    <x v="40"/>
    <d v="2018-09-22T00:00:00"/>
    <m/>
    <d v="2018-09-23T00:00:00"/>
    <d v="2018-09-23T00:00:00"/>
    <b v="0"/>
    <s v=""/>
    <s v=""/>
    <s v=""/>
    <s v=""/>
    <s v="33010000"/>
    <s v="3304"/>
    <s v="330401"/>
    <s v="20"/>
    <x v="0"/>
    <x v="4"/>
  </r>
  <r>
    <n v="10264"/>
    <n v="62"/>
    <n v="664"/>
    <n v="17"/>
    <s v="71"/>
    <s v="ณัฐวุฒิ  เขียวอ่อน"/>
    <s v="000400673"/>
    <s v="นาง พัชรีดา รัตนกำภรณ์ชัย"/>
    <s v="1"/>
    <n v="1"/>
    <n v="6"/>
    <n v="28"/>
    <s v="1"/>
    <s v="1"/>
    <s v="0"/>
    <n v="11"/>
    <s v="107"/>
    <s v="33042303"/>
    <s v="2"/>
    <s v="3"/>
    <s v="2"/>
    <s v="3"/>
    <s v="33040100"/>
    <s v="0"/>
    <s v=""/>
    <x v="41"/>
    <d v="2018-02-09T00:00:00"/>
    <m/>
    <d v="2018-02-10T00:00:00"/>
    <d v="2018-02-10T00:00:00"/>
    <b v="0"/>
    <s v=""/>
    <s v=""/>
    <s v=""/>
    <s v=""/>
    <s v="33010000"/>
    <s v="3304"/>
    <s v="330423"/>
    <s v="03"/>
    <x v="0"/>
    <x v="12"/>
  </r>
  <r>
    <n v="46947"/>
    <n v="147"/>
    <n v="2898"/>
    <n v="74"/>
    <s v="71"/>
    <s v="พรไพลิน  บุญพบ"/>
    <s v="000399009"/>
    <s v="นาง เสวียน รูปแก้ว"/>
    <s v="2"/>
    <n v="2"/>
    <n v="0"/>
    <n v="29"/>
    <s v="1"/>
    <s v="1"/>
    <s v="0"/>
    <n v="11"/>
    <s v="53"/>
    <s v="33040107"/>
    <s v="2"/>
    <s v="3"/>
    <s v="1"/>
    <s v="1"/>
    <s v="33040100"/>
    <s v="0"/>
    <s v=""/>
    <x v="42"/>
    <d v="2018-06-08T00:00:00"/>
    <m/>
    <d v="2018-06-09T00:00:00"/>
    <d v="2018-06-09T00:00:00"/>
    <b v="0"/>
    <s v=""/>
    <s v=""/>
    <s v=""/>
    <s v=""/>
    <s v="33010000"/>
    <s v="3304"/>
    <s v="330401"/>
    <s v="07"/>
    <x v="0"/>
    <x v="4"/>
  </r>
  <r>
    <n v="9466"/>
    <n v="57"/>
    <n v="292"/>
    <n v="5"/>
    <s v="71"/>
    <s v="ปวีณา นาคยอง"/>
    <s v="3779"/>
    <s v="เยือน  นาคยอง"/>
    <s v="2"/>
    <n v="14"/>
    <n v="9"/>
    <n v="29"/>
    <s v="1"/>
    <s v="1"/>
    <s v=""/>
    <n v="6"/>
    <s v="061"/>
    <s v="33040707"/>
    <s v="2"/>
    <s v="5"/>
    <s v="1"/>
    <s v="1"/>
    <s v="33040701"/>
    <s v="1"/>
    <s v=""/>
    <x v="28"/>
    <d v="2018-01-08T00:00:00"/>
    <m/>
    <d v="2018-01-08T00:00:00"/>
    <d v="2018-01-08T00:00:00"/>
    <b v="0"/>
    <s v=""/>
    <s v=""/>
    <s v=""/>
    <s v=""/>
    <s v="33010000"/>
    <s v="3304"/>
    <s v="330407"/>
    <s v="07"/>
    <x v="0"/>
    <x v="10"/>
  </r>
  <r>
    <n v="8478"/>
    <n v="54"/>
    <n v="592"/>
    <n v="15"/>
    <s v="71"/>
    <s v="ปองคุณ  มูลแก้ว"/>
    <s v="000404694"/>
    <s v="นาง ชริดา ควบพิมาย"/>
    <s v="1"/>
    <n v="1"/>
    <n v="2"/>
    <n v="8"/>
    <s v="1"/>
    <s v="1"/>
    <s v="0"/>
    <n v="11"/>
    <s v="71"/>
    <s v="33041610"/>
    <s v="2"/>
    <s v="3"/>
    <s v="1"/>
    <s v="1"/>
    <s v="33040100"/>
    <s v="0"/>
    <s v=""/>
    <x v="43"/>
    <d v="2018-02-02T00:00:00"/>
    <m/>
    <d v="2018-02-03T00:00:00"/>
    <d v="2018-02-03T00:00:00"/>
    <b v="0"/>
    <s v=""/>
    <s v=""/>
    <s v=""/>
    <s v=""/>
    <s v="33010000"/>
    <s v="3304"/>
    <s v="330416"/>
    <s v="10"/>
    <x v="0"/>
    <x v="1"/>
  </r>
  <r>
    <n v="15142"/>
    <n v="67"/>
    <n v="890"/>
    <n v="19"/>
    <s v="71"/>
    <s v="ปริพัฒน์  กายะชาติ"/>
    <s v="000402249"/>
    <s v="นาง อรอุมา กายะชาติ"/>
    <s v="1"/>
    <n v="1"/>
    <n v="5"/>
    <n v="8"/>
    <s v="1"/>
    <s v="1"/>
    <s v="0"/>
    <n v="11"/>
    <s v="130"/>
    <s v="33042401"/>
    <s v="2"/>
    <s v="3"/>
    <s v="1"/>
    <s v="1"/>
    <s v="33040100"/>
    <s v="0"/>
    <s v=""/>
    <x v="44"/>
    <d v="2018-02-20T00:00:00"/>
    <m/>
    <d v="2018-02-22T00:00:00"/>
    <d v="2018-02-23T00:00:00"/>
    <b v="0"/>
    <s v=""/>
    <s v=""/>
    <s v=""/>
    <s v=""/>
    <s v="33010000"/>
    <s v="3304"/>
    <s v="330424"/>
    <s v="01"/>
    <x v="0"/>
    <x v="17"/>
  </r>
  <r>
    <n v="44981"/>
    <n v="140"/>
    <n v="2696"/>
    <n v="72"/>
    <s v="71"/>
    <s v="ณัฎฐวัจน์  สีดาว"/>
    <s v="000341431"/>
    <s v="นาง ลลิตา คำมาตย์"/>
    <s v="1"/>
    <n v="7"/>
    <n v="3"/>
    <n v="16"/>
    <s v="1"/>
    <s v="1"/>
    <s v="0"/>
    <n v="6"/>
    <s v="72/2"/>
    <s v="33040519"/>
    <s v="2"/>
    <s v="3"/>
    <s v="1"/>
    <s v="1"/>
    <s v="33040100"/>
    <s v="0"/>
    <s v=""/>
    <x v="45"/>
    <d v="2018-06-01T00:00:00"/>
    <m/>
    <d v="2018-06-02T00:00:00"/>
    <d v="2018-06-02T00:00:00"/>
    <b v="0"/>
    <s v=""/>
    <s v=""/>
    <s v=""/>
    <s v=""/>
    <s v="33010000"/>
    <s v="3304"/>
    <s v="330405"/>
    <s v="19"/>
    <x v="0"/>
    <x v="3"/>
  </r>
  <r>
    <n v="8461"/>
    <n v="52"/>
    <n v="574"/>
    <n v="13"/>
    <s v="71"/>
    <s v="อนุวัฒน์ คำตัน"/>
    <s v="394376"/>
    <s v=""/>
    <s v="1"/>
    <n v="2"/>
    <n v="2"/>
    <n v="0"/>
    <s v="1"/>
    <s v="1"/>
    <s v=""/>
    <n v="11"/>
    <s v="97"/>
    <s v="33042102"/>
    <s v="1"/>
    <s v="3"/>
    <s v="2"/>
    <s v="3"/>
    <s v="33040100"/>
    <s v=""/>
    <s v=""/>
    <x v="43"/>
    <d v="2018-02-02T00:00:00"/>
    <m/>
    <d v="2018-02-03T00:00:00"/>
    <d v="2018-02-03T00:00:00"/>
    <b v="0"/>
    <s v="3"/>
    <s v="0"/>
    <s v=""/>
    <s v="ไม่ระบุ"/>
    <s v="33010000"/>
    <s v="3304"/>
    <s v="330421"/>
    <s v="02"/>
    <x v="0"/>
    <x v="13"/>
  </r>
  <r>
    <n v="7786"/>
    <n v="51"/>
    <n v="527"/>
    <n v="12"/>
    <s v="71"/>
    <s v="อรอุมา  บุญเรือง"/>
    <s v="000402777"/>
    <s v="นาง รินดา พลแก้ว"/>
    <s v="2"/>
    <n v="1"/>
    <n v="7"/>
    <n v="24"/>
    <s v="1"/>
    <s v="1"/>
    <s v="0"/>
    <n v="11"/>
    <s v="84"/>
    <s v="33042303"/>
    <s v="2"/>
    <s v="3"/>
    <s v="1"/>
    <s v="1"/>
    <s v="33040100"/>
    <s v="0"/>
    <s v=""/>
    <x v="46"/>
    <d v="2018-01-29T00:00:00"/>
    <m/>
    <d v="2018-01-30T00:00:00"/>
    <d v="2018-01-31T00:00:00"/>
    <b v="0"/>
    <s v=""/>
    <s v=""/>
    <s v=""/>
    <s v=""/>
    <s v="33010000"/>
    <s v="3304"/>
    <s v="330423"/>
    <s v="03"/>
    <x v="0"/>
    <x v="12"/>
  </r>
  <r>
    <n v="51350"/>
    <n v="162"/>
    <n v="3329"/>
    <n v="75"/>
    <s v="71"/>
    <s v="ภาคภูมิ  ลุนพรหม"/>
    <s v="000403325"/>
    <s v="นาง สายพิน ตีวงค์"/>
    <s v="1"/>
    <n v="1"/>
    <n v="8"/>
    <n v="7"/>
    <s v="1"/>
    <s v="1"/>
    <s v="0"/>
    <n v="11"/>
    <s v="69"/>
    <s v="33042415"/>
    <s v="2"/>
    <s v="3"/>
    <s v="1"/>
    <s v="1"/>
    <s v="33040100"/>
    <s v="0"/>
    <s v=""/>
    <x v="47"/>
    <d v="2018-06-21T00:00:00"/>
    <m/>
    <d v="2018-06-22T00:00:00"/>
    <d v="2018-06-22T00:00:00"/>
    <b v="0"/>
    <s v=""/>
    <s v=""/>
    <s v=""/>
    <s v=""/>
    <s v="33010000"/>
    <s v="3304"/>
    <s v="330424"/>
    <s v="15"/>
    <x v="0"/>
    <x v="17"/>
  </r>
  <r>
    <n v="46260"/>
    <n v="143"/>
    <n v="1698"/>
    <n v="131"/>
    <s v="71"/>
    <s v="กฤตเมธ  อุ่นใจ"/>
    <s v="0188208"/>
    <s v="นางสาว อนงค์นาถ รุ่งนิยม"/>
    <s v="1"/>
    <n v="1"/>
    <n v="5"/>
    <n v="3"/>
    <s v="1"/>
    <s v="1"/>
    <s v=""/>
    <n v="11"/>
    <s v="117 บ.หนองถ่ม"/>
    <s v="33031303"/>
    <s v="2"/>
    <s v="3"/>
    <s v="1"/>
    <s v="1"/>
    <s v="33030100"/>
    <s v="0"/>
    <s v=""/>
    <x v="48"/>
    <d v="2018-06-06T00:00:00"/>
    <m/>
    <d v="2018-06-07T00:00:00"/>
    <d v="2018-06-07T00:00:00"/>
    <b v="0"/>
    <s v=""/>
    <s v=""/>
    <s v=""/>
    <s v=""/>
    <s v="33010000"/>
    <s v="3303"/>
    <s v="330313"/>
    <s v="03"/>
    <x v="1"/>
    <x v="18"/>
  </r>
  <r>
    <n v="86992"/>
    <n v="592"/>
    <n v="14259"/>
    <n v="122"/>
    <s v="71"/>
    <s v="กัญญาวีร์  แก้วกิ่ง"/>
    <s v="000931303"/>
    <s v="น.ส. อาภาพร พันธิ์วิไล"/>
    <s v="2"/>
    <n v="3"/>
    <n v="6"/>
    <n v="8"/>
    <s v="1"/>
    <s v="1"/>
    <s v="0"/>
    <n v="11"/>
    <s v="27 บ้านโนนเปือย"/>
    <s v="33031106"/>
    <s v="2"/>
    <s v="2"/>
    <s v="1"/>
    <s v="1"/>
    <s v="33010120"/>
    <s v="0"/>
    <s v=""/>
    <x v="21"/>
    <d v="2018-09-19T00:00:00"/>
    <m/>
    <d v="2018-09-24T00:00:00"/>
    <d v="2018-09-24T00:00:00"/>
    <b v="0"/>
    <s v=""/>
    <s v=""/>
    <s v=""/>
    <s v=""/>
    <s v="33010000"/>
    <s v="3303"/>
    <s v="330311"/>
    <s v="06"/>
    <x v="1"/>
    <x v="19"/>
  </r>
  <r>
    <n v="94169"/>
    <n v="681"/>
    <n v="4743"/>
    <n v="150"/>
    <s v="71"/>
    <s v="กฤตภาส  กว้างขวาง"/>
    <s v="0181095"/>
    <s v="นาง นันทวดี แย้มพุฒ"/>
    <s v="1"/>
    <n v="3"/>
    <n v="4"/>
    <n v="25"/>
    <s v="1"/>
    <s v="1"/>
    <s v=""/>
    <n v="11"/>
    <s v="14/1 บ้านโพธิ์ลังกา"/>
    <s v="33030406"/>
    <s v="2"/>
    <s v="3"/>
    <s v="1"/>
    <s v="1"/>
    <s v="33030100"/>
    <s v="0"/>
    <s v=""/>
    <x v="49"/>
    <d v="2018-10-10T00:00:00"/>
    <m/>
    <d v="2018-10-16T00:00:00"/>
    <d v="2018-10-16T00:00:00"/>
    <b v="0"/>
    <s v=""/>
    <s v=""/>
    <s v=""/>
    <s v=""/>
    <s v="33010000"/>
    <s v="3303"/>
    <s v="330304"/>
    <s v="06"/>
    <x v="1"/>
    <x v="20"/>
  </r>
  <r>
    <n v="60725"/>
    <n v="244"/>
    <n v="2898"/>
    <n v="137"/>
    <s v="71"/>
    <s v="กิติศักดิ์  สายสุ้ย"/>
    <s v="0184023"/>
    <s v="นาง ภูทอน แก้ววงค์สา"/>
    <s v="1"/>
    <n v="2"/>
    <n v="5"/>
    <n v="13"/>
    <s v="1"/>
    <s v="1"/>
    <s v=""/>
    <n v="11"/>
    <s v="1/3 บ.เหมือดแอ่"/>
    <s v="33031304"/>
    <s v="2"/>
    <s v="3"/>
    <s v="1"/>
    <s v="1"/>
    <s v="33030100"/>
    <s v="0"/>
    <s v=""/>
    <x v="50"/>
    <d v="2018-07-18T00:00:00"/>
    <m/>
    <d v="2018-07-20T00:00:00"/>
    <d v="2018-07-20T00:00:00"/>
    <b v="0"/>
    <s v=""/>
    <s v=""/>
    <s v=""/>
    <s v=""/>
    <s v="33010000"/>
    <s v="3303"/>
    <s v="330313"/>
    <s v="04"/>
    <x v="1"/>
    <x v="18"/>
  </r>
  <r>
    <n v="60750"/>
    <n v="245"/>
    <n v="2927"/>
    <n v="138"/>
    <s v="71"/>
    <s v="วัฒนา  อ่อนพุทธา"/>
    <s v="0183670"/>
    <s v="นางสาว ชลธิชา อ่อนพุทธา"/>
    <s v="1"/>
    <n v="3"/>
    <n v="1"/>
    <n v="2"/>
    <s v="1"/>
    <s v="1"/>
    <s v=""/>
    <n v="11"/>
    <s v="13/4 บ.ร่องน้ำคำ"/>
    <s v="33030310"/>
    <s v="2"/>
    <s v="3"/>
    <s v="1"/>
    <s v="1"/>
    <s v="33030100"/>
    <s v="0"/>
    <s v=""/>
    <x v="51"/>
    <d v="2018-07-20T00:00:00"/>
    <m/>
    <d v="2018-07-20T00:00:00"/>
    <d v="2018-07-20T00:00:00"/>
    <b v="0"/>
    <s v=""/>
    <s v=""/>
    <s v=""/>
    <s v=""/>
    <s v="33010000"/>
    <s v="3303"/>
    <s v="330303"/>
    <s v="10"/>
    <x v="1"/>
    <x v="21"/>
  </r>
  <r>
    <n v="60751"/>
    <n v="246"/>
    <n v="2928"/>
    <n v="139"/>
    <s v="71"/>
    <s v="ภูพิพัฒน์  ศรีนวล"/>
    <s v="0183862"/>
    <s v="นาง เสาวลักษณ์ ศรีนวล"/>
    <s v="1"/>
    <n v="3"/>
    <n v="0"/>
    <n v="11"/>
    <s v="1"/>
    <s v="1"/>
    <s v=""/>
    <n v="11"/>
    <s v="1/3 บ.ลือชัย"/>
    <s v="33030306"/>
    <s v="2"/>
    <s v="3"/>
    <s v="1"/>
    <s v="1"/>
    <s v="33030100"/>
    <s v="0"/>
    <s v=""/>
    <x v="14"/>
    <d v="2018-07-20T00:00:00"/>
    <m/>
    <d v="2018-07-20T00:00:00"/>
    <d v="2018-07-20T00:00:00"/>
    <b v="0"/>
    <s v=""/>
    <s v=""/>
    <s v=""/>
    <s v=""/>
    <s v="33010000"/>
    <s v="3303"/>
    <s v="330303"/>
    <s v="06"/>
    <x v="1"/>
    <x v="21"/>
  </r>
  <r>
    <n v="90143"/>
    <n v="633"/>
    <n v="87142"/>
    <n v="0"/>
    <s v="71"/>
    <s v="ภัทรพล  สายแก้ว"/>
    <s v="0192714"/>
    <s v="นางสาว นิตยา ชาภักดี"/>
    <s v="1"/>
    <n v="0"/>
    <n v="10"/>
    <n v="13"/>
    <s v="1"/>
    <s v="1"/>
    <s v="0"/>
    <n v="11"/>
    <s v="56 บ.หนองทามใหญ่"/>
    <s v="33032006"/>
    <s v="2"/>
    <s v="3"/>
    <s v="1"/>
    <s v="1"/>
    <s v="33030100"/>
    <s v="0"/>
    <s v=""/>
    <x v="52"/>
    <d v="2018-09-25T00:00:00"/>
    <m/>
    <d v="2018-10-02T00:00:00"/>
    <d v="2018-10-02T00:00:00"/>
    <b v="0"/>
    <s v=""/>
    <s v=""/>
    <s v=""/>
    <s v=""/>
    <s v="33010000"/>
    <s v="3303"/>
    <s v="330320"/>
    <s v="06"/>
    <x v="1"/>
    <x v="22"/>
  </r>
  <r>
    <n v="90180"/>
    <n v="634"/>
    <n v="87143"/>
    <n v="0"/>
    <s v="71"/>
    <s v="ยุวธิดา  ศรีเจริญ"/>
    <s v="0186533"/>
    <s v="นาง รัตน์มณี ศรีเจริญ"/>
    <s v="2"/>
    <n v="2"/>
    <n v="0"/>
    <n v="17"/>
    <s v="1"/>
    <s v="1"/>
    <s v="0"/>
    <n v="11"/>
    <s v="21/1 บ.หนองทามใหญ่"/>
    <s v="33032006"/>
    <s v="2"/>
    <s v="3"/>
    <s v="1"/>
    <s v="1"/>
    <s v="33030100"/>
    <s v="0"/>
    <s v=""/>
    <x v="52"/>
    <d v="2018-09-27T00:00:00"/>
    <m/>
    <d v="2018-10-02T00:00:00"/>
    <d v="2018-10-02T00:00:00"/>
    <b v="0"/>
    <s v=""/>
    <s v=""/>
    <s v=""/>
    <s v=""/>
    <s v="33010000"/>
    <s v="3303"/>
    <s v="330320"/>
    <s v="06"/>
    <x v="1"/>
    <x v="22"/>
  </r>
  <r>
    <n v="85095"/>
    <n v="558"/>
    <n v="4209"/>
    <n v="143"/>
    <s v="71"/>
    <s v="ภูริณัฏฐ์  สาไชยันต์"/>
    <s v="0194606"/>
    <s v="นาง ชุติกาญจน์ สาไชยันต์"/>
    <s v="1"/>
    <n v="6"/>
    <n v="2"/>
    <n v="27"/>
    <s v="1"/>
    <s v="1"/>
    <s v=""/>
    <n v="6"/>
    <s v="10/1 บ.บกขี้ยาง"/>
    <s v="33030311"/>
    <s v="2"/>
    <s v="3"/>
    <s v="1"/>
    <s v="1"/>
    <s v="33030100"/>
    <s v="0"/>
    <s v=""/>
    <x v="53"/>
    <d v="2018-09-10T00:00:00"/>
    <m/>
    <d v="2018-09-17T00:00:00"/>
    <d v="2018-09-17T00:00:00"/>
    <b v="0"/>
    <s v=""/>
    <s v=""/>
    <s v=""/>
    <s v=""/>
    <s v="33010000"/>
    <s v="3303"/>
    <s v="330303"/>
    <s v="11"/>
    <x v="1"/>
    <x v="21"/>
  </r>
  <r>
    <n v="51947"/>
    <n v="166"/>
    <n v="2116"/>
    <n v="134"/>
    <s v="71"/>
    <s v="วรวิช  สมพงษ์"/>
    <s v="0186248"/>
    <s v="นางสาว ละออง มรกต"/>
    <s v="1"/>
    <n v="1"/>
    <n v="10"/>
    <n v="6"/>
    <s v="1"/>
    <s v="1"/>
    <s v=""/>
    <n v="11"/>
    <s v="41/2"/>
    <s v="33032005"/>
    <s v="2"/>
    <s v="3"/>
    <s v="1"/>
    <s v="1"/>
    <s v="33030100"/>
    <s v="0"/>
    <s v=""/>
    <x v="54"/>
    <d v="2018-06-21T00:00:00"/>
    <m/>
    <d v="2018-06-25T00:00:00"/>
    <d v="2018-06-25T00:00:00"/>
    <b v="0"/>
    <s v=""/>
    <s v=""/>
    <s v=""/>
    <s v=""/>
    <s v="33010000"/>
    <s v="3303"/>
    <s v="330320"/>
    <s v="05"/>
    <x v="1"/>
    <x v="22"/>
  </r>
  <r>
    <n v="67359"/>
    <n v="319"/>
    <n v="11337"/>
    <n v="58"/>
    <s v="71"/>
    <s v="วรภพ  วงศ์ลีศิริวิวัฒน์"/>
    <s v="000927898"/>
    <s v="น.ส. เกวลิน กิตตินภาพงษ์"/>
    <s v="1"/>
    <n v="1"/>
    <n v="11"/>
    <n v="13"/>
    <s v="1"/>
    <s v="1"/>
    <s v="0"/>
    <n v="11"/>
    <s v="127 วัคซีนในเขต 216"/>
    <s v="33030508"/>
    <s v="2"/>
    <s v="2"/>
    <s v="1"/>
    <s v="1"/>
    <s v="33010120"/>
    <s v="0"/>
    <s v=""/>
    <x v="55"/>
    <d v="2018-08-06T00:00:00"/>
    <m/>
    <d v="2018-08-07T00:00:00"/>
    <d v="2018-08-07T00:00:00"/>
    <b v="0"/>
    <s v=""/>
    <s v=""/>
    <s v=""/>
    <s v=""/>
    <s v="33010000"/>
    <s v="3303"/>
    <s v="330305"/>
    <s v="08"/>
    <x v="1"/>
    <x v="23"/>
  </r>
  <r>
    <n v="78873"/>
    <n v="429"/>
    <n v="12864"/>
    <n v="81"/>
    <s v="71"/>
    <s v="กนกนุช  ทองอินทร์"/>
    <s v="000955522"/>
    <s v="น.ส. จารุวรรณ สมนึก"/>
    <s v="2"/>
    <n v="1"/>
    <n v="3"/>
    <n v="26"/>
    <s v="1"/>
    <s v="1"/>
    <s v="0"/>
    <n v="11"/>
    <s v="61/1"/>
    <s v="33031105"/>
    <s v="2"/>
    <s v="2"/>
    <s v="1"/>
    <s v="1"/>
    <s v="33010120"/>
    <s v="0"/>
    <s v=""/>
    <x v="56"/>
    <d v="2018-08-28T00:00:00"/>
    <m/>
    <d v="2018-08-31T00:00:00"/>
    <d v="2018-08-31T00:00:00"/>
    <b v="0"/>
    <s v=""/>
    <s v=""/>
    <s v=""/>
    <s v=""/>
    <s v="33010000"/>
    <s v="3303"/>
    <s v="330311"/>
    <s v="05"/>
    <x v="1"/>
    <x v="19"/>
  </r>
  <r>
    <n v="78944"/>
    <n v="431"/>
    <n v="12935"/>
    <n v="83"/>
    <s v="71"/>
    <s v="สิริจรรยา  จันทร์สิงห์"/>
    <s v="000830761"/>
    <s v="นาง วันเพ็ญ จันทรเพชร"/>
    <s v="2"/>
    <n v="4"/>
    <n v="4"/>
    <n v="28"/>
    <s v="1"/>
    <s v="1"/>
    <s v="0"/>
    <n v="11"/>
    <s v="53/1 บ้านเลิงแฝด"/>
    <s v="33030307"/>
    <s v="2"/>
    <s v="2"/>
    <s v="1"/>
    <s v="1"/>
    <s v="33010120"/>
    <s v="0"/>
    <s v=""/>
    <x v="57"/>
    <d v="2018-08-29T00:00:00"/>
    <m/>
    <d v="2018-08-31T00:00:00"/>
    <d v="2018-08-31T00:00:00"/>
    <b v="0"/>
    <s v=""/>
    <s v=""/>
    <s v=""/>
    <s v=""/>
    <s v="33010000"/>
    <s v="3303"/>
    <s v="330303"/>
    <s v="07"/>
    <x v="1"/>
    <x v="21"/>
  </r>
  <r>
    <n v="43395"/>
    <n v="137"/>
    <n v="1445"/>
    <n v="130"/>
    <s v="71"/>
    <s v="พรพิมล  ปันดิ"/>
    <s v="0177738"/>
    <s v="นาง พิมพ์พิไล วงค์ชา"/>
    <s v="2"/>
    <n v="3"/>
    <n v="9"/>
    <n v="28"/>
    <s v="1"/>
    <s v="1"/>
    <s v=""/>
    <n v="11"/>
    <s v="32"/>
    <s v="33032010"/>
    <s v="2"/>
    <s v="3"/>
    <s v="1"/>
    <s v="1"/>
    <s v="33030100"/>
    <s v="0"/>
    <s v=""/>
    <x v="58"/>
    <d v="2018-05-27T00:00:00"/>
    <m/>
    <d v="2018-05-28T00:00:00"/>
    <d v="2018-05-28T00:00:00"/>
    <b v="0"/>
    <s v=""/>
    <s v=""/>
    <s v=""/>
    <s v=""/>
    <s v="33010000"/>
    <s v="3303"/>
    <s v="330320"/>
    <s v="10"/>
    <x v="1"/>
    <x v="22"/>
  </r>
  <r>
    <n v="74439"/>
    <n v="363"/>
    <n v="3718"/>
    <n v="140"/>
    <s v="71"/>
    <s v="ยศพัฒน์  สวนนา"/>
    <s v="0171543"/>
    <s v="นาง จารุวรรณ มงคลโคตร"/>
    <s v="1"/>
    <n v="5"/>
    <n v="9"/>
    <n v="19"/>
    <s v="1"/>
    <s v="1"/>
    <s v=""/>
    <n v="11"/>
    <s v="153/2 บ้านเกาะ"/>
    <s v="33031406"/>
    <s v="2"/>
    <s v="3"/>
    <s v="1"/>
    <s v="1"/>
    <s v="33030100"/>
    <s v="0"/>
    <s v=""/>
    <x v="5"/>
    <d v="2018-08-19T00:00:00"/>
    <m/>
    <d v="2018-08-20T00:00:00"/>
    <d v="2018-08-20T00:00:00"/>
    <b v="0"/>
    <s v=""/>
    <s v=""/>
    <s v=""/>
    <s v=""/>
    <s v="33010000"/>
    <s v="3303"/>
    <s v="330314"/>
    <s v="06"/>
    <x v="1"/>
    <x v="24"/>
  </r>
  <r>
    <n v="90234"/>
    <n v="636"/>
    <n v="87145"/>
    <n v="0"/>
    <s v="71"/>
    <s v="พิมญาดา  ศรีคำ"/>
    <s v="0189638"/>
    <s v="นางสาว สาวิตรี ทองทิพย์"/>
    <s v="2"/>
    <n v="1"/>
    <n v="3"/>
    <n v="9"/>
    <s v="1"/>
    <s v="1"/>
    <s v="0"/>
    <n v="11"/>
    <s v="53 บ.ร่องน้ำคำ"/>
    <s v="33030310"/>
    <s v="2"/>
    <s v="3"/>
    <s v="1"/>
    <s v="1"/>
    <s v="33030100"/>
    <s v="0"/>
    <s v=""/>
    <x v="59"/>
    <d v="2018-09-30T00:00:00"/>
    <m/>
    <d v="2018-10-02T00:00:00"/>
    <d v="2018-10-02T00:00:00"/>
    <b v="0"/>
    <s v=""/>
    <s v=""/>
    <s v=""/>
    <s v=""/>
    <s v="33010000"/>
    <s v="3303"/>
    <s v="330303"/>
    <s v="10"/>
    <x v="1"/>
    <x v="21"/>
  </r>
  <r>
    <n v="81747"/>
    <n v="479"/>
    <n v="4107"/>
    <n v="142"/>
    <s v="71"/>
    <s v="ศิวราภรณ์  สีเทา"/>
    <s v="0192432"/>
    <s v="นางสาว จิราพร ยุพา"/>
    <s v="2"/>
    <n v="0"/>
    <n v="10"/>
    <n v="21"/>
    <s v="1"/>
    <s v="1"/>
    <s v=""/>
    <n v="11"/>
    <s v="3 บ้านหนองหวาย"/>
    <s v="33030204"/>
    <s v="2"/>
    <s v="3"/>
    <s v="1"/>
    <s v="1"/>
    <s v="33030100"/>
    <s v="0"/>
    <s v=""/>
    <x v="60"/>
    <d v="2018-09-07T00:00:00"/>
    <m/>
    <d v="2018-09-07T00:00:00"/>
    <d v="2018-09-07T00:00:00"/>
    <b v="0"/>
    <s v=""/>
    <s v=""/>
    <s v=""/>
    <s v=""/>
    <s v="33010000"/>
    <s v="3303"/>
    <s v="330302"/>
    <s v="04"/>
    <x v="1"/>
    <x v="25"/>
  </r>
  <r>
    <n v="52635"/>
    <n v="171"/>
    <n v="1975"/>
    <n v="4"/>
    <s v="71"/>
    <s v="อธิกานต์  สุวสาร"/>
    <s v="0070170"/>
    <s v="น.ส. นารินทร์ ช้างเขียว"/>
    <s v="1"/>
    <n v="1"/>
    <n v="5"/>
    <n v="16"/>
    <s v="1"/>
    <s v="1"/>
    <s v="0"/>
    <n v="11"/>
    <s v="242/46"/>
    <s v="33030506"/>
    <s v="2"/>
    <s v="3"/>
    <s v="1"/>
    <s v="1"/>
    <s v="33130100"/>
    <s v="0"/>
    <s v=""/>
    <x v="61"/>
    <d v="2018-06-25T00:00:00"/>
    <m/>
    <d v="2018-06-26T00:00:00"/>
    <d v="2018-06-26T00:00:00"/>
    <b v="0"/>
    <s v=""/>
    <s v=""/>
    <s v=""/>
    <s v=""/>
    <s v="33010000"/>
    <s v="3303"/>
    <s v="330305"/>
    <s v="06"/>
    <x v="1"/>
    <x v="23"/>
  </r>
  <r>
    <n v="90232"/>
    <n v="635"/>
    <n v="87144"/>
    <n v="0"/>
    <s v="71"/>
    <s v="โชติกา  คงสุข"/>
    <s v="0185175"/>
    <s v="นาง สุภาวดี คงสุข"/>
    <s v="2"/>
    <n v="2"/>
    <n v="6"/>
    <n v="7"/>
    <s v="1"/>
    <s v="1"/>
    <s v="0"/>
    <n v="11"/>
    <s v="9 บ.หนองดุม"/>
    <s v="33030302"/>
    <s v="2"/>
    <s v="3"/>
    <s v="1"/>
    <s v="1"/>
    <s v="33030100"/>
    <s v="0"/>
    <s v=""/>
    <x v="59"/>
    <d v="2018-09-30T00:00:00"/>
    <m/>
    <d v="2018-10-02T00:00:00"/>
    <d v="2018-10-02T00:00:00"/>
    <b v="0"/>
    <s v=""/>
    <s v=""/>
    <s v=""/>
    <s v=""/>
    <s v="33010000"/>
    <s v="3303"/>
    <s v="330303"/>
    <s v="02"/>
    <x v="1"/>
    <x v="21"/>
  </r>
  <r>
    <n v="65359"/>
    <n v="294"/>
    <n v="11107"/>
    <n v="54"/>
    <s v="71"/>
    <s v="กันตพงศ์  บุญเฉลียว"/>
    <s v="000861639"/>
    <s v="นาง บุตรสบง ทาทอง"/>
    <s v="1"/>
    <n v="3"/>
    <n v="7"/>
    <n v="29"/>
    <s v="1"/>
    <s v="1"/>
    <s v="0"/>
    <n v="11"/>
    <s v="71/1 บ้านกอก"/>
    <s v="33030603"/>
    <s v="2"/>
    <s v="2"/>
    <s v="1"/>
    <s v="1"/>
    <s v="33010120"/>
    <s v="0"/>
    <s v=""/>
    <x v="26"/>
    <d v="2018-08-01T00:00:00"/>
    <m/>
    <d v="2018-08-02T00:00:00"/>
    <d v="2018-08-02T00:00:00"/>
    <b v="0"/>
    <s v=""/>
    <s v=""/>
    <s v=""/>
    <s v=""/>
    <s v="33010000"/>
    <s v="3303"/>
    <s v="330306"/>
    <s v="03"/>
    <x v="1"/>
    <x v="26"/>
  </r>
  <r>
    <n v="2849"/>
    <n v="22"/>
    <n v="180"/>
    <n v="1"/>
    <s v="71"/>
    <s v="นันทพัฒน์  ไชยชนะ"/>
    <s v="0169731"/>
    <s v="นางสาว วรรณนิสา ธงศรี"/>
    <s v="1"/>
    <n v="5"/>
    <n v="1"/>
    <n v="18"/>
    <s v="1"/>
    <s v="1"/>
    <s v=""/>
    <n v="6"/>
    <s v="33 บ้านบูรพา"/>
    <s v="33031505"/>
    <s v="2"/>
    <s v="3"/>
    <s v="1"/>
    <s v="1"/>
    <s v="33030100"/>
    <s v="0"/>
    <s v=""/>
    <x v="62"/>
    <d v="2018-01-13T00:00:00"/>
    <m/>
    <d v="2018-01-16T00:00:00"/>
    <d v="2018-01-16T00:00:00"/>
    <b v="0"/>
    <s v=""/>
    <s v=""/>
    <s v=""/>
    <s v=""/>
    <s v="33010000"/>
    <s v="3303"/>
    <s v="330315"/>
    <s v="05"/>
    <x v="1"/>
    <x v="27"/>
  </r>
  <r>
    <n v="7228"/>
    <n v="50"/>
    <n v="1273"/>
    <n v="8"/>
    <s v="71"/>
    <s v="จิรวัฒน์  สรรพสาร"/>
    <s v="000929374"/>
    <s v="น.ส. วรัทยา แสนใหม่"/>
    <s v="1"/>
    <n v="1"/>
    <n v="4"/>
    <n v="24"/>
    <s v="1"/>
    <s v="1"/>
    <s v="0"/>
    <n v="11"/>
    <s v="59/6"/>
    <s v="33030603"/>
    <s v="2"/>
    <s v="2"/>
    <s v="2"/>
    <s v="3"/>
    <s v="33010120"/>
    <s v="0"/>
    <s v=""/>
    <x v="46"/>
    <d v="2018-01-28T00:00:00"/>
    <m/>
    <d v="2018-01-29T00:00:00"/>
    <d v="2018-01-29T00:00:00"/>
    <b v="0"/>
    <s v=""/>
    <s v=""/>
    <s v=""/>
    <s v=""/>
    <s v="33010000"/>
    <s v="3303"/>
    <s v="330306"/>
    <s v="03"/>
    <x v="1"/>
    <x v="26"/>
  </r>
  <r>
    <n v="85104"/>
    <n v="559"/>
    <n v="4314"/>
    <n v="145"/>
    <s v="71"/>
    <s v="จักริน  คันทะรักษ์"/>
    <s v="0186305"/>
    <s v="นางสาว อาภาพร คันทะรักษ์"/>
    <s v="1"/>
    <n v="2"/>
    <n v="4"/>
    <n v="23"/>
    <s v="1"/>
    <s v="1"/>
    <s v=""/>
    <n v="11"/>
    <s v="27 บ้านหัวสะพาน"/>
    <s v="33030206"/>
    <s v="2"/>
    <s v="3"/>
    <s v="1"/>
    <s v="1"/>
    <s v="33030100"/>
    <s v="0"/>
    <s v=""/>
    <x v="20"/>
    <d v="2018-09-16T00:00:00"/>
    <m/>
    <d v="2018-09-17T00:00:00"/>
    <d v="2018-09-17T00:00:00"/>
    <b v="0"/>
    <s v=""/>
    <s v=""/>
    <s v=""/>
    <s v=""/>
    <s v="33010000"/>
    <s v="3303"/>
    <s v="330302"/>
    <s v="06"/>
    <x v="1"/>
    <x v="25"/>
  </r>
  <r>
    <n v="85066"/>
    <n v="557"/>
    <n v="4281"/>
    <n v="144"/>
    <s v="71"/>
    <s v="ทนากร  เชิดนาม"/>
    <s v="0194661"/>
    <s v="นาง จุฑามาศ พรมจันทร์"/>
    <s v="1"/>
    <n v="1"/>
    <n v="9"/>
    <n v="5"/>
    <s v="1"/>
    <s v="1"/>
    <s v=""/>
    <n v="11"/>
    <s v="62 บ.เลิงแฝก"/>
    <s v="33030307"/>
    <s v="2"/>
    <s v="3"/>
    <s v="1"/>
    <s v="1"/>
    <s v="33030100"/>
    <s v="0"/>
    <s v=""/>
    <x v="23"/>
    <d v="2018-09-14T00:00:00"/>
    <m/>
    <d v="2018-09-17T00:00:00"/>
    <d v="2018-09-17T00:00:00"/>
    <b v="0"/>
    <s v=""/>
    <s v=""/>
    <s v=""/>
    <s v=""/>
    <s v="33010000"/>
    <s v="3303"/>
    <s v="330303"/>
    <s v="07"/>
    <x v="1"/>
    <x v="21"/>
  </r>
  <r>
    <n v="84484"/>
    <n v="538"/>
    <n v="13740"/>
    <n v="102"/>
    <s v="71"/>
    <s v="พิมพ์ชนก  ศรีคำ"/>
    <s v="000917072"/>
    <s v="น.ส. จามจุรีย์ สารบุญ"/>
    <s v="2"/>
    <n v="2"/>
    <n v="3"/>
    <n v="29"/>
    <s v="1"/>
    <s v="1"/>
    <s v="0"/>
    <n v="11"/>
    <s v="148  บ้านหนองถ่ม"/>
    <s v="33030104"/>
    <s v="2"/>
    <s v="2"/>
    <s v="1"/>
    <s v="1"/>
    <s v="33010120"/>
    <s v="0"/>
    <s v=""/>
    <x v="53"/>
    <d v="2018-09-10T00:00:00"/>
    <m/>
    <d v="2018-09-17T00:00:00"/>
    <d v="2018-09-17T00:00:00"/>
    <b v="0"/>
    <s v=""/>
    <s v=""/>
    <s v=""/>
    <s v=""/>
    <s v="33010000"/>
    <s v="3303"/>
    <s v="330301"/>
    <s v="04"/>
    <x v="1"/>
    <x v="28"/>
  </r>
  <r>
    <n v="48230"/>
    <n v="150"/>
    <n v="8575"/>
    <n v="34"/>
    <s v="71"/>
    <s v="ธีทัต โพธิ์พุ่ม"/>
    <s v="000918354"/>
    <s v="นาง ลักขณา คำหลง"/>
    <s v="1"/>
    <n v="2"/>
    <n v="8"/>
    <n v="17"/>
    <s v="1"/>
    <s v="1"/>
    <s v="0"/>
    <n v="11"/>
    <s v="120"/>
    <s v="33031302"/>
    <s v="2"/>
    <s v="2"/>
    <s v="1"/>
    <s v="1"/>
    <s v="33010120"/>
    <s v="0"/>
    <s v=""/>
    <x v="63"/>
    <d v="2018-06-12T00:00:00"/>
    <m/>
    <d v="2018-06-13T00:00:00"/>
    <d v="2018-06-13T00:00:00"/>
    <b v="0"/>
    <s v=""/>
    <s v=""/>
    <s v=""/>
    <s v=""/>
    <s v="33010000"/>
    <s v="3303"/>
    <s v="330313"/>
    <s v="02"/>
    <x v="1"/>
    <x v="18"/>
  </r>
  <r>
    <n v="77638"/>
    <n v="413"/>
    <n v="3829"/>
    <n v="141"/>
    <s v="71"/>
    <s v="พิพัฒน์  มือกุศล"/>
    <s v="0193119"/>
    <s v="นางสาว วิชุดา ศรีศักดิ์"/>
    <s v="1"/>
    <n v="1"/>
    <n v="11"/>
    <n v="2"/>
    <s v="1"/>
    <s v="1"/>
    <s v=""/>
    <n v="11"/>
    <s v="51/ บ.ดู่"/>
    <s v="33031301"/>
    <s v="2"/>
    <s v="3"/>
    <s v="1"/>
    <s v="1"/>
    <s v="33030100"/>
    <s v="0"/>
    <s v=""/>
    <x v="64"/>
    <d v="2018-08-25T00:00:00"/>
    <m/>
    <d v="2018-08-27T00:00:00"/>
    <d v="2018-08-27T00:00:00"/>
    <b v="0"/>
    <s v=""/>
    <s v=""/>
    <s v=""/>
    <s v=""/>
    <s v="33010000"/>
    <s v="3303"/>
    <s v="330313"/>
    <s v="01"/>
    <x v="1"/>
    <x v="18"/>
  </r>
  <r>
    <n v="47424"/>
    <n v="148"/>
    <n v="1769"/>
    <n v="132"/>
    <s v="71"/>
    <s v="วีรภัทร  บุตรแดง"/>
    <s v="0187339"/>
    <s v="นางสาว หนูเจียม จุลแดง"/>
    <s v="1"/>
    <n v="1"/>
    <n v="6"/>
    <n v="19"/>
    <s v="1"/>
    <s v="1"/>
    <s v=""/>
    <n v="11"/>
    <s v="38/3 บ.กล้วย"/>
    <s v="33030410"/>
    <s v="2"/>
    <s v="3"/>
    <s v="1"/>
    <s v="1"/>
    <s v="33030100"/>
    <s v="0"/>
    <s v=""/>
    <x v="65"/>
    <d v="2018-06-10T00:00:00"/>
    <m/>
    <d v="2018-06-11T00:00:00"/>
    <d v="2018-06-11T00:00:00"/>
    <b v="0"/>
    <s v=""/>
    <s v=""/>
    <s v=""/>
    <s v=""/>
    <s v="33010000"/>
    <s v="3303"/>
    <s v="330304"/>
    <s v="10"/>
    <x v="1"/>
    <x v="20"/>
  </r>
  <r>
    <n v="99151"/>
    <n v="752"/>
    <n v="5069"/>
    <n v="154"/>
    <s v="71"/>
    <s v="ปรเมษ  ภาดี"/>
    <s v="0188937"/>
    <s v="นางสาว พิมพิกา โมรานอก"/>
    <s v="1"/>
    <n v="1"/>
    <n v="6"/>
    <n v="14"/>
    <s v="1"/>
    <s v="1"/>
    <s v=""/>
    <n v="11"/>
    <s v="86/1 บ.เจี่ย"/>
    <s v="33030702"/>
    <s v="2"/>
    <s v="3"/>
    <s v="1"/>
    <s v="1"/>
    <s v="33030100"/>
    <s v="0"/>
    <s v=""/>
    <x v="66"/>
    <d v="2018-11-05T00:00:00"/>
    <m/>
    <d v="2018-11-07T00:00:00"/>
    <d v="2018-11-07T00:00:00"/>
    <b v="0"/>
    <s v=""/>
    <s v=""/>
    <s v=""/>
    <s v=""/>
    <s v="33010000"/>
    <s v="3303"/>
    <s v="330307"/>
    <s v="02"/>
    <x v="1"/>
    <x v="29"/>
  </r>
  <r>
    <n v="94202"/>
    <n v="682"/>
    <n v="4756"/>
    <n v="151"/>
    <s v="71"/>
    <s v="ปาริฉัตร  แหล่งหล้า"/>
    <s v="0188362"/>
    <s v="นางสาว กนกวรรณ บุญบำเรอ"/>
    <s v="2"/>
    <n v="1"/>
    <n v="7"/>
    <n v="15"/>
    <s v="1"/>
    <s v="1"/>
    <s v=""/>
    <n v="11"/>
    <s v="184 บ้านหนองแวง"/>
    <s v="33030504"/>
    <s v="2"/>
    <s v="3"/>
    <s v="1"/>
    <s v="1"/>
    <s v="33030100"/>
    <s v="0"/>
    <s v=""/>
    <x v="67"/>
    <d v="2018-10-11T00:00:00"/>
    <m/>
    <d v="2018-10-16T00:00:00"/>
    <d v="2018-10-16T00:00:00"/>
    <b v="0"/>
    <s v=""/>
    <s v=""/>
    <s v=""/>
    <s v=""/>
    <s v="33010000"/>
    <s v="3303"/>
    <s v="330305"/>
    <s v="04"/>
    <x v="1"/>
    <x v="23"/>
  </r>
  <r>
    <n v="9000"/>
    <n v="56"/>
    <n v="1697"/>
    <n v="9"/>
    <s v="71"/>
    <s v="กีรติกา  เพ็งพา"/>
    <s v="000664541"/>
    <s v="นาง วัชราพร กุลตังวัฒนาเพ็งพา"/>
    <s v="2"/>
    <n v="9"/>
    <n v="5"/>
    <n v="24"/>
    <s v="1"/>
    <s v="1"/>
    <s v="0"/>
    <n v="6"/>
    <s v="65"/>
    <s v="33030401"/>
    <s v="2"/>
    <s v="2"/>
    <s v="1"/>
    <s v="1"/>
    <s v="33010120"/>
    <s v="0"/>
    <s v=""/>
    <x v="68"/>
    <d v="2018-02-05T00:00:00"/>
    <m/>
    <d v="2018-02-06T00:00:00"/>
    <d v="2018-02-06T00:00:00"/>
    <b v="0"/>
    <s v=""/>
    <s v=""/>
    <s v=""/>
    <s v=""/>
    <s v="33010000"/>
    <s v="3303"/>
    <s v="330304"/>
    <s v="01"/>
    <x v="1"/>
    <x v="20"/>
  </r>
  <r>
    <n v="40476"/>
    <n v="129"/>
    <n v="21760"/>
    <n v="85"/>
    <s v="71"/>
    <s v="ธัญธร  ชัยชาย"/>
    <s v="0171586"/>
    <s v="นางสาว รุ่งนภาพร ใจก่ำ"/>
    <s v="1"/>
    <n v="5"/>
    <n v="4"/>
    <n v="19"/>
    <s v="1"/>
    <s v="1"/>
    <s v=""/>
    <n v="6"/>
    <s v="109/2 บ้านหนองทามน้อ"/>
    <s v="33032004"/>
    <s v="2"/>
    <s v="3"/>
    <s v="1"/>
    <s v="1"/>
    <s v="33030100"/>
    <s v="0"/>
    <s v=""/>
    <x v="69"/>
    <d v="2018-05-14T00:00:00"/>
    <m/>
    <d v="2018-05-15T00:00:00"/>
    <d v="2018-05-16T00:00:00"/>
    <b v="0"/>
    <s v=""/>
    <s v=""/>
    <s v=""/>
    <s v=""/>
    <s v="33010000"/>
    <s v="3303"/>
    <s v="330320"/>
    <s v="04"/>
    <x v="1"/>
    <x v="22"/>
  </r>
  <r>
    <n v="59576"/>
    <n v="233"/>
    <n v="2817"/>
    <n v="136"/>
    <s v="71"/>
    <s v="กรวิชญ์  ไชยปัญญา"/>
    <s v="0179023"/>
    <s v="นางสาว กุสุมา ทองสุ"/>
    <s v="1"/>
    <n v="3"/>
    <n v="7"/>
    <n v="25"/>
    <s v="1"/>
    <s v="1"/>
    <s v=""/>
    <n v="11"/>
    <s v="26 บ้านเหมือดแอ่"/>
    <s v="33031304"/>
    <s v="2"/>
    <s v="3"/>
    <s v="1"/>
    <s v="1"/>
    <s v="33030100"/>
    <s v="0"/>
    <s v=""/>
    <x v="70"/>
    <d v="2018-07-16T00:00:00"/>
    <m/>
    <d v="2018-07-16T00:00:00"/>
    <d v="2018-07-16T00:00:00"/>
    <b v="0"/>
    <s v=""/>
    <s v=""/>
    <s v=""/>
    <s v=""/>
    <s v="33010000"/>
    <s v="3303"/>
    <s v="330313"/>
    <s v="04"/>
    <x v="1"/>
    <x v="18"/>
  </r>
  <r>
    <n v="50384"/>
    <n v="153"/>
    <n v="2007"/>
    <n v="133"/>
    <s v="71"/>
    <s v="นิศาชล  โกกาพันธ์"/>
    <s v="0180407"/>
    <s v="นางสาว อารีวรรณ ปานศรีแก้ว"/>
    <s v="2"/>
    <n v="3"/>
    <n v="3"/>
    <n v="0"/>
    <s v="1"/>
    <s v="1"/>
    <s v=""/>
    <n v="11"/>
    <s v="75/2 บ.โนนสว่าง"/>
    <s v="33031413"/>
    <s v="2"/>
    <s v="3"/>
    <s v="1"/>
    <s v="1"/>
    <s v="33030100"/>
    <s v="0"/>
    <s v=""/>
    <x v="71"/>
    <d v="2018-06-19T00:00:00"/>
    <m/>
    <d v="2018-06-19T00:00:00"/>
    <d v="2018-06-19T00:00:00"/>
    <b v="0"/>
    <s v=""/>
    <s v=""/>
    <s v=""/>
    <s v=""/>
    <s v="33010000"/>
    <s v="3303"/>
    <s v="330314"/>
    <s v="13"/>
    <x v="1"/>
    <x v="24"/>
  </r>
  <r>
    <n v="59562"/>
    <n v="232"/>
    <n v="2809"/>
    <n v="135"/>
    <s v="71"/>
    <s v="ธีรภัทร  กิ่งของ"/>
    <s v="0183078"/>
    <s v="นางสาว กนกวรรณ แสวงสุข"/>
    <s v="1"/>
    <n v="2"/>
    <n v="8"/>
    <n v="3"/>
    <s v="1"/>
    <s v="1"/>
    <s v=""/>
    <n v="11"/>
    <s v="3/4 บ้านลือชัย"/>
    <s v="33030306"/>
    <s v="2"/>
    <s v="3"/>
    <s v="2"/>
    <s v="3"/>
    <s v="33030100"/>
    <s v="0"/>
    <s v=""/>
    <x v="70"/>
    <d v="2018-07-15T00:00:00"/>
    <m/>
    <d v="2018-07-16T00:00:00"/>
    <d v="2018-07-16T00:00:00"/>
    <b v="0"/>
    <s v=""/>
    <s v=""/>
    <s v=""/>
    <s v=""/>
    <s v="33010000"/>
    <s v="3303"/>
    <s v="330303"/>
    <s v="06"/>
    <x v="1"/>
    <x v="21"/>
  </r>
  <r>
    <n v="28491"/>
    <n v="101"/>
    <n v="765"/>
    <n v="1"/>
    <s v="71"/>
    <s v="สทิน เสาสา"/>
    <s v="000015559"/>
    <s v="นายบูรณ์ / นางโต๊ะ"/>
    <s v="1"/>
    <n v="56"/>
    <n v="11"/>
    <n v="18"/>
    <s v="2"/>
    <s v="1"/>
    <s v=""/>
    <n v="1"/>
    <s v="60"/>
    <s v="33050705"/>
    <s v="2"/>
    <s v="3"/>
    <s v="1"/>
    <s v="4"/>
    <s v="33050100"/>
    <s v="0"/>
    <s v=""/>
    <x v="72"/>
    <d v="2018-03-28T00:00:00"/>
    <m/>
    <d v="2018-03-29T00:00:00"/>
    <d v="2018-03-29T00:00:00"/>
    <b v="0"/>
    <s v=""/>
    <s v=""/>
    <s v=""/>
    <s v=""/>
    <s v="33010000"/>
    <s v="3305"/>
    <s v="330507"/>
    <s v="05"/>
    <x v="2"/>
    <x v="30"/>
  </r>
  <r>
    <n v="93223"/>
    <n v="676"/>
    <n v="4588"/>
    <n v="57"/>
    <s v="71"/>
    <s v="ปนัดดา  คำนนท์"/>
    <s v="0096480"/>
    <s v=""/>
    <s v="2"/>
    <n v="20"/>
    <n v="7"/>
    <n v="14"/>
    <s v="2"/>
    <s v="1"/>
    <s v="0"/>
    <n v="1"/>
    <s v="141"/>
    <s v="33051704"/>
    <s v="2"/>
    <s v="3"/>
    <s v="1"/>
    <s v="1"/>
    <s v="33170100"/>
    <s v="0"/>
    <s v=""/>
    <x v="73"/>
    <d v="2018-10-12T00:00:00"/>
    <m/>
    <d v="2018-10-12T00:00:00"/>
    <d v="2018-10-12T00:00:00"/>
    <b v="0"/>
    <s v=""/>
    <s v=""/>
    <s v=""/>
    <s v=""/>
    <s v="33010000"/>
    <s v="3305"/>
    <s v="330517"/>
    <s v="04"/>
    <x v="2"/>
    <x v="31"/>
  </r>
  <r>
    <n v="90973"/>
    <n v="653"/>
    <n v="3243"/>
    <n v="4"/>
    <s v="71"/>
    <s v="นนทิวัฒน์ จันทร์ทิพย์"/>
    <s v="000219415"/>
    <s v="นายวันชัย / น.ส.สมใจ"/>
    <s v="1"/>
    <n v="5"/>
    <n v="3"/>
    <n v="28"/>
    <s v="1"/>
    <s v="1"/>
    <s v=""/>
    <n v="6"/>
    <s v="97/1"/>
    <s v="33051305"/>
    <s v="2"/>
    <s v="3"/>
    <s v="1"/>
    <s v="4"/>
    <s v="33050100"/>
    <s v="0"/>
    <s v=""/>
    <x v="74"/>
    <d v="2018-10-03T00:00:00"/>
    <m/>
    <d v="2018-10-04T00:00:00"/>
    <d v="2018-10-04T00:00:00"/>
    <b v="0"/>
    <s v=""/>
    <s v=""/>
    <s v=""/>
    <s v=""/>
    <s v="33010000"/>
    <s v="3305"/>
    <s v="330513"/>
    <s v="05"/>
    <x v="2"/>
    <x v="32"/>
  </r>
  <r>
    <n v="43150"/>
    <n v="135"/>
    <n v="7694"/>
    <n v="28"/>
    <s v="71"/>
    <s v="ภาคภูมิ  สุนทอง"/>
    <s v="000967235"/>
    <s v="น.ส. วิพาลัย วงษ์จันทร์"/>
    <s v="1"/>
    <n v="0"/>
    <n v="9"/>
    <n v="3"/>
    <s v="1"/>
    <s v="1"/>
    <s v="0"/>
    <n v="11"/>
    <s v="36 บ้านตาสุด"/>
    <s v="33050201"/>
    <s v="2"/>
    <s v="2"/>
    <s v="1"/>
    <s v="1"/>
    <s v="33010120"/>
    <s v="0"/>
    <s v=""/>
    <x v="75"/>
    <d v="2018-05-25T00:00:00"/>
    <m/>
    <d v="2018-05-27T00:00:00"/>
    <d v="2018-05-27T00:00:00"/>
    <b v="0"/>
    <s v=""/>
    <s v=""/>
    <s v=""/>
    <s v=""/>
    <s v="33010000"/>
    <s v="3305"/>
    <s v="330502"/>
    <s v="01"/>
    <x v="2"/>
    <x v="33"/>
  </r>
  <r>
    <n v="94858"/>
    <n v="695"/>
    <n v="3423"/>
    <n v="5"/>
    <s v="71"/>
    <s v="ธนากร ศุภศร"/>
    <s v="000244227"/>
    <s v="นายอุดมศักดิ์ / น.ส.วรรณวิษา"/>
    <s v="1"/>
    <n v="1"/>
    <n v="4"/>
    <n v="3"/>
    <s v="1"/>
    <s v="1"/>
    <s v=""/>
    <n v="11"/>
    <s v="10"/>
    <s v="33050902"/>
    <s v="2"/>
    <s v="3"/>
    <s v="1"/>
    <s v="4"/>
    <s v="33050100"/>
    <s v="0"/>
    <s v=""/>
    <x v="11"/>
    <d v="2018-10-18T00:00:00"/>
    <m/>
    <d v="2018-10-19T00:00:00"/>
    <d v="2018-10-19T00:00:00"/>
    <b v="0"/>
    <s v=""/>
    <s v=""/>
    <s v=""/>
    <s v=""/>
    <s v="33010000"/>
    <s v="3305"/>
    <s v="330509"/>
    <s v="02"/>
    <x v="2"/>
    <x v="34"/>
  </r>
  <r>
    <n v="25610"/>
    <n v="92"/>
    <n v="118"/>
    <n v="2"/>
    <s v="71"/>
    <s v="ภูริพัฒน์  บุญธรรม"/>
    <s v="0091691"/>
    <s v="น.ส. วิฬาชินี ทองสุข"/>
    <s v="1"/>
    <n v="3"/>
    <n v="2"/>
    <n v="21"/>
    <s v="1"/>
    <s v="1"/>
    <s v="0"/>
    <n v="11"/>
    <s v="55 บ้านสวัสดี"/>
    <s v="33052404"/>
    <s v="2"/>
    <s v="3"/>
    <s v="1"/>
    <s v="1"/>
    <s v="33160100"/>
    <s v="0"/>
    <s v=""/>
    <x v="76"/>
    <d v="2018-01-19T00:00:00"/>
    <m/>
    <d v="2018-01-19T00:00:00"/>
    <d v="2018-01-19T00:00:00"/>
    <b v="0"/>
    <s v=""/>
    <s v=""/>
    <s v=""/>
    <s v=""/>
    <s v="33010000"/>
    <s v="3305"/>
    <s v="330524"/>
    <s v="04"/>
    <x v="2"/>
    <x v="35"/>
  </r>
  <r>
    <n v="25717"/>
    <n v="94"/>
    <n v="231"/>
    <n v="4"/>
    <s v="71"/>
    <s v="เกลวริน  คำแพง"/>
    <s v="0096648"/>
    <s v="นาง นวรัตน์ ก่ำแก้ว"/>
    <s v="2"/>
    <n v="1"/>
    <n v="11"/>
    <n v="9"/>
    <s v="1"/>
    <s v="1"/>
    <s v="0"/>
    <n v="11"/>
    <s v="200  บ้านกฤษณา"/>
    <s v="33052401"/>
    <s v="2"/>
    <s v="3"/>
    <s v="1"/>
    <s v="1"/>
    <s v="33160100"/>
    <s v="0"/>
    <s v=""/>
    <x v="77"/>
    <d v="2018-02-06T00:00:00"/>
    <m/>
    <d v="2018-02-06T00:00:00"/>
    <d v="2018-02-06T00:00:00"/>
    <b v="0"/>
    <s v=""/>
    <s v=""/>
    <s v=""/>
    <s v=""/>
    <s v="33010000"/>
    <s v="3305"/>
    <s v="330524"/>
    <s v="01"/>
    <x v="2"/>
    <x v="35"/>
  </r>
  <r>
    <n v="91892"/>
    <n v="666"/>
    <n v="35911"/>
    <n v="0"/>
    <s v="71"/>
    <s v="ชัญญานุช  ลาแก้ว"/>
    <s v="0219262"/>
    <s v="นางสาว สุพัตรา ราษี"/>
    <s v="2"/>
    <n v="1"/>
    <n v="2"/>
    <n v="17"/>
    <s v="1"/>
    <s v="1"/>
    <s v="0"/>
    <n v="11"/>
    <s v="28"/>
    <s v="33050203"/>
    <s v="2"/>
    <s v="3"/>
    <s v="1"/>
    <s v="1"/>
    <s v="33010100"/>
    <s v="0"/>
    <s v=""/>
    <x v="78"/>
    <d v="2018-10-07T00:00:00"/>
    <m/>
    <d v="2018-10-08T00:00:00"/>
    <d v="2018-10-08T00:00:00"/>
    <b v="0"/>
    <s v=""/>
    <s v=""/>
    <s v=""/>
    <s v=""/>
    <s v="33010000"/>
    <s v="3305"/>
    <s v="330502"/>
    <s v="03"/>
    <x v="2"/>
    <x v="33"/>
  </r>
  <r>
    <n v="94812"/>
    <n v="694"/>
    <n v="2712"/>
    <n v="24"/>
    <s v="71"/>
    <s v="ธิดารัตน์  สะใบ"/>
    <s v="0098744"/>
    <s v="น.ส. อธิตยา อุทา"/>
    <s v="2"/>
    <n v="1"/>
    <n v="4"/>
    <n v="9"/>
    <s v="1"/>
    <s v="1"/>
    <s v="0"/>
    <n v="11"/>
    <s v="199 บ้านกระหวัน"/>
    <s v="33050213"/>
    <s v="2"/>
    <s v="3"/>
    <s v="1"/>
    <s v="1"/>
    <s v="33160100"/>
    <s v="0"/>
    <s v=""/>
    <x v="79"/>
    <d v="2018-10-17T00:00:00"/>
    <m/>
    <d v="2018-10-19T00:00:00"/>
    <d v="2018-10-19T00:00:00"/>
    <b v="0"/>
    <s v=""/>
    <s v=""/>
    <s v=""/>
    <s v=""/>
    <s v="33010000"/>
    <s v="3305"/>
    <s v="330502"/>
    <s v="13"/>
    <x v="2"/>
    <x v="33"/>
  </r>
  <r>
    <n v="80827"/>
    <n v="463"/>
    <n v="2167"/>
    <n v="13"/>
    <s v="71"/>
    <s v="กรรญาภรณ์  ศรีบุญเรือง"/>
    <s v="0094746"/>
    <s v="นาง ศิริพร เจริญศรี"/>
    <s v="2"/>
    <n v="4"/>
    <n v="2"/>
    <n v="3"/>
    <s v="1"/>
    <s v="1"/>
    <s v="0"/>
    <n v="11"/>
    <s v="02  บ้านพรมแสง"/>
    <s v="33052403"/>
    <s v="2"/>
    <s v="3"/>
    <s v="1"/>
    <s v="1"/>
    <s v="33160100"/>
    <s v="0"/>
    <s v=""/>
    <x v="80"/>
    <d v="2018-09-04T00:00:00"/>
    <m/>
    <d v="2018-09-05T00:00:00"/>
    <d v="2018-09-05T00:00:00"/>
    <b v="0"/>
    <s v=""/>
    <s v=""/>
    <s v=""/>
    <s v=""/>
    <s v="33010000"/>
    <s v="3305"/>
    <s v="330524"/>
    <s v="03"/>
    <x v="2"/>
    <x v="35"/>
  </r>
  <r>
    <n v="99120"/>
    <n v="750"/>
    <n v="8258"/>
    <n v="75"/>
    <s v="71"/>
    <s v="ชิโนรส  หมอนอรุณ"/>
    <s v="0161765"/>
    <s v="นางสาว จริยา โพธิ์กระสังข์"/>
    <s v="1"/>
    <n v="3"/>
    <n v="1"/>
    <n v="24"/>
    <s v="1"/>
    <s v="1"/>
    <s v="0"/>
    <n v="11"/>
    <s v="28 บ.โนนสมบรูณ์"/>
    <s v="33050606"/>
    <s v="2"/>
    <s v="3"/>
    <s v="1"/>
    <s v="1"/>
    <s v="33080100"/>
    <s v="0"/>
    <s v=""/>
    <x v="66"/>
    <d v="2018-11-04T00:00:00"/>
    <m/>
    <d v="2018-11-05T00:00:00"/>
    <d v="2018-11-07T00:00:00"/>
    <b v="0"/>
    <s v=""/>
    <s v=""/>
    <s v=""/>
    <s v=""/>
    <s v="33010000"/>
    <s v="3305"/>
    <s v="330506"/>
    <s v="06"/>
    <x v="2"/>
    <x v="36"/>
  </r>
  <r>
    <n v="85423"/>
    <n v="567"/>
    <n v="3021"/>
    <n v="2"/>
    <s v="71"/>
    <s v="เอกคริน พิมพาพันธ์"/>
    <s v="000199976"/>
    <s v="นายประจักษ์ พิมพาพันธ์ / นางสา"/>
    <s v="1"/>
    <n v="7"/>
    <n v="9"/>
    <n v="23"/>
    <s v="1"/>
    <s v="1"/>
    <s v=""/>
    <n v="6"/>
    <s v="7"/>
    <s v="33050510"/>
    <s v="2"/>
    <s v="3"/>
    <s v="1"/>
    <s v="4"/>
    <s v="33050100"/>
    <s v="0"/>
    <s v=""/>
    <x v="20"/>
    <d v="2018-09-16T00:00:00"/>
    <m/>
    <d v="2018-09-18T00:00:00"/>
    <d v="2018-09-18T00:00:00"/>
    <b v="0"/>
    <s v=""/>
    <s v=""/>
    <s v=""/>
    <s v=""/>
    <s v="33010000"/>
    <s v="3305"/>
    <s v="330505"/>
    <s v="10"/>
    <x v="2"/>
    <x v="37"/>
  </r>
  <r>
    <n v="53600"/>
    <n v="180"/>
    <n v="1618"/>
    <n v="3"/>
    <s v="71"/>
    <s v="วีรยาพร(น้อง)  บุญเฟรื่อง"/>
    <s v="0078386"/>
    <s v="น.ส. ธัญญา หอมจิตร"/>
    <s v="2"/>
    <n v="4"/>
    <n v="0"/>
    <n v="11"/>
    <s v="1"/>
    <s v="1"/>
    <s v="0"/>
    <n v="11"/>
    <s v="107/1"/>
    <s v="33050701"/>
    <s v="2"/>
    <s v="3"/>
    <s v="1"/>
    <s v="1"/>
    <s v="33060100"/>
    <s v="0"/>
    <s v=""/>
    <x v="61"/>
    <d v="2018-06-29T00:00:00"/>
    <m/>
    <d v="2018-06-29T00:00:00"/>
    <d v="2018-06-30T00:00:00"/>
    <b v="0"/>
    <s v=""/>
    <s v=""/>
    <s v=""/>
    <s v=""/>
    <s v="33010000"/>
    <s v="3305"/>
    <s v="330507"/>
    <s v="01"/>
    <x v="2"/>
    <x v="30"/>
  </r>
  <r>
    <n v="100158"/>
    <n v="761"/>
    <n v="3658"/>
    <n v="6"/>
    <s v="71"/>
    <s v="กมลวรรณ มูลดับ"/>
    <s v="000238657"/>
    <s v="นายชุมพล / น.ส.ลัดดา"/>
    <s v="2"/>
    <n v="2"/>
    <n v="4"/>
    <n v="0"/>
    <s v="1"/>
    <s v="1"/>
    <s v=""/>
    <n v="11"/>
    <s v="51"/>
    <s v="33050107"/>
    <s v="2"/>
    <s v="3"/>
    <s v="1"/>
    <s v="4"/>
    <s v="33050100"/>
    <s v="0"/>
    <s v=""/>
    <x v="16"/>
    <d v="2018-11-11T00:00:00"/>
    <m/>
    <d v="2018-11-12T00:00:00"/>
    <d v="2018-11-13T00:00:00"/>
    <b v="0"/>
    <s v=""/>
    <s v=""/>
    <s v=""/>
    <s v=""/>
    <s v="33010000"/>
    <s v="3305"/>
    <s v="330501"/>
    <s v="07"/>
    <x v="2"/>
    <x v="38"/>
  </r>
  <r>
    <n v="59330"/>
    <n v="229"/>
    <n v="10142"/>
    <n v="44"/>
    <s v="71"/>
    <s v="พัชรพล  ถุงจันทร์"/>
    <s v="000918524"/>
    <s v="นาง พิมพ์พิสา ถุงจันทร์"/>
    <s v="1"/>
    <n v="3"/>
    <n v="7"/>
    <n v="21"/>
    <s v="1"/>
    <s v="1"/>
    <s v="0"/>
    <n v="11"/>
    <s v="367/3"/>
    <s v="33050906"/>
    <s v="2"/>
    <s v="2"/>
    <s v="1"/>
    <s v="1"/>
    <s v="33010120"/>
    <s v="0"/>
    <s v=""/>
    <x v="70"/>
    <d v="2018-07-15T00:00:00"/>
    <m/>
    <d v="2018-07-16T00:00:00"/>
    <d v="2018-07-16T00:00:00"/>
    <b v="0"/>
    <s v=""/>
    <s v=""/>
    <s v=""/>
    <s v=""/>
    <s v="33010000"/>
    <s v="3305"/>
    <s v="330509"/>
    <s v="06"/>
    <x v="2"/>
    <x v="34"/>
  </r>
  <r>
    <n v="86639"/>
    <n v="588"/>
    <n v="3088"/>
    <n v="3"/>
    <s v="71"/>
    <s v="รัชชานนท์ แสนสูง"/>
    <s v="000243796"/>
    <s v="นายวินิจ / นางเสมอ"/>
    <s v="1"/>
    <n v="1"/>
    <n v="4"/>
    <n v="0"/>
    <s v="1"/>
    <s v="1"/>
    <s v=""/>
    <n v="11"/>
    <s v="24"/>
    <s v="33050308"/>
    <s v="2"/>
    <s v="3"/>
    <s v="1"/>
    <s v="4"/>
    <s v="33050100"/>
    <s v="0"/>
    <s v=""/>
    <x v="81"/>
    <d v="2018-09-21T00:00:00"/>
    <m/>
    <d v="2018-09-23T00:00:00"/>
    <d v="2018-09-23T00:00:00"/>
    <b v="0"/>
    <s v=""/>
    <s v=""/>
    <s v=""/>
    <s v=""/>
    <s v="33010000"/>
    <s v="3305"/>
    <s v="330503"/>
    <s v="08"/>
    <x v="2"/>
    <x v="39"/>
  </r>
  <r>
    <n v="83627"/>
    <n v="514"/>
    <n v="2281"/>
    <n v="18"/>
    <s v="71"/>
    <s v="อนุวัฒน์  กออ่อน"/>
    <s v="0016003"/>
    <s v="นาง สุวิมล วงพินิจ"/>
    <s v="1"/>
    <n v="1"/>
    <n v="0"/>
    <n v="20"/>
    <s v="1"/>
    <s v="1"/>
    <s v="0"/>
    <n v="11"/>
    <s v="80  บ้านกฤษณา"/>
    <s v="33052402"/>
    <s v="2"/>
    <s v="3"/>
    <s v="2"/>
    <s v="3"/>
    <s v="33160100"/>
    <s v="0"/>
    <s v=""/>
    <x v="19"/>
    <d v="2018-09-12T00:00:00"/>
    <m/>
    <d v="2018-09-13T00:00:00"/>
    <d v="2018-09-13T00:00:00"/>
    <b v="0"/>
    <s v=""/>
    <s v=""/>
    <s v=""/>
    <s v=""/>
    <s v="33010000"/>
    <s v="3305"/>
    <s v="330524"/>
    <s v="02"/>
    <x v="2"/>
    <x v="35"/>
  </r>
  <r>
    <n v="98965"/>
    <n v="742"/>
    <n v="8314"/>
    <n v="79"/>
    <s v="71"/>
    <s v="เมธาสิทธิ์  ร่มโพธิ์บุญ"/>
    <s v="0175595"/>
    <s v="นางสาว รุ่งผกา ร่มโพธิ์บุญ"/>
    <s v="1"/>
    <n v="0"/>
    <n v="6"/>
    <n v="18"/>
    <s v="1"/>
    <s v="1"/>
    <s v="0"/>
    <n v="11"/>
    <s v="25 บ.เนินเสรี"/>
    <s v="33050618"/>
    <s v="2"/>
    <s v="3"/>
    <s v="1"/>
    <s v="1"/>
    <s v="33080100"/>
    <s v="0"/>
    <s v=""/>
    <x v="82"/>
    <d v="2018-11-05T00:00:00"/>
    <m/>
    <d v="2018-11-07T00:00:00"/>
    <d v="2018-11-07T00:00:00"/>
    <b v="0"/>
    <s v=""/>
    <s v=""/>
    <s v=""/>
    <s v=""/>
    <s v="33010000"/>
    <s v="3305"/>
    <s v="330506"/>
    <s v="18"/>
    <x v="2"/>
    <x v="36"/>
  </r>
  <r>
    <n v="98961"/>
    <n v="740"/>
    <n v="8309"/>
    <n v="77"/>
    <s v="71"/>
    <s v="ขวัญนภา  โพธิ์กระสังข์"/>
    <s v="0159467"/>
    <s v="นางสาว รุ่งผกา โพธิ์กระสังข์"/>
    <s v="2"/>
    <n v="3"/>
    <n v="7"/>
    <n v="17"/>
    <s v="1"/>
    <s v="1"/>
    <s v="0"/>
    <n v="11"/>
    <s v="28 บ เนินเสรี"/>
    <s v="33050618"/>
    <s v="2"/>
    <s v="3"/>
    <s v="1"/>
    <s v="1"/>
    <s v="33080100"/>
    <s v="0"/>
    <s v=""/>
    <x v="82"/>
    <d v="2018-11-05T00:00:00"/>
    <m/>
    <d v="2018-11-07T00:00:00"/>
    <d v="2018-11-07T00:00:00"/>
    <b v="0"/>
    <s v=""/>
    <s v=""/>
    <s v=""/>
    <s v=""/>
    <s v="33010000"/>
    <s v="3305"/>
    <s v="330506"/>
    <s v="18"/>
    <x v="2"/>
    <x v="36"/>
  </r>
  <r>
    <n v="87738"/>
    <n v="607"/>
    <n v="6151"/>
    <n v="107"/>
    <s v="71"/>
    <s v="กวินธิดา  คำวงศ์"/>
    <s v="000385270"/>
    <s v="น.ส. นิตยา คำวงศ์"/>
    <s v="2"/>
    <n v="3"/>
    <n v="9"/>
    <n v="9"/>
    <s v="1"/>
    <s v="1"/>
    <s v="0"/>
    <n v="11"/>
    <s v="33"/>
    <s v="33051710"/>
    <s v="2"/>
    <s v="3"/>
    <s v="1"/>
    <s v="1"/>
    <s v="33040100"/>
    <s v="0"/>
    <s v=""/>
    <x v="40"/>
    <d v="2018-09-24T00:00:00"/>
    <m/>
    <d v="2018-09-25T00:00:00"/>
    <d v="2018-09-25T00:00:00"/>
    <b v="0"/>
    <s v=""/>
    <s v=""/>
    <s v=""/>
    <s v=""/>
    <s v="33010000"/>
    <s v="3305"/>
    <s v="330517"/>
    <s v="10"/>
    <x v="2"/>
    <x v="31"/>
  </r>
  <r>
    <n v="82247"/>
    <n v="490"/>
    <n v="13620"/>
    <n v="97"/>
    <s v="71"/>
    <s v="นิติภูมิ  ไม่คล้ายมี"/>
    <s v="000883835"/>
    <s v="น.ส. นาตยา ศรีโสดา"/>
    <s v="1"/>
    <n v="3"/>
    <n v="1"/>
    <n v="15"/>
    <s v="1"/>
    <s v="1"/>
    <s v="0"/>
    <n v="11"/>
    <s v="68/2"/>
    <s v="33050304"/>
    <s v="2"/>
    <s v="2"/>
    <s v="1"/>
    <s v="1"/>
    <s v="33010120"/>
    <s v="0"/>
    <s v=""/>
    <x v="83"/>
    <d v="2018-09-08T00:00:00"/>
    <m/>
    <d v="2018-09-10T00:00:00"/>
    <d v="2018-09-10T00:00:00"/>
    <b v="0"/>
    <s v=""/>
    <s v=""/>
    <s v=""/>
    <s v=""/>
    <s v="33010000"/>
    <s v="3305"/>
    <s v="330503"/>
    <s v="04"/>
    <x v="2"/>
    <x v="39"/>
  </r>
  <r>
    <n v="91711"/>
    <n v="664"/>
    <n v="8416"/>
    <n v="45"/>
    <s v="71"/>
    <s v="ชนัญธิดา  วันอุบล"/>
    <s v="0165427"/>
    <s v="น.ส. วิภาวัลย์ นพเก้า"/>
    <s v="2"/>
    <n v="4"/>
    <n v="0"/>
    <n v="15"/>
    <s v="1"/>
    <s v="1"/>
    <s v="0"/>
    <n v="11"/>
    <s v="182 บ.กระเบา"/>
    <s v="33080804"/>
    <s v="2"/>
    <s v="3"/>
    <s v="1"/>
    <s v="1"/>
    <s v="33080100"/>
    <s v="0"/>
    <s v=""/>
    <x v="78"/>
    <d v="2018-10-07T00:00:00"/>
    <m/>
    <d v="2018-10-08T00:00:00"/>
    <d v="2018-10-08T00:00:00"/>
    <b v="0"/>
    <s v=""/>
    <s v=""/>
    <s v=""/>
    <s v=""/>
    <s v="33010000"/>
    <s v="3308"/>
    <s v="330808"/>
    <s v="04"/>
    <x v="3"/>
    <x v="40"/>
  </r>
  <r>
    <n v="91261"/>
    <n v="656"/>
    <n v="8317"/>
    <n v="42"/>
    <s v="71"/>
    <s v="ชนกชนม์  วงศ์สีอาจ"/>
    <s v="0167333"/>
    <s v="นาง วิไลพร พิลาดี"/>
    <s v="1"/>
    <n v="2"/>
    <n v="1"/>
    <n v="29"/>
    <s v="1"/>
    <s v="1"/>
    <s v="0"/>
    <n v="11"/>
    <s v="291 บ.ตาเอก"/>
    <s v="33080905"/>
    <s v="2"/>
    <s v="3"/>
    <s v="1"/>
    <s v="1"/>
    <s v="33080100"/>
    <s v="0"/>
    <s v=""/>
    <x v="74"/>
    <d v="2018-10-04T00:00:00"/>
    <m/>
    <d v="2018-10-05T00:00:00"/>
    <d v="2018-10-05T00:00:00"/>
    <b v="0"/>
    <s v=""/>
    <s v=""/>
    <s v=""/>
    <s v=""/>
    <s v="33010000"/>
    <s v="3308"/>
    <s v="330809"/>
    <s v="05"/>
    <x v="3"/>
    <x v="41"/>
  </r>
  <r>
    <n v="75174"/>
    <n v="372"/>
    <n v="6313"/>
    <n v="21"/>
    <s v="71"/>
    <s v="ศุภณัฏฐ แซ่เติ๋น"/>
    <s v="8425"/>
    <s v="เอกชัย แซ่เติ๋น"/>
    <s v="1"/>
    <n v="4"/>
    <n v="2"/>
    <n v="29"/>
    <s v="1"/>
    <s v="1"/>
    <s v=""/>
    <n v="11"/>
    <s v="182"/>
    <s v="33080806"/>
    <s v="2"/>
    <s v="5"/>
    <s v="1"/>
    <s v="3"/>
    <s v="33080801"/>
    <s v="0"/>
    <s v=""/>
    <x v="84"/>
    <d v="2018-08-20T00:00:00"/>
    <m/>
    <d v="2018-08-20T00:00:00"/>
    <d v="2018-08-21T00:00:00"/>
    <b v="0"/>
    <s v=""/>
    <s v=""/>
    <s v=""/>
    <s v=""/>
    <s v="33010000"/>
    <s v="3308"/>
    <s v="330808"/>
    <s v="06"/>
    <x v="3"/>
    <x v="40"/>
  </r>
  <r>
    <n v="30798"/>
    <n v="117"/>
    <n v="2406"/>
    <n v="8"/>
    <s v="71"/>
    <s v="อิทธิพล  ไชยสุวรรณ"/>
    <s v="0163378"/>
    <s v="น.ส. สุมิตรา พงษ์วัน"/>
    <s v="1"/>
    <n v="2"/>
    <n v="3"/>
    <n v="0"/>
    <s v="1"/>
    <s v="1"/>
    <s v="0"/>
    <n v="11"/>
    <s v="312 บ.โนนสูง"/>
    <s v="33080801"/>
    <s v="1"/>
    <s v="3"/>
    <s v="1"/>
    <s v="1"/>
    <s v="33080100"/>
    <s v="0"/>
    <s v=""/>
    <x v="85"/>
    <d v="2018-04-01T00:00:00"/>
    <m/>
    <d v="2018-04-02T00:00:00"/>
    <d v="2018-04-02T00:00:00"/>
    <b v="0"/>
    <s v=""/>
    <s v=""/>
    <s v=""/>
    <s v=""/>
    <s v="33010000"/>
    <s v="3308"/>
    <s v="330808"/>
    <s v="01"/>
    <x v="3"/>
    <x v="40"/>
  </r>
  <r>
    <n v="91659"/>
    <n v="662"/>
    <n v="8362"/>
    <n v="43"/>
    <s v="71"/>
    <s v="บุษปวัน  ไคลคลา"/>
    <s v="0162625"/>
    <s v="น.ส. วิยะดา เลิศศรี"/>
    <s v="2"/>
    <n v="3"/>
    <n v="0"/>
    <n v="29"/>
    <s v="1"/>
    <s v="1"/>
    <s v="0"/>
    <n v="11"/>
    <s v="61 บ.ตาเอกพัฒนา"/>
    <s v="33080913"/>
    <s v="2"/>
    <s v="3"/>
    <s v="2"/>
    <s v="3"/>
    <s v="33080100"/>
    <s v="0"/>
    <s v=""/>
    <x v="86"/>
    <d v="2018-10-05T00:00:00"/>
    <m/>
    <d v="2018-10-08T00:00:00"/>
    <d v="2018-10-08T00:00:00"/>
    <b v="0"/>
    <s v=""/>
    <s v=""/>
    <s v=""/>
    <s v=""/>
    <s v="33010000"/>
    <s v="3308"/>
    <s v="330809"/>
    <s v="13"/>
    <x v="3"/>
    <x v="41"/>
  </r>
  <r>
    <n v="91662"/>
    <n v="663"/>
    <n v="8365"/>
    <n v="44"/>
    <s v="71"/>
    <s v="ธีรกานต์  เลิศศรี"/>
    <s v="0168240"/>
    <s v="นางสาว เพ็ญนภา บุญเพิ่ม"/>
    <s v="2"/>
    <n v="1"/>
    <n v="7"/>
    <n v="24"/>
    <s v="1"/>
    <s v="1"/>
    <s v="0"/>
    <n v="11"/>
    <s v="235 บ.กันทรอม"/>
    <s v="33080904"/>
    <s v="2"/>
    <s v="3"/>
    <s v="1"/>
    <s v="1"/>
    <s v="33080100"/>
    <s v="0"/>
    <s v=""/>
    <x v="86"/>
    <d v="2018-10-05T00:00:00"/>
    <m/>
    <d v="2018-10-08T00:00:00"/>
    <d v="2018-10-08T00:00:00"/>
    <b v="0"/>
    <s v=""/>
    <s v=""/>
    <s v=""/>
    <s v=""/>
    <s v="33010000"/>
    <s v="3308"/>
    <s v="330809"/>
    <s v="04"/>
    <x v="3"/>
    <x v="41"/>
  </r>
  <r>
    <n v="85711"/>
    <n v="573"/>
    <n v="7638"/>
    <n v="30"/>
    <s v="71"/>
    <s v="อังศุมาลิน  ขยันวงษ์"/>
    <s v="0170089"/>
    <s v="นาง นงลักษณ์ สดอแก้ว"/>
    <s v="2"/>
    <n v="1"/>
    <n v="5"/>
    <n v="29"/>
    <s v="1"/>
    <s v="1"/>
    <s v="0"/>
    <n v="11"/>
    <s v="79 บ.หลักหินใหม่"/>
    <s v="33080218"/>
    <s v="2"/>
    <s v="3"/>
    <s v="1"/>
    <s v="1"/>
    <s v="33080100"/>
    <s v="0"/>
    <s v=""/>
    <x v="87"/>
    <d v="2018-09-17T00:00:00"/>
    <m/>
    <d v="2018-09-19T00:00:00"/>
    <d v="2018-09-19T00:00:00"/>
    <b v="0"/>
    <s v=""/>
    <s v=""/>
    <s v=""/>
    <s v=""/>
    <s v="33010000"/>
    <s v="3308"/>
    <s v="330802"/>
    <s v="18"/>
    <x v="3"/>
    <x v="42"/>
  </r>
  <r>
    <n v="86400"/>
    <n v="585"/>
    <n v="7736"/>
    <n v="31"/>
    <s v="71"/>
    <s v="สุรพงษ์  พงษ์วัน"/>
    <s v="0159084"/>
    <s v="นางสาว สุจิตรา ทองละมุล"/>
    <s v="1"/>
    <n v="3"/>
    <n v="7"/>
    <n v="3"/>
    <s v="1"/>
    <s v="1"/>
    <s v="0"/>
    <n v="11"/>
    <s v="59 บ.กระทิง"/>
    <s v="33080102"/>
    <s v="1"/>
    <s v="3"/>
    <s v="1"/>
    <s v="1"/>
    <s v="33080100"/>
    <s v="0"/>
    <s v=""/>
    <x v="88"/>
    <d v="2018-09-19T00:00:00"/>
    <m/>
    <d v="2018-09-21T00:00:00"/>
    <d v="2018-09-21T00:00:00"/>
    <b v="0"/>
    <s v=""/>
    <s v=""/>
    <s v=""/>
    <s v=""/>
    <s v="33010000"/>
    <s v="3308"/>
    <s v="330801"/>
    <s v="02"/>
    <x v="3"/>
    <x v="43"/>
  </r>
  <r>
    <n v="88687"/>
    <n v="622"/>
    <n v="7952"/>
    <n v="37"/>
    <s v="71"/>
    <s v="วรพล  ปานทอง"/>
    <s v="0174660"/>
    <s v="นาง น้อยหน่า สีกา"/>
    <s v="1"/>
    <n v="0"/>
    <n v="7"/>
    <n v="1"/>
    <s v="1"/>
    <s v="1"/>
    <s v="0"/>
    <n v="11"/>
    <s v="96 บ.ตาเอกใหม่"/>
    <s v="33080913"/>
    <s v="2"/>
    <s v="3"/>
    <s v="1"/>
    <s v="1"/>
    <s v="33080100"/>
    <s v="0"/>
    <s v=""/>
    <x v="31"/>
    <d v="2018-09-25T00:00:00"/>
    <m/>
    <d v="2018-09-28T00:00:00"/>
    <d v="2018-09-28T00:00:00"/>
    <b v="0"/>
    <s v=""/>
    <s v=""/>
    <s v=""/>
    <s v=""/>
    <s v="33010000"/>
    <s v="3308"/>
    <s v="330809"/>
    <s v="13"/>
    <x v="3"/>
    <x v="41"/>
  </r>
  <r>
    <n v="86378"/>
    <n v="584"/>
    <n v="7775"/>
    <n v="33"/>
    <s v="71"/>
    <s v="นภัทร  ศรีมงคล"/>
    <s v="0168107"/>
    <s v="นางสาว อุไร สินศิริ"/>
    <s v="1"/>
    <n v="1"/>
    <n v="7"/>
    <n v="20"/>
    <s v="1"/>
    <s v="1"/>
    <s v="0"/>
    <n v="11"/>
    <s v="97 บ.กันตรวจ"/>
    <s v="33081201"/>
    <s v="2"/>
    <s v="3"/>
    <s v="1"/>
    <s v="1"/>
    <s v="33080100"/>
    <s v="0"/>
    <s v=""/>
    <x v="88"/>
    <d v="2018-09-20T00:00:00"/>
    <m/>
    <d v="2018-09-21T00:00:00"/>
    <d v="2018-09-21T00:00:00"/>
    <b v="0"/>
    <s v=""/>
    <s v=""/>
    <s v=""/>
    <s v=""/>
    <s v="33010000"/>
    <s v="3308"/>
    <s v="330812"/>
    <s v="01"/>
    <x v="3"/>
    <x v="44"/>
  </r>
  <r>
    <n v="91716"/>
    <n v="665"/>
    <n v="8421"/>
    <n v="46"/>
    <s v="71"/>
    <s v="สุมณทิพย์  ศรีชัย"/>
    <s v="0169233"/>
    <s v="น.ส. สนันทา ศรีชัย"/>
    <s v="2"/>
    <n v="1"/>
    <n v="4"/>
    <n v="28"/>
    <s v="1"/>
    <s v="1"/>
    <s v="0"/>
    <n v="11"/>
    <s v="116 บ. ตาหมื่น"/>
    <s v="33080405"/>
    <s v="2"/>
    <s v="3"/>
    <s v="1"/>
    <s v="1"/>
    <s v="33080100"/>
    <s v="0"/>
    <s v=""/>
    <x v="89"/>
    <d v="2018-10-07T00:00:00"/>
    <m/>
    <d v="2018-10-08T00:00:00"/>
    <d v="2018-10-08T00:00:00"/>
    <b v="0"/>
    <s v=""/>
    <s v=""/>
    <s v=""/>
    <s v=""/>
    <s v="33010000"/>
    <s v="3308"/>
    <s v="330804"/>
    <s v="05"/>
    <x v="3"/>
    <x v="45"/>
  </r>
  <r>
    <n v="773"/>
    <n v="9"/>
    <n v="53"/>
    <n v="1"/>
    <s v="71"/>
    <s v="ติณณภพ เรืองใจ"/>
    <s v="0162223"/>
    <s v="นางสาว ปิยภัทร เรืองใจ"/>
    <s v="1"/>
    <n v="4"/>
    <n v="0"/>
    <n v="22"/>
    <s v="1"/>
    <s v="1"/>
    <s v="0"/>
    <n v="11"/>
    <s v="55/2 บ.กันทรอม"/>
    <s v="33080901"/>
    <s v="2"/>
    <s v="3"/>
    <s v="1"/>
    <s v="1"/>
    <s v="33080100"/>
    <s v="0"/>
    <s v=""/>
    <x v="10"/>
    <d v="2018-01-02T00:00:00"/>
    <m/>
    <d v="2018-01-03T00:00:00"/>
    <d v="2018-01-03T00:00:00"/>
    <b v="0"/>
    <s v=""/>
    <s v=""/>
    <s v=""/>
    <s v=""/>
    <s v="33010000"/>
    <s v="3308"/>
    <s v="330809"/>
    <s v="01"/>
    <x v="3"/>
    <x v="41"/>
  </r>
  <r>
    <n v="15913"/>
    <n v="73"/>
    <n v="1569"/>
    <n v="7"/>
    <s v="71"/>
    <s v="พิรสา มีฤทธิ์"/>
    <s v="8177"/>
    <s v="ถนอม  มีฤทธิ์"/>
    <s v="2"/>
    <n v="1"/>
    <n v="2"/>
    <n v="22"/>
    <s v="1"/>
    <s v="1"/>
    <s v=""/>
    <n v="11"/>
    <s v="28"/>
    <s v="33080609"/>
    <s v="2"/>
    <s v="5"/>
    <s v="1"/>
    <s v="3"/>
    <s v="33080601"/>
    <s v="0"/>
    <s v=""/>
    <x v="90"/>
    <d v="2018-02-23T00:00:00"/>
    <m/>
    <d v="2018-02-23T00:00:00"/>
    <d v="2018-03-01T00:00:00"/>
    <b v="0"/>
    <s v=""/>
    <s v=""/>
    <s v=""/>
    <s v=""/>
    <s v="33010000"/>
    <s v="3308"/>
    <s v="330806"/>
    <s v="09"/>
    <x v="3"/>
    <x v="46"/>
  </r>
  <r>
    <n v="92106"/>
    <n v="667"/>
    <n v="8463"/>
    <n v="47"/>
    <s v="71"/>
    <s v="นารีรัตน์  แก้วบุบผา"/>
    <s v="0167147"/>
    <s v="น.ส. บุปผา ธงฉิมพลี"/>
    <s v="2"/>
    <n v="1"/>
    <n v="11"/>
    <n v="5"/>
    <s v="1"/>
    <s v="1"/>
    <s v="0"/>
    <n v="11"/>
    <s v="41 บ.สดำ"/>
    <s v="33081113"/>
    <s v="2"/>
    <s v="3"/>
    <s v="1"/>
    <s v="1"/>
    <s v="33080100"/>
    <s v="0"/>
    <s v=""/>
    <x v="86"/>
    <d v="2018-10-08T00:00:00"/>
    <m/>
    <d v="2018-10-09T00:00:00"/>
    <d v="2018-10-09T00:00:00"/>
    <b v="0"/>
    <s v=""/>
    <s v=""/>
    <s v=""/>
    <s v=""/>
    <s v="33010000"/>
    <s v="3308"/>
    <s v="330811"/>
    <s v="13"/>
    <x v="3"/>
    <x v="47"/>
  </r>
  <r>
    <n v="75088"/>
    <n v="371"/>
    <n v="6226"/>
    <n v="20"/>
    <s v="71"/>
    <s v="อรธิชา  พันธ์จันทร์"/>
    <s v="0172335"/>
    <s v="น.ส. สมฤดี พรรณา"/>
    <s v="2"/>
    <n v="1"/>
    <n v="2"/>
    <n v="12"/>
    <s v="1"/>
    <s v="1"/>
    <s v="0"/>
    <n v="11"/>
    <s v="106 บ.หนองจิก"/>
    <s v="33081002"/>
    <s v="2"/>
    <s v="3"/>
    <s v="1"/>
    <s v="1"/>
    <s v="33080100"/>
    <s v="0"/>
    <s v=""/>
    <x v="91"/>
    <d v="2018-08-17T00:00:00"/>
    <m/>
    <d v="2018-08-20T00:00:00"/>
    <d v="2018-08-21T00:00:00"/>
    <b v="0"/>
    <s v=""/>
    <s v=""/>
    <s v=""/>
    <s v=""/>
    <s v="33010000"/>
    <s v="3308"/>
    <s v="330810"/>
    <s v="02"/>
    <x v="3"/>
    <x v="48"/>
  </r>
  <r>
    <n v="85710"/>
    <n v="572"/>
    <n v="7637"/>
    <n v="29"/>
    <s v="71"/>
    <s v="รัชนก  ไสว"/>
    <s v="0168428"/>
    <s v="นาง สราวดี สินศิริ"/>
    <s v="2"/>
    <n v="1"/>
    <n v="6"/>
    <n v="24"/>
    <s v="1"/>
    <s v="1"/>
    <s v="0"/>
    <n v="11"/>
    <s v="108 บ.โนนสว่าง"/>
    <s v="33080104"/>
    <s v="1"/>
    <s v="3"/>
    <s v="1"/>
    <s v="1"/>
    <s v="33080100"/>
    <s v="0"/>
    <s v=""/>
    <x v="21"/>
    <d v="2018-09-17T00:00:00"/>
    <m/>
    <d v="2018-09-19T00:00:00"/>
    <d v="2018-09-19T00:00:00"/>
    <b v="0"/>
    <s v=""/>
    <s v=""/>
    <s v=""/>
    <s v=""/>
    <s v="33010000"/>
    <s v="3308"/>
    <s v="330801"/>
    <s v="04"/>
    <x v="3"/>
    <x v="43"/>
  </r>
  <r>
    <n v="99133"/>
    <n v="751"/>
    <n v="8271"/>
    <n v="76"/>
    <s v="71"/>
    <s v="อาทิตย์ สมรัตน์"/>
    <s v="19017"/>
    <s v=""/>
    <s v="1"/>
    <n v="1"/>
    <n v="2"/>
    <n v="10"/>
    <s v="1"/>
    <s v="1"/>
    <s v=""/>
    <n v="11"/>
    <s v="0"/>
    <s v="33080300"/>
    <s v="2"/>
    <s v="5"/>
    <s v="1"/>
    <s v="3"/>
    <s v="33080301"/>
    <s v="0"/>
    <s v=""/>
    <x v="92"/>
    <d v="2018-11-01T00:00:00"/>
    <m/>
    <d v="2018-11-01T00:00:00"/>
    <d v="2018-11-07T00:00:00"/>
    <b v="0"/>
    <s v=""/>
    <s v=""/>
    <s v=""/>
    <s v=""/>
    <s v="33010000"/>
    <s v="3308"/>
    <s v="330803"/>
    <s v="00"/>
    <x v="3"/>
    <x v="49"/>
  </r>
  <r>
    <n v="82743"/>
    <n v="500"/>
    <n v="7260"/>
    <n v="24"/>
    <s v="71"/>
    <s v="อัครชัย  รัตนภักดี"/>
    <s v="0164465"/>
    <s v="น.ส. สุลัดดา รูปสูง"/>
    <s v="1"/>
    <n v="2"/>
    <n v="5"/>
    <n v="5"/>
    <s v="1"/>
    <s v="1"/>
    <s v="0"/>
    <n v="11"/>
    <s v="121 บ.ห้วย"/>
    <s v="33080107"/>
    <s v="1"/>
    <s v="3"/>
    <s v="1"/>
    <s v="1"/>
    <s v="33080100"/>
    <s v="0"/>
    <s v=""/>
    <x v="27"/>
    <d v="2018-09-09T00:00:00"/>
    <m/>
    <d v="2018-09-10T00:00:00"/>
    <d v="2018-09-10T00:00:00"/>
    <b v="0"/>
    <s v=""/>
    <s v=""/>
    <s v=""/>
    <s v=""/>
    <s v="33010000"/>
    <s v="3308"/>
    <s v="330801"/>
    <s v="07"/>
    <x v="3"/>
    <x v="43"/>
  </r>
  <r>
    <n v="88723"/>
    <n v="624"/>
    <n v="7990"/>
    <n v="39"/>
    <s v="71"/>
    <s v="แทนคุณมารดา  บุญเฟรือง"/>
    <s v="0175139"/>
    <s v="นาง ศุภณิตชา บุญเฟรือง"/>
    <s v="1"/>
    <n v="0"/>
    <n v="6"/>
    <n v="16"/>
    <s v="1"/>
    <s v="1"/>
    <s v="0"/>
    <n v="11"/>
    <s v="52 บ.หลักหินใหม่"/>
    <s v="33080248"/>
    <s v="2"/>
    <s v="3"/>
    <s v="1"/>
    <s v="1"/>
    <s v="33080100"/>
    <s v="0"/>
    <s v=""/>
    <x v="93"/>
    <d v="2018-09-26T00:00:00"/>
    <m/>
    <d v="2018-09-28T00:00:00"/>
    <d v="2018-09-28T00:00:00"/>
    <b v="0"/>
    <s v=""/>
    <s v=""/>
    <s v=""/>
    <s v=""/>
    <s v="33010000"/>
    <s v="3308"/>
    <s v="330802"/>
    <s v="48"/>
    <x v="3"/>
    <x v="42"/>
  </r>
  <r>
    <n v="87455"/>
    <n v="602"/>
    <n v="7882"/>
    <n v="35"/>
    <s v="71"/>
    <s v="ฐาปกรณ์  วรรณทอง"/>
    <s v="0172267"/>
    <s v="นาง กรรณิการ์ โพธิ์ขาว"/>
    <s v="1"/>
    <n v="3"/>
    <n v="6"/>
    <n v="6"/>
    <s v="1"/>
    <s v="1"/>
    <s v="0"/>
    <n v="11"/>
    <s v="8  บ โนน"/>
    <s v="33080109"/>
    <s v="1"/>
    <s v="3"/>
    <s v="1"/>
    <s v="1"/>
    <s v="33080100"/>
    <s v="0"/>
    <s v=""/>
    <x v="29"/>
    <d v="2018-09-23T00:00:00"/>
    <m/>
    <d v="2018-09-24T00:00:00"/>
    <d v="2018-09-25T00:00:00"/>
    <b v="0"/>
    <s v=""/>
    <s v=""/>
    <s v=""/>
    <s v=""/>
    <s v="33010000"/>
    <s v="3308"/>
    <s v="330801"/>
    <s v="09"/>
    <x v="3"/>
    <x v="43"/>
  </r>
  <r>
    <n v="10099"/>
    <n v="61"/>
    <n v="1008"/>
    <n v="5"/>
    <s v="71"/>
    <s v="บุณยกร  เรืองฤทธิ์"/>
    <s v="0166135"/>
    <s v="นาง สธิมา วงษ์เจริญ"/>
    <s v="2"/>
    <n v="1"/>
    <n v="6"/>
    <n v="24"/>
    <s v="1"/>
    <s v="1"/>
    <s v="0"/>
    <n v="11"/>
    <s v="212 บ.กันทรอมใต้"/>
    <s v="33080904"/>
    <s v="2"/>
    <s v="3"/>
    <s v="1"/>
    <s v="1"/>
    <s v="33080100"/>
    <s v="0"/>
    <s v=""/>
    <x v="41"/>
    <d v="2018-02-07T00:00:00"/>
    <m/>
    <d v="2018-02-09T00:00:00"/>
    <d v="2018-02-09T00:00:00"/>
    <b v="0"/>
    <s v=""/>
    <s v=""/>
    <s v=""/>
    <s v=""/>
    <s v="33010000"/>
    <s v="3308"/>
    <s v="330809"/>
    <s v="04"/>
    <x v="3"/>
    <x v="41"/>
  </r>
  <r>
    <n v="90586"/>
    <n v="642"/>
    <n v="8260"/>
    <n v="41"/>
    <s v="71"/>
    <s v="ณฐพัชร์  มนตรีวงษ์"/>
    <s v="0166351"/>
    <s v="น.ส. รัชดา ปานทอง"/>
    <s v="1"/>
    <n v="2"/>
    <n v="0"/>
    <n v="27"/>
    <s v="1"/>
    <s v="1"/>
    <s v="0"/>
    <n v="11"/>
    <s v="58  บ.ตานวน"/>
    <s v="33080903"/>
    <s v="2"/>
    <s v="3"/>
    <s v="1"/>
    <s v="1"/>
    <s v="33080100"/>
    <s v="0"/>
    <s v=""/>
    <x v="2"/>
    <d v="2018-10-03T00:00:00"/>
    <m/>
    <d v="2018-10-04T00:00:00"/>
    <d v="2018-10-04T00:00:00"/>
    <b v="0"/>
    <s v=""/>
    <s v=""/>
    <s v=""/>
    <s v=""/>
    <s v="33010000"/>
    <s v="3308"/>
    <s v="330809"/>
    <s v="03"/>
    <x v="3"/>
    <x v="41"/>
  </r>
  <r>
    <n v="2472"/>
    <n v="17"/>
    <n v="382"/>
    <n v="3"/>
    <s v="71"/>
    <s v="จิรัฐิติกาล ศิริวัฒน์"/>
    <s v="0168871"/>
    <s v="น.ส. จิราพร ศิริวัฒน์"/>
    <s v="2"/>
    <n v="1"/>
    <n v="1"/>
    <n v="27"/>
    <s v="1"/>
    <s v="1"/>
    <s v="0"/>
    <n v="11"/>
    <s v="134 บ.หนองบัว"/>
    <s v="33080806"/>
    <s v="2"/>
    <s v="3"/>
    <s v="2"/>
    <s v="3"/>
    <s v="33080100"/>
    <s v="0"/>
    <s v=""/>
    <x v="32"/>
    <d v="2018-01-12T00:00:00"/>
    <m/>
    <d v="2018-01-13T00:00:00"/>
    <d v="2018-01-13T00:00:00"/>
    <b v="0"/>
    <s v=""/>
    <s v=""/>
    <s v=""/>
    <s v=""/>
    <s v="33010000"/>
    <s v="3308"/>
    <s v="330808"/>
    <s v="06"/>
    <x v="3"/>
    <x v="40"/>
  </r>
  <r>
    <n v="15912"/>
    <n v="72"/>
    <n v="1568"/>
    <n v="6"/>
    <s v="71"/>
    <s v="พิชญา มีฤทธิ์"/>
    <s v="7544"/>
    <s v="ถนอม"/>
    <s v="2"/>
    <n v="6"/>
    <n v="0"/>
    <n v="23"/>
    <s v="1"/>
    <s v="1"/>
    <s v=""/>
    <n v="6"/>
    <s v="28"/>
    <s v="33080609"/>
    <s v="2"/>
    <s v="5"/>
    <s v="1"/>
    <s v="3"/>
    <s v="33080601"/>
    <s v="0"/>
    <s v=""/>
    <x v="90"/>
    <d v="2018-02-23T00:00:00"/>
    <m/>
    <d v="2018-02-23T00:00:00"/>
    <d v="2018-03-01T00:00:00"/>
    <b v="0"/>
    <s v=""/>
    <s v=""/>
    <s v=""/>
    <s v=""/>
    <s v="33010000"/>
    <s v="3308"/>
    <s v="330806"/>
    <s v="09"/>
    <x v="3"/>
    <x v="46"/>
  </r>
  <r>
    <n v="86347"/>
    <n v="583"/>
    <n v="7741"/>
    <n v="32"/>
    <s v="71"/>
    <s v="ชวพล  อุ่นแก้ว"/>
    <s v="0168502"/>
    <s v="น.ส. สร้อยพร เกิดกุล"/>
    <s v="1"/>
    <n v="1"/>
    <n v="6"/>
    <n v="16"/>
    <s v="1"/>
    <s v="1"/>
    <s v="0"/>
    <n v="11"/>
    <s v="147  บ.จะเนียว"/>
    <s v="33080606"/>
    <s v="2"/>
    <s v="3"/>
    <s v="1"/>
    <s v="1"/>
    <s v="33080100"/>
    <s v="0"/>
    <s v=""/>
    <x v="88"/>
    <d v="2018-09-19T00:00:00"/>
    <m/>
    <d v="2018-09-21T00:00:00"/>
    <d v="2018-09-21T00:00:00"/>
    <b v="0"/>
    <s v=""/>
    <s v=""/>
    <s v=""/>
    <s v=""/>
    <s v="33010000"/>
    <s v="3308"/>
    <s v="330806"/>
    <s v="06"/>
    <x v="3"/>
    <x v="46"/>
  </r>
  <r>
    <n v="88718"/>
    <n v="623"/>
    <n v="7985"/>
    <n v="38"/>
    <s v="71"/>
    <s v="ธนัญญา  จันทร์ใด"/>
    <s v="0168736"/>
    <s v="นาง อภิญญา ยศวิจิตร"/>
    <s v="2"/>
    <n v="1"/>
    <n v="8"/>
    <n v="0"/>
    <s v="1"/>
    <s v="1"/>
    <s v="0"/>
    <n v="11"/>
    <s v="185 บ.ศิวาลักษ์"/>
    <s v="33080113"/>
    <s v="1"/>
    <s v="3"/>
    <s v="1"/>
    <s v="1"/>
    <s v="33080100"/>
    <s v="0"/>
    <s v=""/>
    <x v="31"/>
    <d v="2018-09-26T00:00:00"/>
    <m/>
    <d v="2018-09-28T00:00:00"/>
    <d v="2018-09-28T00:00:00"/>
    <b v="0"/>
    <s v=""/>
    <s v=""/>
    <s v=""/>
    <s v=""/>
    <s v="33010000"/>
    <s v="3308"/>
    <s v="330801"/>
    <s v="13"/>
    <x v="3"/>
    <x v="43"/>
  </r>
  <r>
    <n v="88679"/>
    <n v="621"/>
    <n v="7943"/>
    <n v="36"/>
    <s v="71"/>
    <s v="อริยทรัพย์  สุเมธิวิทย์"/>
    <s v="0153747"/>
    <s v="นาง วิณิตกุล สุเมธิวิทย์"/>
    <s v="1"/>
    <n v="4"/>
    <n v="8"/>
    <n v="16"/>
    <s v="1"/>
    <s v="1"/>
    <s v="0"/>
    <n v="11"/>
    <s v="20/3-6 บ.สิริขุนหาญ"/>
    <s v="33080112"/>
    <s v="1"/>
    <s v="3"/>
    <s v="1"/>
    <s v="1"/>
    <s v="33080100"/>
    <s v="0"/>
    <s v=""/>
    <x v="31"/>
    <d v="2018-09-25T00:00:00"/>
    <m/>
    <d v="2018-09-28T00:00:00"/>
    <d v="2018-09-28T00:00:00"/>
    <b v="0"/>
    <s v=""/>
    <s v=""/>
    <s v=""/>
    <s v=""/>
    <s v="33010000"/>
    <s v="3308"/>
    <s v="330801"/>
    <s v="12"/>
    <x v="3"/>
    <x v="43"/>
  </r>
  <r>
    <n v="82677"/>
    <n v="499"/>
    <n v="7194"/>
    <n v="23"/>
    <s v="71"/>
    <s v="สุริศักดิ์  นาคละออ"/>
    <s v="0166315"/>
    <s v="น.ส. ณัฐธิกา บุญเฟรือง"/>
    <s v="1"/>
    <n v="2"/>
    <n v="5"/>
    <n v="24"/>
    <s v="1"/>
    <s v="1"/>
    <s v="0"/>
    <n v="11"/>
    <s v="32 บ.หลักหินเก่า"/>
    <s v="33080202"/>
    <s v="2"/>
    <s v="3"/>
    <s v="1"/>
    <s v="1"/>
    <s v="33080100"/>
    <s v="0"/>
    <s v=""/>
    <x v="60"/>
    <d v="2018-09-07T00:00:00"/>
    <m/>
    <d v="2018-09-10T00:00:00"/>
    <d v="2018-09-10T00:00:00"/>
    <b v="0"/>
    <s v=""/>
    <s v=""/>
    <s v=""/>
    <s v=""/>
    <s v="33010000"/>
    <s v="3308"/>
    <s v="330802"/>
    <s v="02"/>
    <x v="3"/>
    <x v="42"/>
  </r>
  <r>
    <n v="22167"/>
    <n v="85"/>
    <n v="0"/>
    <n v="0"/>
    <s v="71"/>
    <s v="มนทิญา ชูเชื้อ"/>
    <s v="15021"/>
    <s v="มงคล  ชูเชื้อ"/>
    <s v="2"/>
    <n v="2"/>
    <n v="2"/>
    <n v="10"/>
    <s v="1"/>
    <s v="1"/>
    <s v=""/>
    <n v="11"/>
    <s v="54"/>
    <s v="33080203"/>
    <s v="2"/>
    <s v="5"/>
    <s v="1"/>
    <s v="3"/>
    <s v="33080202"/>
    <s v="0"/>
    <s v=""/>
    <x v="94"/>
    <d v="2018-02-02T00:00:00"/>
    <m/>
    <d v="2018-02-02T00:00:00"/>
    <d v="2018-03-13T00:00:00"/>
    <b v="0"/>
    <s v=""/>
    <s v=""/>
    <s v=""/>
    <s v=""/>
    <s v="33010000"/>
    <s v="3308"/>
    <s v="330802"/>
    <s v="03"/>
    <x v="3"/>
    <x v="42"/>
  </r>
  <r>
    <n v="77288"/>
    <n v="402"/>
    <n v="6455"/>
    <n v="22"/>
    <s v="71"/>
    <s v="ปราณวัชรัตน์  ทองบ่อ"/>
    <s v="0161557"/>
    <s v="นาง วัชรีภรณ์ จำปา"/>
    <s v="1"/>
    <n v="3"/>
    <n v="0"/>
    <n v="20"/>
    <s v="1"/>
    <s v="1"/>
    <s v="0"/>
    <n v="11"/>
    <s v="63 บ.สิ"/>
    <s v="33080101"/>
    <s v="1"/>
    <s v="3"/>
    <s v="1"/>
    <s v="1"/>
    <s v="33080100"/>
    <s v="0"/>
    <s v=""/>
    <x v="64"/>
    <d v="2018-08-23T00:00:00"/>
    <m/>
    <d v="2018-08-27T00:00:00"/>
    <d v="2018-08-27T00:00:00"/>
    <b v="0"/>
    <s v=""/>
    <s v=""/>
    <s v=""/>
    <s v=""/>
    <s v="33010000"/>
    <s v="3308"/>
    <s v="330801"/>
    <s v="01"/>
    <x v="3"/>
    <x v="43"/>
  </r>
  <r>
    <n v="93589"/>
    <n v="680"/>
    <n v="8617"/>
    <n v="52"/>
    <s v="71"/>
    <s v="ณัฐวัฒน์  จันทร์แจ้ง"/>
    <s v="0173464"/>
    <s v="นาง ศุภลดา พักพงษ์"/>
    <s v="1"/>
    <n v="0"/>
    <n v="7"/>
    <n v="13"/>
    <s v="1"/>
    <s v="1"/>
    <s v="0"/>
    <n v="11"/>
    <s v="65 บ.ตาหมื่น"/>
    <s v="33080405"/>
    <s v="2"/>
    <s v="3"/>
    <s v="1"/>
    <s v="1"/>
    <s v="33080100"/>
    <s v="0"/>
    <s v=""/>
    <x v="95"/>
    <d v="2018-10-13T00:00:00"/>
    <m/>
    <d v="2018-10-16T00:00:00"/>
    <d v="2018-10-16T00:00:00"/>
    <b v="0"/>
    <s v=""/>
    <s v=""/>
    <s v=""/>
    <s v=""/>
    <s v="33010000"/>
    <s v="3308"/>
    <s v="330804"/>
    <s v="05"/>
    <x v="3"/>
    <x v="45"/>
  </r>
  <r>
    <n v="1750"/>
    <n v="14"/>
    <n v="344"/>
    <n v="2"/>
    <s v="71"/>
    <s v="วชิรพงศ์ วานนท์"/>
    <s v="0164886"/>
    <s v="นาง สุมาลี วานนท์"/>
    <s v="1"/>
    <n v="1"/>
    <n v="8"/>
    <n v="10"/>
    <s v="1"/>
    <s v="1"/>
    <s v="0"/>
    <n v="11"/>
    <s v="167 บ.กันทรอม"/>
    <s v="33080901"/>
    <s v="2"/>
    <s v="3"/>
    <s v="2"/>
    <s v="3"/>
    <s v="33080100"/>
    <s v="0"/>
    <s v=""/>
    <x v="96"/>
    <d v="2018-01-10T00:00:00"/>
    <m/>
    <d v="2018-01-11T00:00:00"/>
    <d v="2018-01-11T00:00:00"/>
    <b v="0"/>
    <s v=""/>
    <s v=""/>
    <s v=""/>
    <s v=""/>
    <s v="33010000"/>
    <s v="3308"/>
    <s v="330809"/>
    <s v="01"/>
    <x v="3"/>
    <x v="41"/>
  </r>
  <r>
    <n v="96224"/>
    <n v="716"/>
    <n v="8935"/>
    <n v="67"/>
    <s v="71"/>
    <s v="บุญฤทธิ์  คำลอย"/>
    <s v="0167998"/>
    <s v="นาง จินดารัตน์ นรินทร์นดา"/>
    <s v="1"/>
    <n v="2"/>
    <n v="0"/>
    <n v="25"/>
    <s v="1"/>
    <s v="1"/>
    <s v="0"/>
    <n v="11"/>
    <s v="166 บ.ค้อปอ"/>
    <s v="33080705"/>
    <s v="2"/>
    <s v="3"/>
    <s v="1"/>
    <s v="1"/>
    <s v="33080100"/>
    <s v="0"/>
    <s v=""/>
    <x v="97"/>
    <d v="2018-10-23T00:00:00"/>
    <m/>
    <d v="2018-10-24T00:00:00"/>
    <d v="2018-10-24T00:00:00"/>
    <b v="0"/>
    <s v=""/>
    <s v=""/>
    <s v=""/>
    <s v=""/>
    <s v="33010000"/>
    <s v="3308"/>
    <s v="330807"/>
    <s v="05"/>
    <x v="3"/>
    <x v="50"/>
  </r>
  <r>
    <n v="64232"/>
    <n v="278"/>
    <n v="5472"/>
    <n v="16"/>
    <s v="71"/>
    <s v="ชัยวัฒน์  อวดอ่อน"/>
    <s v="0165003"/>
    <s v="น.ส. นิตยา คุ้มครอง"/>
    <s v="1"/>
    <n v="2"/>
    <n v="2"/>
    <n v="9"/>
    <s v="1"/>
    <s v="1"/>
    <s v="0"/>
    <n v="11"/>
    <s v="154 บ.ไพร"/>
    <s v="33080501"/>
    <s v="2"/>
    <s v="3"/>
    <s v="1"/>
    <s v="1"/>
    <s v="33080100"/>
    <s v="0"/>
    <s v=""/>
    <x v="98"/>
    <d v="2018-07-27T00:00:00"/>
    <m/>
    <d v="2018-07-31T00:00:00"/>
    <d v="2018-07-31T00:00:00"/>
    <b v="0"/>
    <s v=""/>
    <s v=""/>
    <s v=""/>
    <s v=""/>
    <s v="33010000"/>
    <s v="3308"/>
    <s v="330805"/>
    <s v="01"/>
    <x v="3"/>
    <x v="51"/>
  </r>
  <r>
    <n v="95614"/>
    <n v="706"/>
    <n v="8768"/>
    <n v="55"/>
    <s v="71"/>
    <s v="เยาวลักษณ์  ตะมัดงาม"/>
    <s v="0163751"/>
    <s v="น.ส. เบ็ญจพร มนตรีวงษ์"/>
    <s v="2"/>
    <n v="2"/>
    <n v="8"/>
    <n v="15"/>
    <s v="1"/>
    <s v="1"/>
    <s v="0"/>
    <n v="11"/>
    <s v="30 บ. กันทรอม"/>
    <s v="33080901"/>
    <s v="2"/>
    <s v="3"/>
    <s v="1"/>
    <s v="1"/>
    <s v="33080100"/>
    <s v="0"/>
    <s v=""/>
    <x v="79"/>
    <d v="2018-10-17T00:00:00"/>
    <m/>
    <d v="2018-10-22T00:00:00"/>
    <d v="2018-10-22T00:00:00"/>
    <b v="0"/>
    <s v=""/>
    <s v=""/>
    <s v=""/>
    <s v=""/>
    <s v="33010000"/>
    <s v="3308"/>
    <s v="330809"/>
    <s v="01"/>
    <x v="3"/>
    <x v="41"/>
  </r>
  <r>
    <n v="95616"/>
    <n v="707"/>
    <n v="8770"/>
    <n v="56"/>
    <s v="71"/>
    <s v="ณัฐนันท์  นิลสนธิ"/>
    <s v="0171599"/>
    <s v="นาง สุชานันท์ นิลสนธิ"/>
    <s v="2"/>
    <n v="0"/>
    <n v="11"/>
    <n v="2"/>
    <s v="1"/>
    <s v="1"/>
    <s v="0"/>
    <n v="11"/>
    <s v="21   บ.กระเจา"/>
    <s v="33080805"/>
    <s v="2"/>
    <s v="3"/>
    <s v="1"/>
    <s v="1"/>
    <s v="33080100"/>
    <s v="0"/>
    <s v=""/>
    <x v="99"/>
    <d v="2018-10-17T00:00:00"/>
    <m/>
    <d v="2018-10-22T00:00:00"/>
    <d v="2018-10-22T00:00:00"/>
    <b v="0"/>
    <s v=""/>
    <s v=""/>
    <s v=""/>
    <s v=""/>
    <s v="33010000"/>
    <s v="3308"/>
    <s v="330808"/>
    <s v="05"/>
    <x v="3"/>
    <x v="40"/>
  </r>
  <r>
    <n v="95647"/>
    <n v="708"/>
    <n v="8819"/>
    <n v="60"/>
    <s v="71"/>
    <s v="จิรทีป  เกษอินทร์"/>
    <s v="0168176"/>
    <s v="น.ส. อารยา อุ่นแก้ว"/>
    <s v="1"/>
    <n v="1"/>
    <n v="8"/>
    <n v="12"/>
    <s v="1"/>
    <s v="1"/>
    <s v="0"/>
    <n v="11"/>
    <s v="89 บ.จะเนียว"/>
    <s v="33080606"/>
    <s v="2"/>
    <s v="3"/>
    <s v="1"/>
    <s v="1"/>
    <s v="33080100"/>
    <s v="0"/>
    <s v=""/>
    <x v="11"/>
    <d v="2018-10-19T00:00:00"/>
    <m/>
    <d v="2018-10-22T00:00:00"/>
    <d v="2018-10-22T00:00:00"/>
    <b v="0"/>
    <s v=""/>
    <s v=""/>
    <s v=""/>
    <s v=""/>
    <s v="33010000"/>
    <s v="3308"/>
    <s v="330806"/>
    <s v="06"/>
    <x v="3"/>
    <x v="46"/>
  </r>
  <r>
    <n v="95664"/>
    <n v="709"/>
    <n v="8837"/>
    <n v="61"/>
    <s v="71"/>
    <s v="ธนากฤต  เศิกศิริ"/>
    <s v="0165133"/>
    <s v="นางสาว เยาวิภา บุญเฟรือง"/>
    <s v="1"/>
    <n v="2"/>
    <n v="4"/>
    <n v="18"/>
    <s v="1"/>
    <s v="1"/>
    <s v="0"/>
    <n v="11"/>
    <s v="131 บ.หลักหินใหม่"/>
    <s v="33080218"/>
    <s v="2"/>
    <s v="3"/>
    <s v="1"/>
    <s v="1"/>
    <s v="33080100"/>
    <s v="0"/>
    <s v=""/>
    <x v="100"/>
    <d v="2018-10-20T00:00:00"/>
    <m/>
    <d v="2018-10-22T00:00:00"/>
    <d v="2018-10-22T00:00:00"/>
    <b v="0"/>
    <s v=""/>
    <s v=""/>
    <s v=""/>
    <s v=""/>
    <s v="33010000"/>
    <s v="3308"/>
    <s v="330802"/>
    <s v="18"/>
    <x v="3"/>
    <x v="42"/>
  </r>
  <r>
    <n v="95667"/>
    <n v="710"/>
    <n v="8840"/>
    <n v="62"/>
    <s v="71"/>
    <s v="สุดภูผา  นุแรมรัมย์"/>
    <s v="0169440"/>
    <s v="น.ส. สุนิสา บุญชัย"/>
    <s v="1"/>
    <n v="1"/>
    <n v="11"/>
    <n v="30"/>
    <s v="1"/>
    <s v="1"/>
    <s v="0"/>
    <n v="11"/>
    <s v="102 บ.ตำหนักไทร"/>
    <s v="33080207"/>
    <s v="2"/>
    <s v="3"/>
    <s v="1"/>
    <s v="1"/>
    <s v="33080100"/>
    <s v="0"/>
    <s v=""/>
    <x v="101"/>
    <d v="2018-10-20T00:00:00"/>
    <m/>
    <d v="2018-10-22T00:00:00"/>
    <d v="2018-10-22T00:00:00"/>
    <b v="0"/>
    <s v=""/>
    <s v=""/>
    <s v=""/>
    <s v=""/>
    <s v="33010000"/>
    <s v="3308"/>
    <s v="330802"/>
    <s v="07"/>
    <x v="3"/>
    <x v="42"/>
  </r>
  <r>
    <n v="95687"/>
    <n v="711"/>
    <n v="8860"/>
    <n v="63"/>
    <s v="71"/>
    <s v="คมสัน  ปานทอง"/>
    <s v="0138516"/>
    <s v="นาง บุดสะดี แก้วกนก"/>
    <s v="1"/>
    <n v="7"/>
    <n v="4"/>
    <n v="16"/>
    <s v="1"/>
    <s v="1"/>
    <s v="0"/>
    <n v="6"/>
    <s v="12 บ.โพธิ์กระสังข์"/>
    <s v="33081102"/>
    <s v="2"/>
    <s v="3"/>
    <s v="1"/>
    <s v="1"/>
    <s v="33080100"/>
    <s v="0"/>
    <s v=""/>
    <x v="100"/>
    <d v="2018-10-21T00:00:00"/>
    <m/>
    <d v="2018-10-22T00:00:00"/>
    <d v="2018-10-22T00:00:00"/>
    <b v="0"/>
    <s v=""/>
    <s v=""/>
    <s v=""/>
    <s v=""/>
    <s v="33010000"/>
    <s v="3308"/>
    <s v="330811"/>
    <s v="02"/>
    <x v="3"/>
    <x v="47"/>
  </r>
  <r>
    <n v="62499"/>
    <n v="263"/>
    <n v="381"/>
    <n v="11"/>
    <s v="71"/>
    <s v="ทัยวัฒน์  พลคำ"/>
    <s v="0034575"/>
    <s v=""/>
    <s v="1"/>
    <n v="19"/>
    <n v="11"/>
    <n v="22"/>
    <s v="2"/>
    <s v="1"/>
    <s v="0"/>
    <n v="1"/>
    <s v="124"/>
    <s v="33080221"/>
    <s v="2"/>
    <s v="3"/>
    <s v="1"/>
    <s v="1"/>
    <s v="33200100"/>
    <s v="0"/>
    <s v=""/>
    <x v="102"/>
    <d v="2018-07-22T00:00:00"/>
    <m/>
    <d v="2018-07-25T00:00:00"/>
    <d v="2018-07-25T00:00:00"/>
    <b v="0"/>
    <s v=""/>
    <s v=""/>
    <s v=""/>
    <s v=""/>
    <s v="33010000"/>
    <s v="3308"/>
    <s v="330802"/>
    <s v="21"/>
    <x v="3"/>
    <x v="42"/>
  </r>
  <r>
    <n v="64210"/>
    <n v="276"/>
    <n v="5449"/>
    <n v="14"/>
    <s v="71"/>
    <s v="กุลปรียา  มนตรีวงษ์"/>
    <s v="0160185"/>
    <s v="น.ส. สิริพร จรัสเจริญสุข"/>
    <s v="2"/>
    <n v="3"/>
    <n v="2"/>
    <n v="16"/>
    <s v="1"/>
    <s v="1"/>
    <s v="0"/>
    <n v="11"/>
    <s v="62 บ.ไทรน้อย"/>
    <s v="33080912"/>
    <s v="2"/>
    <s v="3"/>
    <s v="1"/>
    <s v="1"/>
    <s v="33080100"/>
    <s v="0"/>
    <s v=""/>
    <x v="103"/>
    <d v="2018-07-26T00:00:00"/>
    <m/>
    <d v="2018-07-31T00:00:00"/>
    <d v="2018-07-31T00:00:00"/>
    <b v="0"/>
    <s v=""/>
    <s v=""/>
    <s v=""/>
    <s v=""/>
    <s v="33010000"/>
    <s v="3308"/>
    <s v="330809"/>
    <s v="12"/>
    <x v="3"/>
    <x v="41"/>
  </r>
  <r>
    <n v="97789"/>
    <n v="732"/>
    <n v="8191"/>
    <n v="70"/>
    <s v="71"/>
    <s v="ณัฐธิดา  สมรัตน์"/>
    <s v="0137034"/>
    <s v="นาง ละมิน สมรัตน์"/>
    <s v="2"/>
    <n v="8"/>
    <n v="0"/>
    <n v="7"/>
    <s v="1"/>
    <s v="1"/>
    <s v="0"/>
    <n v="6"/>
    <s v="49 บ.กันทรอมน้อย"/>
    <s v="33080906"/>
    <s v="2"/>
    <s v="3"/>
    <s v="1"/>
    <s v="1"/>
    <s v="33080100"/>
    <s v="0"/>
    <s v=""/>
    <x v="92"/>
    <d v="2018-11-01T00:00:00"/>
    <m/>
    <d v="2018-11-02T00:00:00"/>
    <d v="2018-11-02T00:00:00"/>
    <b v="0"/>
    <s v=""/>
    <s v=""/>
    <s v=""/>
    <s v=""/>
    <s v="33010000"/>
    <s v="3308"/>
    <s v="330809"/>
    <s v="06"/>
    <x v="3"/>
    <x v="41"/>
  </r>
  <r>
    <n v="96223"/>
    <n v="715"/>
    <n v="8934"/>
    <n v="66"/>
    <s v="71"/>
    <s v="อภินนท์  บุตรสัมฤทธิ์"/>
    <s v="0161312"/>
    <s v="น.ส. สินจนา   บุญเยี่ยม"/>
    <s v="1"/>
    <n v="3"/>
    <n v="2"/>
    <n v="17"/>
    <s v="1"/>
    <s v="1"/>
    <s v="0"/>
    <n v="11"/>
    <s v="333 บ. พรานใต้"/>
    <s v="33080303"/>
    <s v="2"/>
    <s v="3"/>
    <s v="1"/>
    <s v="1"/>
    <s v="33080100"/>
    <s v="0"/>
    <s v=""/>
    <x v="104"/>
    <d v="2018-10-23T00:00:00"/>
    <m/>
    <d v="2018-10-24T00:00:00"/>
    <d v="2018-10-24T00:00:00"/>
    <b v="0"/>
    <s v=""/>
    <s v=""/>
    <s v=""/>
    <s v=""/>
    <s v="33010000"/>
    <s v="3308"/>
    <s v="330803"/>
    <s v="03"/>
    <x v="3"/>
    <x v="49"/>
  </r>
  <r>
    <n v="97796"/>
    <n v="733"/>
    <n v="8199"/>
    <n v="71"/>
    <s v="71"/>
    <s v="แพรวนภา  อุ่นใจ"/>
    <s v="0173632"/>
    <s v="น.ส. วิไล ทองลมุล"/>
    <s v="2"/>
    <n v="1"/>
    <n v="8"/>
    <n v="7"/>
    <s v="1"/>
    <s v="1"/>
    <s v="0"/>
    <n v="11"/>
    <s v="367 บ.น้ำตกห้วยจันทร"/>
    <s v="33081204"/>
    <s v="2"/>
    <s v="3"/>
    <s v="1"/>
    <s v="1"/>
    <s v="33080100"/>
    <s v="0"/>
    <s v=""/>
    <x v="92"/>
    <d v="2018-11-01T00:00:00"/>
    <m/>
    <d v="2018-11-02T00:00:00"/>
    <d v="2018-11-02T00:00:00"/>
    <b v="0"/>
    <s v=""/>
    <s v=""/>
    <s v=""/>
    <s v=""/>
    <s v="33010000"/>
    <s v="3308"/>
    <s v="330812"/>
    <s v="04"/>
    <x v="3"/>
    <x v="44"/>
  </r>
  <r>
    <n v="65085"/>
    <n v="290"/>
    <n v="5624"/>
    <n v="18"/>
    <s v="71"/>
    <s v="ธัญญาพร  เสาร์รอด"/>
    <s v="0168900"/>
    <s v="น.ส. ตรีนุช สีแดง"/>
    <s v="2"/>
    <n v="2"/>
    <n v="8"/>
    <n v="9"/>
    <s v="1"/>
    <s v="1"/>
    <s v="0"/>
    <n v="11"/>
    <s v="27 บ.กราม"/>
    <s v="33080509"/>
    <s v="2"/>
    <s v="3"/>
    <s v="1"/>
    <s v="1"/>
    <s v="33080100"/>
    <s v="0"/>
    <s v=""/>
    <x v="26"/>
    <d v="2018-08-01T00:00:00"/>
    <m/>
    <d v="2018-08-02T00:00:00"/>
    <d v="2018-08-02T00:00:00"/>
    <b v="0"/>
    <s v=""/>
    <s v=""/>
    <s v=""/>
    <s v=""/>
    <s v="33010000"/>
    <s v="3308"/>
    <s v="330805"/>
    <s v="09"/>
    <x v="3"/>
    <x v="51"/>
  </r>
  <r>
    <n v="65081"/>
    <n v="289"/>
    <n v="5620"/>
    <n v="17"/>
    <s v="71"/>
    <s v="พิมพกานต์  รักสุข"/>
    <s v="0161855"/>
    <s v="น.ส. ปราณี อุ่นแก้ว"/>
    <s v="2"/>
    <n v="2"/>
    <n v="10"/>
    <n v="14"/>
    <s v="1"/>
    <s v="1"/>
    <s v="0"/>
    <n v="11"/>
    <s v="47   บ.จันทร์แดง"/>
    <s v="33080211"/>
    <s v="2"/>
    <s v="3"/>
    <s v="1"/>
    <s v="1"/>
    <s v="33080100"/>
    <s v="0"/>
    <s v=""/>
    <x v="105"/>
    <d v="2018-08-01T00:00:00"/>
    <m/>
    <d v="2018-08-02T00:00:00"/>
    <d v="2018-08-02T00:00:00"/>
    <b v="0"/>
    <s v=""/>
    <s v=""/>
    <s v=""/>
    <s v=""/>
    <s v="33010000"/>
    <s v="3308"/>
    <s v="330802"/>
    <s v="11"/>
    <x v="3"/>
    <x v="42"/>
  </r>
  <r>
    <n v="97187"/>
    <n v="729"/>
    <n v="9046"/>
    <n v="73"/>
    <s v="71"/>
    <s v="กัญญาณัฐ  อนุลีจันทร์"/>
    <s v="0170805"/>
    <s v="น.ส. จิราพร อนุลีจันทร์"/>
    <s v="2"/>
    <n v="1"/>
    <n v="8"/>
    <n v="4"/>
    <s v="1"/>
    <s v="1"/>
    <s v="0"/>
    <n v="11"/>
    <s v="25/2 บ.ซำตาโตง"/>
    <s v="33080309"/>
    <s v="2"/>
    <s v="3"/>
    <s v="1"/>
    <s v="1"/>
    <s v="33080100"/>
    <s v="0"/>
    <s v=""/>
    <x v="106"/>
    <d v="2018-10-28T00:00:00"/>
    <m/>
    <d v="2018-10-29T00:00:00"/>
    <d v="2018-10-29T00:00:00"/>
    <b v="0"/>
    <s v=""/>
    <s v=""/>
    <s v=""/>
    <s v=""/>
    <s v="33010000"/>
    <s v="3308"/>
    <s v="330803"/>
    <s v="09"/>
    <x v="3"/>
    <x v="49"/>
  </r>
  <r>
    <n v="96784"/>
    <n v="721"/>
    <n v="8980"/>
    <n v="68"/>
    <s v="71"/>
    <s v="จิราธิป  มีศรี"/>
    <s v="0124683"/>
    <s v="นาง ทองกร มีศรี"/>
    <s v="1"/>
    <n v="11"/>
    <n v="5"/>
    <n v="2"/>
    <s v="1"/>
    <s v="1"/>
    <s v="0"/>
    <n v="6"/>
    <s v="97 บ.บักดอง"/>
    <s v="33080203"/>
    <s v="2"/>
    <s v="3"/>
    <s v="1"/>
    <s v="1"/>
    <s v="33080100"/>
    <s v="0"/>
    <s v=""/>
    <x v="104"/>
    <d v="2018-10-25T00:00:00"/>
    <m/>
    <d v="2018-10-27T00:00:00"/>
    <d v="2018-10-27T00:00:00"/>
    <b v="0"/>
    <s v=""/>
    <s v=""/>
    <s v=""/>
    <s v=""/>
    <s v="33010000"/>
    <s v="3308"/>
    <s v="330802"/>
    <s v="03"/>
    <x v="3"/>
    <x v="42"/>
  </r>
  <r>
    <n v="96793"/>
    <n v="722"/>
    <n v="8990"/>
    <n v="69"/>
    <s v="71"/>
    <s v="อารียา  คอนโตคริสโตพูโลส์"/>
    <s v="0171777"/>
    <s v="น.ส. วิไลภรณ์ ศรีปรัง"/>
    <s v="2"/>
    <n v="0"/>
    <n v="11"/>
    <n v="6"/>
    <s v="1"/>
    <s v="3"/>
    <s v="0"/>
    <n v="11"/>
    <s v="109 บ.กระมัล"/>
    <s v="33080403"/>
    <s v="2"/>
    <s v="3"/>
    <s v="1"/>
    <s v="1"/>
    <s v="33080100"/>
    <s v="0"/>
    <s v=""/>
    <x v="107"/>
    <d v="2018-10-25T00:00:00"/>
    <m/>
    <d v="2018-10-27T00:00:00"/>
    <d v="2018-10-27T00:00:00"/>
    <b v="0"/>
    <s v=""/>
    <s v=""/>
    <s v=""/>
    <s v=""/>
    <s v="33010000"/>
    <s v="3308"/>
    <s v="330804"/>
    <s v="03"/>
    <x v="3"/>
    <x v="45"/>
  </r>
  <r>
    <n v="92536"/>
    <n v="672"/>
    <n v="8499"/>
    <n v="48"/>
    <s v="71"/>
    <s v="วีระ  พวงมะลิ"/>
    <s v="0156588"/>
    <s v="นาง จันทร์ บุญจันทร์"/>
    <s v="1"/>
    <n v="4"/>
    <n v="2"/>
    <n v="6"/>
    <s v="1"/>
    <s v="1"/>
    <s v="0"/>
    <n v="11"/>
    <s v="36 บ.ตาเอก"/>
    <s v="33080913"/>
    <s v="2"/>
    <s v="3"/>
    <s v="1"/>
    <s v="1"/>
    <s v="33080100"/>
    <s v="0"/>
    <s v=""/>
    <x v="78"/>
    <d v="2018-10-09T00:00:00"/>
    <m/>
    <d v="2018-10-10T00:00:00"/>
    <d v="2018-10-10T00:00:00"/>
    <b v="0"/>
    <s v=""/>
    <s v=""/>
    <s v=""/>
    <s v=""/>
    <s v="33010000"/>
    <s v="3308"/>
    <s v="330809"/>
    <s v="13"/>
    <x v="3"/>
    <x v="41"/>
  </r>
  <r>
    <n v="97173"/>
    <n v="728"/>
    <n v="9031"/>
    <n v="72"/>
    <s v="71"/>
    <s v="ธนภัทร  เรืองใจ"/>
    <s v="0172929"/>
    <s v="นาง สุพัตรา ธิธรรมมา"/>
    <s v="1"/>
    <n v="1"/>
    <n v="5"/>
    <n v="26"/>
    <s v="1"/>
    <s v="1"/>
    <s v="0"/>
    <n v="11"/>
    <s v="81"/>
    <s v="33080907"/>
    <s v="2"/>
    <s v="3"/>
    <s v="1"/>
    <s v="1"/>
    <s v="33080100"/>
    <s v="0"/>
    <s v=""/>
    <x v="107"/>
    <d v="2018-10-27T00:00:00"/>
    <m/>
    <d v="2018-10-29T00:00:00"/>
    <d v="2018-10-29T00:00:00"/>
    <b v="0"/>
    <s v=""/>
    <s v=""/>
    <s v=""/>
    <s v=""/>
    <s v="33010000"/>
    <s v="3308"/>
    <s v="330809"/>
    <s v="07"/>
    <x v="3"/>
    <x v="41"/>
  </r>
  <r>
    <n v="64231"/>
    <n v="277"/>
    <n v="5471"/>
    <n v="15"/>
    <s v="71"/>
    <s v="ปัณณวิชญ์  สินศิริ"/>
    <s v="0162551"/>
    <s v="น.ส. โสรยา สีน้อย"/>
    <s v="1"/>
    <n v="2"/>
    <n v="8"/>
    <n v="25"/>
    <s v="1"/>
    <s v="1"/>
    <s v="0"/>
    <n v="11"/>
    <s v="16/1   บ.กราม"/>
    <s v="33080502"/>
    <s v="2"/>
    <s v="3"/>
    <s v="1"/>
    <s v="1"/>
    <s v="33080100"/>
    <s v="0"/>
    <s v=""/>
    <x v="98"/>
    <d v="2018-07-27T00:00:00"/>
    <m/>
    <d v="2018-07-31T00:00:00"/>
    <d v="2018-07-31T00:00:00"/>
    <b v="0"/>
    <s v=""/>
    <s v=""/>
    <s v=""/>
    <s v=""/>
    <s v="33010000"/>
    <s v="3308"/>
    <s v="330805"/>
    <s v="02"/>
    <x v="3"/>
    <x v="51"/>
  </r>
  <r>
    <n v="96811"/>
    <n v="724"/>
    <n v="9009"/>
    <n v="71"/>
    <s v="71"/>
    <s v="ปรัชญา  สายยา"/>
    <s v="0170469"/>
    <s v="นาง ฐาปณีย์ มนตรีวงษ์"/>
    <s v="1"/>
    <n v="1"/>
    <n v="3"/>
    <n v="19"/>
    <s v="2"/>
    <s v="1"/>
    <s v="0"/>
    <n v="11"/>
    <s v="316 บ.กันทรอม"/>
    <s v="33080901"/>
    <s v="2"/>
    <s v="3"/>
    <s v="1"/>
    <s v="1"/>
    <s v="33080100"/>
    <s v="0"/>
    <s v=""/>
    <x v="106"/>
    <d v="2018-10-26T00:00:00"/>
    <m/>
    <d v="2018-10-27T00:00:00"/>
    <d v="2018-10-27T00:00:00"/>
    <b v="0"/>
    <s v=""/>
    <s v=""/>
    <s v=""/>
    <s v=""/>
    <s v="33010000"/>
    <s v="3308"/>
    <s v="330809"/>
    <s v="01"/>
    <x v="3"/>
    <x v="41"/>
  </r>
  <r>
    <n v="96192"/>
    <n v="713"/>
    <n v="8902"/>
    <n v="64"/>
    <s v="71"/>
    <s v="ณัฐดนัย  ไชยทอง"/>
    <s v="0164064"/>
    <s v="น.ส. ตรีชฎา ไชยทอง"/>
    <s v="1"/>
    <n v="2"/>
    <n v="7"/>
    <n v="21"/>
    <s v="1"/>
    <s v="1"/>
    <s v="0"/>
    <n v="11"/>
    <s v="226 บ. ตำหนักไทร"/>
    <s v="33080207"/>
    <s v="2"/>
    <s v="3"/>
    <s v="1"/>
    <s v="1"/>
    <s v="33080100"/>
    <s v="0"/>
    <s v=""/>
    <x v="108"/>
    <d v="2018-10-22T00:00:00"/>
    <m/>
    <d v="2018-10-24T00:00:00"/>
    <d v="2018-10-24T00:00:00"/>
    <b v="0"/>
    <s v=""/>
    <s v=""/>
    <s v=""/>
    <s v=""/>
    <s v="33010000"/>
    <s v="3308"/>
    <s v="330802"/>
    <s v="07"/>
    <x v="3"/>
    <x v="42"/>
  </r>
  <r>
    <n v="99102"/>
    <n v="749"/>
    <n v="8238"/>
    <n v="74"/>
    <s v="71"/>
    <s v="โชติกา  สมรัตน์"/>
    <s v="0175581"/>
    <s v="นาง ณัฐณิชา สมรัตน์"/>
    <s v="2"/>
    <n v="1"/>
    <n v="1"/>
    <n v="4"/>
    <s v="1"/>
    <s v="1"/>
    <s v="0"/>
    <n v="11"/>
    <s v="75 บ.ไทรนัอย"/>
    <s v="33080912"/>
    <s v="2"/>
    <s v="3"/>
    <s v="1"/>
    <s v="1"/>
    <s v="33080100"/>
    <s v="0"/>
    <s v=""/>
    <x v="109"/>
    <d v="2018-11-03T00:00:00"/>
    <m/>
    <d v="2018-11-05T00:00:00"/>
    <d v="2018-11-07T00:00:00"/>
    <b v="0"/>
    <s v=""/>
    <s v=""/>
    <s v=""/>
    <s v=""/>
    <s v="33010000"/>
    <s v="3308"/>
    <s v="330809"/>
    <s v="12"/>
    <x v="3"/>
    <x v="41"/>
  </r>
  <r>
    <n v="100661"/>
    <n v="769"/>
    <n v="8524"/>
    <n v="86"/>
    <s v="71"/>
    <s v="รุ่งกวิน  อุ่นแก้ว"/>
    <s v="0167883"/>
    <s v="น.ส. วราภา  อุ่นแก้ว"/>
    <s v="1"/>
    <n v="1"/>
    <n v="10"/>
    <n v="6"/>
    <s v="1"/>
    <s v="1"/>
    <s v="0"/>
    <n v="11"/>
    <s v="352 บ.ภูดินพัฒนา"/>
    <s v="33080211"/>
    <s v="2"/>
    <s v="3"/>
    <s v="1"/>
    <s v="1"/>
    <s v="33080100"/>
    <s v="0"/>
    <s v=""/>
    <x v="110"/>
    <d v="2018-11-13T00:00:00"/>
    <m/>
    <d v="2018-11-14T00:00:00"/>
    <d v="2018-11-14T00:00:00"/>
    <b v="0"/>
    <s v=""/>
    <s v=""/>
    <s v=""/>
    <s v=""/>
    <s v="33010000"/>
    <s v="3308"/>
    <s v="330802"/>
    <s v="11"/>
    <x v="3"/>
    <x v="42"/>
  </r>
  <r>
    <n v="95571"/>
    <n v="705"/>
    <n v="8804"/>
    <n v="58"/>
    <s v="71"/>
    <s v="ศตมาพร  ศรีมงคล"/>
    <s v="0092011"/>
    <s v=""/>
    <s v="2"/>
    <n v="22"/>
    <n v="2"/>
    <n v="17"/>
    <s v="2"/>
    <s v="1"/>
    <s v="0"/>
    <n v="10"/>
    <s v="89 บ.ตาเอกพัฒนา"/>
    <s v="33080913"/>
    <s v="2"/>
    <s v="3"/>
    <s v="1"/>
    <s v="1"/>
    <s v="33080100"/>
    <s v="0"/>
    <s v=""/>
    <x v="100"/>
    <d v="2018-10-19T00:00:00"/>
    <m/>
    <d v="2018-10-22T00:00:00"/>
    <d v="2018-10-22T00:00:00"/>
    <b v="0"/>
    <s v=""/>
    <s v=""/>
    <s v=""/>
    <s v=""/>
    <s v="33010000"/>
    <s v="3308"/>
    <s v="330809"/>
    <s v="13"/>
    <x v="3"/>
    <x v="41"/>
  </r>
  <r>
    <n v="93564"/>
    <n v="679"/>
    <n v="8591"/>
    <n v="51"/>
    <s v="71"/>
    <s v="ธนภัทร  เสาร์จันทร์"/>
    <s v="0166450"/>
    <s v="น.ส. ติ๋ว พาลี"/>
    <s v="1"/>
    <n v="2"/>
    <n v="1"/>
    <n v="2"/>
    <s v="1"/>
    <s v="1"/>
    <s v="0"/>
    <n v="11"/>
    <s v="74  บ.ตาหมื่น"/>
    <s v="33080405"/>
    <s v="2"/>
    <s v="3"/>
    <s v="1"/>
    <s v="1"/>
    <s v="33080100"/>
    <s v="0"/>
    <s v=""/>
    <x v="73"/>
    <d v="2018-10-12T00:00:00"/>
    <m/>
    <d v="2018-10-16T00:00:00"/>
    <d v="2018-10-16T00:00:00"/>
    <b v="0"/>
    <s v=""/>
    <s v=""/>
    <s v=""/>
    <s v=""/>
    <s v="33010000"/>
    <s v="3308"/>
    <s v="330804"/>
    <s v="05"/>
    <x v="3"/>
    <x v="45"/>
  </r>
  <r>
    <n v="92915"/>
    <n v="674"/>
    <n v="8527"/>
    <n v="49"/>
    <s v="71"/>
    <s v="วรรธนันท์  ขันช่วย"/>
    <s v="0165120"/>
    <s v="นาง วิภาดา ขันช่วย"/>
    <s v="2"/>
    <n v="2"/>
    <n v="4"/>
    <n v="9"/>
    <s v="1"/>
    <s v="1"/>
    <s v="0"/>
    <n v="11"/>
    <s v="231 บ.กันทรอมใต้"/>
    <s v="33080904"/>
    <s v="2"/>
    <s v="3"/>
    <s v="1"/>
    <s v="1"/>
    <s v="33080100"/>
    <s v="0"/>
    <s v=""/>
    <x v="111"/>
    <d v="2018-10-10T00:00:00"/>
    <m/>
    <d v="2018-10-11T00:00:00"/>
    <d v="2018-10-11T00:00:00"/>
    <b v="0"/>
    <s v=""/>
    <s v=""/>
    <s v=""/>
    <s v=""/>
    <s v="33010000"/>
    <s v="3308"/>
    <s v="330809"/>
    <s v="04"/>
    <x v="3"/>
    <x v="41"/>
  </r>
  <r>
    <n v="100050"/>
    <n v="759"/>
    <n v="8448"/>
    <n v="84"/>
    <s v="71"/>
    <s v="ฉัตริน  อุ่นแก้ว"/>
    <s v="0175225"/>
    <s v="น.ส. วันเพ็ญ สารเดช"/>
    <s v="1"/>
    <n v="1"/>
    <n v="0"/>
    <n v="29"/>
    <s v="1"/>
    <s v="1"/>
    <s v="0"/>
    <n v="11"/>
    <s v="39 บ.ภูดินพัฒนา"/>
    <s v="33080211"/>
    <s v="2"/>
    <s v="3"/>
    <s v="1"/>
    <s v="1"/>
    <s v="33080100"/>
    <s v="0"/>
    <s v=""/>
    <x v="112"/>
    <d v="2018-11-10T00:00:00"/>
    <m/>
    <d v="2018-11-12T00:00:00"/>
    <d v="2018-11-13T00:00:00"/>
    <b v="0"/>
    <s v=""/>
    <s v=""/>
    <s v=""/>
    <s v=""/>
    <s v="33010000"/>
    <s v="3308"/>
    <s v="330802"/>
    <s v="11"/>
    <x v="3"/>
    <x v="42"/>
  </r>
  <r>
    <n v="35495"/>
    <n v="121"/>
    <n v="2894"/>
    <n v="9"/>
    <s v="71"/>
    <s v="ปรเมษฐ์  โพธิ์กระสังข์"/>
    <s v="0165998"/>
    <s v="น.ส. วรกัญญา ไชยฮะ"/>
    <s v="1"/>
    <n v="1"/>
    <n v="10"/>
    <n v="7"/>
    <s v="1"/>
    <s v="1"/>
    <s v="0"/>
    <n v="11"/>
    <s v="291 บ.โนนสว่าง"/>
    <s v="33080104"/>
    <s v="2"/>
    <s v="3"/>
    <s v="1"/>
    <s v="1"/>
    <s v="33080100"/>
    <s v="0"/>
    <s v=""/>
    <x v="113"/>
    <d v="2018-04-22T00:00:00"/>
    <m/>
    <d v="2018-04-23T00:00:00"/>
    <d v="2018-04-24T00:00:00"/>
    <b v="0"/>
    <s v=""/>
    <s v=""/>
    <s v=""/>
    <s v=""/>
    <s v="33010000"/>
    <s v="3308"/>
    <s v="330801"/>
    <s v="04"/>
    <x v="3"/>
    <x v="43"/>
  </r>
  <r>
    <n v="99443"/>
    <n v="754"/>
    <n v="8391"/>
    <n v="83"/>
    <s v="71"/>
    <s v="เพ็ญพิชชา  ปัญญา"/>
    <s v="0174473"/>
    <s v="นางสาว ผกายวรรณ กองการ"/>
    <s v="2"/>
    <n v="0"/>
    <n v="3"/>
    <n v="2"/>
    <s v="1"/>
    <s v="1"/>
    <s v="0"/>
    <n v="11"/>
    <s v="426 บ. ห้วยจันทร์"/>
    <s v="33081204"/>
    <s v="2"/>
    <s v="3"/>
    <s v="1"/>
    <s v="1"/>
    <s v="33080100"/>
    <s v="0"/>
    <s v=""/>
    <x v="114"/>
    <d v="2018-11-08T00:00:00"/>
    <m/>
    <d v="2018-11-09T00:00:00"/>
    <d v="2018-11-09T00:00:00"/>
    <b v="0"/>
    <s v=""/>
    <s v=""/>
    <s v=""/>
    <s v=""/>
    <s v="33010000"/>
    <s v="3308"/>
    <s v="330812"/>
    <s v="04"/>
    <x v="3"/>
    <x v="44"/>
  </r>
  <r>
    <n v="3959"/>
    <n v="25"/>
    <n v="475"/>
    <n v="4"/>
    <s v="71"/>
    <s v="วีรภัทร  ทำอุเทน"/>
    <s v="0168660"/>
    <s v="น.ส. สุนิตย์ พานจันทร์"/>
    <s v="1"/>
    <n v="0"/>
    <n v="9"/>
    <n v="28"/>
    <s v="1"/>
    <s v="1"/>
    <s v="0"/>
    <n v="11"/>
    <s v="307 บ.บักดองตะวันตก"/>
    <s v="33080203"/>
    <s v="2"/>
    <s v="3"/>
    <s v="1"/>
    <s v="1"/>
    <s v="33080100"/>
    <s v="0"/>
    <s v=""/>
    <x v="7"/>
    <d v="2018-01-16T00:00:00"/>
    <m/>
    <d v="2018-01-17T00:00:00"/>
    <d v="2018-01-17T00:00:00"/>
    <b v="0"/>
    <s v=""/>
    <s v=""/>
    <s v=""/>
    <s v=""/>
    <s v="33010000"/>
    <s v="3308"/>
    <s v="330802"/>
    <s v="03"/>
    <x v="3"/>
    <x v="42"/>
  </r>
  <r>
    <n v="92918"/>
    <n v="675"/>
    <n v="8530"/>
    <n v="50"/>
    <s v="71"/>
    <s v="กวิสรา  บุญแสน"/>
    <s v="0171332"/>
    <s v="น.ส. ดวงสุดา สุดใจ"/>
    <s v="2"/>
    <n v="0"/>
    <n v="11"/>
    <n v="15"/>
    <s v="1"/>
    <s v="1"/>
    <s v="0"/>
    <n v="11"/>
    <s v="57 บ.ตาหมื่น"/>
    <s v="33080405"/>
    <s v="2"/>
    <s v="3"/>
    <s v="1"/>
    <s v="1"/>
    <s v="33080100"/>
    <s v="0"/>
    <s v=""/>
    <x v="49"/>
    <d v="2018-10-10T00:00:00"/>
    <m/>
    <d v="2018-10-11T00:00:00"/>
    <d v="2018-10-11T00:00:00"/>
    <b v="0"/>
    <s v=""/>
    <s v=""/>
    <s v=""/>
    <s v=""/>
    <s v="33010000"/>
    <s v="3308"/>
    <s v="330804"/>
    <s v="05"/>
    <x v="3"/>
    <x v="45"/>
  </r>
  <r>
    <n v="96794"/>
    <n v="723"/>
    <n v="8991"/>
    <n v="70"/>
    <s v="71"/>
    <s v="วัชรากร  บุญทรัพย์"/>
    <s v="0172876"/>
    <s v="นาง นันจุรี เพ็ชรรัตน์"/>
    <s v="1"/>
    <n v="1"/>
    <n v="3"/>
    <n v="7"/>
    <s v="1"/>
    <s v="1"/>
    <s v="0"/>
    <n v="11"/>
    <s v="44 บ.ตาเอก"/>
    <s v="33080905"/>
    <s v="2"/>
    <s v="3"/>
    <s v="1"/>
    <s v="1"/>
    <s v="33080100"/>
    <s v="0"/>
    <s v=""/>
    <x v="107"/>
    <d v="2018-10-25T00:00:00"/>
    <m/>
    <d v="2018-10-27T00:00:00"/>
    <d v="2018-10-27T00:00:00"/>
    <b v="0"/>
    <s v=""/>
    <s v=""/>
    <s v=""/>
    <s v=""/>
    <s v="33010000"/>
    <s v="3308"/>
    <s v="330809"/>
    <s v="05"/>
    <x v="3"/>
    <x v="41"/>
  </r>
  <r>
    <n v="67999"/>
    <n v="324"/>
    <n v="5805"/>
    <n v="19"/>
    <s v="71"/>
    <s v="พิชยธิดา  ศรวิชัย"/>
    <s v="0174460"/>
    <s v="น.ส. วัชราภรณ์ ศรวิชัย"/>
    <s v="2"/>
    <n v="1"/>
    <n v="10"/>
    <n v="27"/>
    <s v="1"/>
    <s v="1"/>
    <s v="0"/>
    <n v="11"/>
    <s v="156 บ.เขวา"/>
    <s v="33080402"/>
    <s v="2"/>
    <s v="3"/>
    <s v="1"/>
    <s v="1"/>
    <s v="33080100"/>
    <s v="0"/>
    <s v=""/>
    <x v="115"/>
    <d v="2018-08-06T00:00:00"/>
    <m/>
    <d v="2018-08-08T00:00:00"/>
    <d v="2018-08-08T00:00:00"/>
    <b v="0"/>
    <s v=""/>
    <s v=""/>
    <s v=""/>
    <s v=""/>
    <s v="33010000"/>
    <s v="3308"/>
    <s v="330804"/>
    <s v="02"/>
    <x v="3"/>
    <x v="45"/>
  </r>
  <r>
    <n v="99101"/>
    <n v="748"/>
    <n v="8237"/>
    <n v="73"/>
    <s v="71"/>
    <s v="มณภัทร  พรมฮาด"/>
    <s v="0173052"/>
    <s v="น.ส. จันทร์ศรี ชูคำ"/>
    <s v="2"/>
    <n v="0"/>
    <n v="10"/>
    <n v="8"/>
    <s v="1"/>
    <s v="1"/>
    <s v="0"/>
    <n v="11"/>
    <s v="120บ.หนองจิก"/>
    <s v="33081002"/>
    <s v="2"/>
    <s v="3"/>
    <s v="1"/>
    <s v="1"/>
    <s v="33080100"/>
    <s v="0"/>
    <s v=""/>
    <x v="92"/>
    <d v="2018-11-03T00:00:00"/>
    <m/>
    <d v="2018-11-05T00:00:00"/>
    <d v="2018-11-07T00:00:00"/>
    <b v="0"/>
    <s v=""/>
    <s v=""/>
    <s v=""/>
    <s v=""/>
    <s v="33010000"/>
    <s v="3308"/>
    <s v="330810"/>
    <s v="02"/>
    <x v="3"/>
    <x v="48"/>
  </r>
  <r>
    <n v="99099"/>
    <n v="747"/>
    <n v="8235"/>
    <n v="72"/>
    <s v="71"/>
    <s v="ชัยธร  มีฤทธิ์"/>
    <s v="0171954"/>
    <s v="น.ส. ณัชชนม์ สมรัตน์"/>
    <s v="1"/>
    <n v="0"/>
    <n v="10"/>
    <n v="23"/>
    <s v="1"/>
    <s v="1"/>
    <s v="0"/>
    <n v="11"/>
    <s v="79 บ.ไทรน้อย"/>
    <s v="33080912"/>
    <s v="2"/>
    <s v="3"/>
    <s v="1"/>
    <s v="1"/>
    <s v="33080100"/>
    <s v="0"/>
    <s v=""/>
    <x v="116"/>
    <d v="2018-11-03T00:00:00"/>
    <m/>
    <d v="2018-11-05T00:00:00"/>
    <d v="2018-11-07T00:00:00"/>
    <b v="0"/>
    <s v=""/>
    <s v=""/>
    <s v=""/>
    <s v=""/>
    <s v="33010000"/>
    <s v="3308"/>
    <s v="330809"/>
    <s v="12"/>
    <x v="3"/>
    <x v="41"/>
  </r>
  <r>
    <n v="98994"/>
    <n v="745"/>
    <n v="8345"/>
    <n v="82"/>
    <s v="71"/>
    <s v="พุฒิธารา(แฝดพี่)  ละออพงษ์"/>
    <s v="0166825"/>
    <s v="น.ส. สาวิตรี รุ่งคำ"/>
    <s v="2"/>
    <n v="2"/>
    <n v="10"/>
    <n v="28"/>
    <s v="1"/>
    <s v="1"/>
    <s v="0"/>
    <n v="11"/>
    <s v="275 บ.ภูดินพัฒนา"/>
    <s v="33080211"/>
    <s v="2"/>
    <s v="3"/>
    <s v="1"/>
    <s v="1"/>
    <s v="33080100"/>
    <s v="0"/>
    <s v=""/>
    <x v="82"/>
    <d v="2018-11-06T00:00:00"/>
    <m/>
    <d v="2018-11-07T00:00:00"/>
    <d v="2018-11-07T00:00:00"/>
    <b v="0"/>
    <s v=""/>
    <s v=""/>
    <s v=""/>
    <s v=""/>
    <s v="33010000"/>
    <s v="3308"/>
    <s v="330802"/>
    <s v="11"/>
    <x v="3"/>
    <x v="42"/>
  </r>
  <r>
    <n v="98993"/>
    <n v="744"/>
    <n v="8344"/>
    <n v="81"/>
    <s v="71"/>
    <s v="พุฒิธาดา(แฝดน้อง)  ละออพงษ์"/>
    <s v="0166824"/>
    <s v="น.ส. สาวิตรี รุ่งคำ"/>
    <s v="2"/>
    <n v="2"/>
    <n v="10"/>
    <n v="28"/>
    <s v="1"/>
    <s v="1"/>
    <s v="0"/>
    <n v="11"/>
    <s v="275 บ.ภูดินพัฒนา"/>
    <s v="33080211"/>
    <s v="2"/>
    <s v="3"/>
    <s v="1"/>
    <s v="1"/>
    <s v="33080100"/>
    <s v="0"/>
    <s v=""/>
    <x v="117"/>
    <d v="2018-11-06T00:00:00"/>
    <m/>
    <d v="2018-11-07T00:00:00"/>
    <d v="2018-11-07T00:00:00"/>
    <b v="0"/>
    <s v=""/>
    <s v=""/>
    <s v=""/>
    <s v=""/>
    <s v="33010000"/>
    <s v="3308"/>
    <s v="330802"/>
    <s v="11"/>
    <x v="3"/>
    <x v="42"/>
  </r>
  <r>
    <n v="94573"/>
    <n v="690"/>
    <n v="8707"/>
    <n v="54"/>
    <s v="71"/>
    <s v="กนกวรรณ  มีมาเน็ด"/>
    <s v="0170645"/>
    <s v="นาง วิลัยกาญจน์ พรอินทร์"/>
    <s v="2"/>
    <n v="1"/>
    <n v="1"/>
    <n v="19"/>
    <s v="1"/>
    <s v="1"/>
    <s v="0"/>
    <n v="11"/>
    <s v="026 บ.หนองแล้ง"/>
    <s v="33080108"/>
    <s v="1"/>
    <s v="3"/>
    <s v="1"/>
    <s v="1"/>
    <s v="33080100"/>
    <s v="0"/>
    <s v=""/>
    <x v="118"/>
    <d v="2018-10-16T00:00:00"/>
    <m/>
    <d v="2018-10-17T00:00:00"/>
    <d v="2018-10-17T00:00:00"/>
    <b v="0"/>
    <s v=""/>
    <s v=""/>
    <s v=""/>
    <s v=""/>
    <s v="33010000"/>
    <s v="3308"/>
    <s v="330801"/>
    <s v="08"/>
    <x v="3"/>
    <x v="43"/>
  </r>
  <r>
    <n v="94590"/>
    <n v="691"/>
    <n v="8698"/>
    <n v="53"/>
    <s v="71"/>
    <s v="ปริยาภัทร  พิชยานุวรรต"/>
    <s v="0157284"/>
    <s v="นาง พิชญา พิชยานุวรรต"/>
    <s v="2"/>
    <n v="4"/>
    <n v="3"/>
    <n v="9"/>
    <s v="1"/>
    <s v="1"/>
    <s v="0"/>
    <n v="11"/>
    <s v="253 บ.จะเนียว"/>
    <s v="33080606"/>
    <s v="2"/>
    <s v="3"/>
    <s v="1"/>
    <s v="1"/>
    <s v="33080100"/>
    <s v="0"/>
    <s v=""/>
    <x v="79"/>
    <d v="2018-10-16T00:00:00"/>
    <m/>
    <d v="2018-10-17T00:00:00"/>
    <d v="2018-10-17T00:00:00"/>
    <b v="0"/>
    <s v=""/>
    <s v=""/>
    <s v=""/>
    <s v=""/>
    <s v="33010000"/>
    <s v="3308"/>
    <s v="330806"/>
    <s v="06"/>
    <x v="3"/>
    <x v="46"/>
  </r>
  <r>
    <n v="44150"/>
    <n v="138"/>
    <n v="3736"/>
    <n v="10"/>
    <s v="71"/>
    <s v="ภูวดล ประดับสุข"/>
    <s v="8486"/>
    <s v="อนุภาพ  ประดับสุข"/>
    <s v="1"/>
    <n v="3"/>
    <n v="8"/>
    <n v="24"/>
    <s v="1"/>
    <s v="1"/>
    <s v=""/>
    <n v="11"/>
    <s v="118"/>
    <s v="33080806"/>
    <s v="2"/>
    <s v="5"/>
    <s v="1"/>
    <s v="3"/>
    <s v="33080801"/>
    <s v="0"/>
    <s v=""/>
    <x v="119"/>
    <d v="2018-05-28T00:00:00"/>
    <m/>
    <d v="2018-05-28T00:00:00"/>
    <d v="2018-05-30T00:00:00"/>
    <b v="0"/>
    <s v=""/>
    <s v=""/>
    <s v=""/>
    <s v=""/>
    <s v="33010000"/>
    <s v="3308"/>
    <s v="330808"/>
    <s v="06"/>
    <x v="3"/>
    <x v="40"/>
  </r>
  <r>
    <n v="98990"/>
    <n v="743"/>
    <n v="8341"/>
    <n v="80"/>
    <s v="71"/>
    <s v="ชุติกาญจน์  กันมา"/>
    <s v="0158973"/>
    <s v="นางสาว กัญญพัชร สนองบุญ"/>
    <s v="2"/>
    <n v="3"/>
    <n v="9"/>
    <n v="29"/>
    <s v="1"/>
    <s v="1"/>
    <s v="0"/>
    <n v="11"/>
    <s v="61บ.พอก"/>
    <s v="33081110"/>
    <s v="2"/>
    <s v="3"/>
    <s v="1"/>
    <s v="3"/>
    <s v="33080100"/>
    <s v="0"/>
    <s v=""/>
    <x v="117"/>
    <d v="2018-11-06T00:00:00"/>
    <m/>
    <d v="2018-11-07T00:00:00"/>
    <d v="2018-11-07T00:00:00"/>
    <b v="0"/>
    <s v=""/>
    <s v=""/>
    <s v=""/>
    <s v=""/>
    <s v="33010000"/>
    <s v="3308"/>
    <s v="330811"/>
    <s v="10"/>
    <x v="3"/>
    <x v="47"/>
  </r>
  <r>
    <n v="98963"/>
    <n v="741"/>
    <n v="8312"/>
    <n v="78"/>
    <s v="71"/>
    <s v="ตรัยคุณ  ดวงสิน"/>
    <s v="0169154"/>
    <s v="นาง วิรุดา สมรัตน์"/>
    <s v="1"/>
    <n v="1"/>
    <n v="6"/>
    <n v="13"/>
    <s v="1"/>
    <s v="1"/>
    <s v="0"/>
    <n v="11"/>
    <s v="01 บ.กันทรอม"/>
    <s v="33080906"/>
    <s v="2"/>
    <s v="3"/>
    <s v="1"/>
    <s v="1"/>
    <s v="33080100"/>
    <s v="0"/>
    <s v=""/>
    <x v="82"/>
    <d v="2018-11-05T00:00:00"/>
    <m/>
    <d v="2018-11-07T00:00:00"/>
    <d v="2018-11-07T00:00:00"/>
    <b v="0"/>
    <s v=""/>
    <s v=""/>
    <s v=""/>
    <s v=""/>
    <s v="33010000"/>
    <s v="3308"/>
    <s v="330809"/>
    <s v="06"/>
    <x v="3"/>
    <x v="41"/>
  </r>
  <r>
    <n v="52987"/>
    <n v="175"/>
    <n v="4552"/>
    <n v="11"/>
    <s v="71"/>
    <s v="ธนากร  จานแก้ว"/>
    <s v="0135590"/>
    <s v="นางสาว ธนาพร กล่อมจิตร"/>
    <s v="1"/>
    <n v="7"/>
    <n v="7"/>
    <n v="23"/>
    <s v="1"/>
    <s v="1"/>
    <s v="0"/>
    <n v="6"/>
    <s v="139 บ.ดาน"/>
    <s v="33080802"/>
    <s v="2"/>
    <s v="3"/>
    <s v="1"/>
    <s v="1"/>
    <s v="33080100"/>
    <s v="0"/>
    <s v=""/>
    <x v="120"/>
    <d v="2018-06-26T00:00:00"/>
    <m/>
    <d v="2018-06-27T00:00:00"/>
    <d v="2018-06-27T00:00:00"/>
    <b v="0"/>
    <s v=""/>
    <s v=""/>
    <s v=""/>
    <s v=""/>
    <s v="33010000"/>
    <s v="3308"/>
    <s v="330808"/>
    <s v="02"/>
    <x v="3"/>
    <x v="40"/>
  </r>
  <r>
    <n v="87884"/>
    <n v="608"/>
    <n v="3236"/>
    <n v="3"/>
    <s v="71"/>
    <s v="วัฒนานคร  พรมตา"/>
    <s v="0072318"/>
    <s v="น.ส. วรรณภา พรมตา"/>
    <s v="1"/>
    <n v="2"/>
    <n v="0"/>
    <n v="8"/>
    <s v="1"/>
    <s v="1"/>
    <s v="0"/>
    <n v="11"/>
    <s v="72บ้านเขิน"/>
    <s v="33150404"/>
    <s v="2"/>
    <s v="3"/>
    <s v="1"/>
    <s v="1"/>
    <s v="33150100"/>
    <s v="0"/>
    <s v=""/>
    <x v="52"/>
    <d v="2018-09-24T00:00:00"/>
    <m/>
    <d v="2018-09-26T00:00:00"/>
    <d v="2018-09-26T00:00:00"/>
    <b v="0"/>
    <s v=""/>
    <s v=""/>
    <s v=""/>
    <s v=""/>
    <s v="33010000"/>
    <s v="3315"/>
    <s v="331504"/>
    <s v="04"/>
    <x v="4"/>
    <x v="52"/>
  </r>
  <r>
    <n v="100409"/>
    <n v="764"/>
    <n v="17142"/>
    <n v="159"/>
    <s v="71"/>
    <s v="ธีรกานต์  สิงห์ซอม"/>
    <s v="000921877"/>
    <s v="นางสาว สุนิสา กำเนิด"/>
    <s v="2"/>
    <n v="2"/>
    <n v="4"/>
    <n v="26"/>
    <s v="1"/>
    <s v="1"/>
    <s v="0"/>
    <n v="11"/>
    <s v="404"/>
    <s v="33150610"/>
    <s v="2"/>
    <s v="2"/>
    <s v="1"/>
    <s v="1"/>
    <s v="33010120"/>
    <s v="0"/>
    <s v=""/>
    <x v="114"/>
    <d v="2018-11-12T00:00:00"/>
    <m/>
    <d v="2018-11-14T00:00:00"/>
    <d v="2018-11-14T00:00:00"/>
    <b v="0"/>
    <s v=""/>
    <s v=""/>
    <s v=""/>
    <s v=""/>
    <s v="33010000"/>
    <s v="3315"/>
    <s v="331506"/>
    <s v="10"/>
    <x v="4"/>
    <x v="53"/>
  </r>
  <r>
    <n v="99408"/>
    <n v="753"/>
    <n v="3637"/>
    <n v="9"/>
    <s v="71"/>
    <s v="สุพรรณิการ์  มะลิวัลย์"/>
    <s v="0070681"/>
    <s v="น.ส. ฐิติพร อินธิเดช"/>
    <s v="2"/>
    <n v="2"/>
    <n v="11"/>
    <n v="23"/>
    <s v="1"/>
    <s v="1"/>
    <s v="0"/>
    <n v="11"/>
    <s v="19 บ้านโนนหิน"/>
    <s v="33150313"/>
    <s v="2"/>
    <s v="3"/>
    <s v="1"/>
    <s v="1"/>
    <s v="33150100"/>
    <s v="0"/>
    <s v=""/>
    <x v="15"/>
    <d v="2018-11-09T00:00:00"/>
    <m/>
    <d v="2018-11-09T00:00:00"/>
    <d v="2018-11-09T00:00:00"/>
    <b v="0"/>
    <s v=""/>
    <s v=""/>
    <s v=""/>
    <s v=""/>
    <s v="33010000"/>
    <s v="3315"/>
    <s v="331503"/>
    <s v="13"/>
    <x v="4"/>
    <x v="54"/>
  </r>
  <r>
    <n v="77912"/>
    <n v="417"/>
    <n v="4188"/>
    <n v="18"/>
    <s v="71"/>
    <s v="เกียรติภูมิ  โพธิ์ศรี"/>
    <s v="0100178"/>
    <s v="น.ส. แสงเดือน จันทะคุณ"/>
    <s v="1"/>
    <n v="3"/>
    <n v="0"/>
    <n v="14"/>
    <s v="1"/>
    <s v="1"/>
    <s v="0"/>
    <n v="11"/>
    <s v="62/2 บ.กุง"/>
    <s v="33150409"/>
    <s v="2"/>
    <s v="3"/>
    <s v="2"/>
    <s v="3"/>
    <s v="33070100"/>
    <s v="0"/>
    <s v=""/>
    <x v="121"/>
    <d v="2018-08-27T00:00:00"/>
    <m/>
    <d v="2018-08-29T00:00:00"/>
    <d v="2018-08-29T00:00:00"/>
    <b v="0"/>
    <s v=""/>
    <s v=""/>
    <s v=""/>
    <s v=""/>
    <s v="33010000"/>
    <s v="3315"/>
    <s v="331504"/>
    <s v="09"/>
    <x v="4"/>
    <x v="52"/>
  </r>
  <r>
    <n v="94245"/>
    <n v="683"/>
    <n v="3435"/>
    <n v="5"/>
    <s v="71"/>
    <s v="ธราเทพ  อินธิเดช"/>
    <s v="0073217"/>
    <s v="น.ส. พรทิพย์ นามวิชา"/>
    <s v="1"/>
    <n v="1"/>
    <n v="6"/>
    <n v="10"/>
    <s v="1"/>
    <s v="1"/>
    <s v="0"/>
    <n v="11"/>
    <s v="68 บ้านขี้เหล็ก"/>
    <s v="33150202"/>
    <s v="2"/>
    <s v="3"/>
    <s v="1"/>
    <s v="1"/>
    <s v="33150100"/>
    <s v="0"/>
    <s v=""/>
    <x v="73"/>
    <d v="2018-10-15T00:00:00"/>
    <m/>
    <d v="2018-10-16T00:00:00"/>
    <d v="2018-10-16T00:00:00"/>
    <b v="0"/>
    <s v=""/>
    <s v=""/>
    <s v=""/>
    <s v=""/>
    <s v="33010000"/>
    <s v="3315"/>
    <s v="331502"/>
    <s v="02"/>
    <x v="4"/>
    <x v="55"/>
  </r>
  <r>
    <n v="90995"/>
    <n v="654"/>
    <n v="3324"/>
    <n v="4"/>
    <s v="71"/>
    <s v="สุรวิทย์  ศรีปัตเนตร"/>
    <s v="0075503"/>
    <s v="น.ส. สุลาวดี ศรีปัตเนตร"/>
    <s v="1"/>
    <n v="2"/>
    <n v="0"/>
    <n v="20"/>
    <s v="1"/>
    <s v="1"/>
    <s v="0"/>
    <n v="11"/>
    <s v="10 บ้านเชือก"/>
    <s v="33150210"/>
    <s v="2"/>
    <s v="3"/>
    <s v="1"/>
    <s v="1"/>
    <s v="33150100"/>
    <s v="0"/>
    <s v=""/>
    <x v="3"/>
    <d v="2018-10-02T00:00:00"/>
    <m/>
    <d v="2018-10-04T00:00:00"/>
    <d v="2018-10-04T00:00:00"/>
    <b v="0"/>
    <s v=""/>
    <s v=""/>
    <s v=""/>
    <s v=""/>
    <s v="33010000"/>
    <s v="3315"/>
    <s v="331502"/>
    <s v="10"/>
    <x v="4"/>
    <x v="55"/>
  </r>
  <r>
    <n v="81538"/>
    <n v="473"/>
    <n v="3007"/>
    <n v="2"/>
    <s v="71"/>
    <s v="เทียนพรรษา  อำรุง"/>
    <s v="0074370"/>
    <s v="น.ส. จาริยา ขุนนคร"/>
    <s v="1"/>
    <n v="2"/>
    <n v="1"/>
    <n v="18"/>
    <s v="1"/>
    <s v="1"/>
    <s v="0"/>
    <n v="11"/>
    <s v="168บ้านรุ่ง"/>
    <s v="33150514"/>
    <s v="2"/>
    <s v="3"/>
    <s v="1"/>
    <s v="1"/>
    <s v="33150100"/>
    <s v="0"/>
    <s v=""/>
    <x v="33"/>
    <d v="2018-09-05T00:00:00"/>
    <m/>
    <d v="2018-09-06T00:00:00"/>
    <d v="2018-09-06T00:00:00"/>
    <b v="0"/>
    <s v=""/>
    <s v=""/>
    <s v=""/>
    <s v=""/>
    <s v="33010000"/>
    <s v="3315"/>
    <s v="331505"/>
    <s v="14"/>
    <x v="4"/>
    <x v="56"/>
  </r>
  <r>
    <n v="95031"/>
    <n v="698"/>
    <n v="3464"/>
    <n v="6"/>
    <s v="71"/>
    <s v="ชุติพนธ์  ศิรินัย"/>
    <s v="0071051"/>
    <s v="นาง ปราณี ศิรินัย"/>
    <s v="1"/>
    <n v="2"/>
    <n v="9"/>
    <n v="9"/>
    <s v="1"/>
    <s v="1"/>
    <s v="0"/>
    <n v="11"/>
    <s v="40 บ.โนนไชยงาม"/>
    <s v="33150511"/>
    <s v="2"/>
    <s v="3"/>
    <s v="1"/>
    <s v="1"/>
    <s v="33150100"/>
    <s v="0"/>
    <s v=""/>
    <x v="100"/>
    <d v="2018-10-19T00:00:00"/>
    <m/>
    <d v="2018-10-20T00:00:00"/>
    <d v="2018-10-20T00:00:00"/>
    <b v="0"/>
    <s v=""/>
    <s v=""/>
    <s v=""/>
    <s v=""/>
    <s v="33010000"/>
    <s v="3315"/>
    <s v="331505"/>
    <s v="11"/>
    <x v="4"/>
    <x v="56"/>
  </r>
  <r>
    <n v="95037"/>
    <n v="699"/>
    <n v="3470"/>
    <n v="7"/>
    <s v="71"/>
    <s v="จิรัสยา  พรหมประดิษฐ์"/>
    <s v="0075332"/>
    <s v="นางสาว ทัศวรรณ สมาไทย"/>
    <s v="2"/>
    <n v="1"/>
    <n v="4"/>
    <n v="0"/>
    <s v="1"/>
    <s v="1"/>
    <s v="0"/>
    <n v="11"/>
    <s v="5 บ้านหนองพะแนง"/>
    <s v="33150505"/>
    <s v="2"/>
    <s v="3"/>
    <s v="1"/>
    <s v="1"/>
    <s v="33150100"/>
    <s v="0"/>
    <s v=""/>
    <x v="101"/>
    <d v="2018-10-20T00:00:00"/>
    <m/>
    <d v="2018-10-20T00:00:00"/>
    <d v="2018-10-20T00:00:00"/>
    <b v="0"/>
    <s v=""/>
    <s v=""/>
    <s v=""/>
    <s v=""/>
    <s v="33010000"/>
    <s v="3315"/>
    <s v="331505"/>
    <s v="05"/>
    <x v="4"/>
    <x v="56"/>
  </r>
  <r>
    <n v="93428"/>
    <n v="678"/>
    <n v="35953"/>
    <n v="0"/>
    <s v="71"/>
    <s v="ณัฐภูมิ  แสงสาย"/>
    <s v="0219054"/>
    <s v="น.ส. ณัฐริกา แสงสาย"/>
    <s v="1"/>
    <n v="1"/>
    <n v="7"/>
    <n v="4"/>
    <s v="1"/>
    <s v="1"/>
    <s v="0"/>
    <n v="11"/>
    <s v="92/1"/>
    <s v="33150313"/>
    <s v="2"/>
    <s v="3"/>
    <s v="2"/>
    <s v="3"/>
    <s v="33010100"/>
    <s v="0"/>
    <s v=""/>
    <x v="95"/>
    <d v="2018-10-13T00:00:00"/>
    <m/>
    <d v="2018-10-14T00:00:00"/>
    <d v="2018-10-15T00:00:00"/>
    <b v="0"/>
    <s v=""/>
    <s v=""/>
    <s v=""/>
    <s v=""/>
    <s v="33010000"/>
    <s v="3315"/>
    <s v="331503"/>
    <s v="13"/>
    <x v="4"/>
    <x v="54"/>
  </r>
  <r>
    <n v="81357"/>
    <n v="470"/>
    <n v="13328"/>
    <n v="91"/>
    <s v="71"/>
    <s v="บิมญดา  โมทะจิตร์"/>
    <s v="000881887"/>
    <s v="นาง บุญสงค์ โมทะจิตร์"/>
    <s v="2"/>
    <n v="3"/>
    <n v="1"/>
    <n v="0"/>
    <s v="1"/>
    <s v="1"/>
    <s v="0"/>
    <n v="11"/>
    <s v="96  บ้านหนองแวง"/>
    <s v="33150105"/>
    <s v="2"/>
    <s v="2"/>
    <s v="1"/>
    <s v="1"/>
    <s v="33010120"/>
    <s v="0"/>
    <s v=""/>
    <x v="122"/>
    <d v="2018-09-04T00:00:00"/>
    <m/>
    <d v="2018-09-06T00:00:00"/>
    <d v="2018-09-06T00:00:00"/>
    <b v="0"/>
    <s v=""/>
    <s v=""/>
    <s v=""/>
    <s v=""/>
    <s v="33010000"/>
    <s v="3315"/>
    <s v="331501"/>
    <s v="05"/>
    <x v="4"/>
    <x v="57"/>
  </r>
  <r>
    <n v="96722"/>
    <n v="720"/>
    <n v="3517"/>
    <n v="8"/>
    <s v="71"/>
    <s v="สุนิสา  ปานาตี"/>
    <s v="0073460"/>
    <s v="น.ส. บุญฑริา รู้ธรรม"/>
    <s v="2"/>
    <n v="2"/>
    <n v="3"/>
    <n v="10"/>
    <s v="1"/>
    <s v="1"/>
    <s v="0"/>
    <n v="11"/>
    <s v="20บ้านสบาย"/>
    <s v="33150508"/>
    <s v="2"/>
    <s v="3"/>
    <s v="1"/>
    <s v="1"/>
    <s v="33150100"/>
    <s v="0"/>
    <s v=""/>
    <x v="106"/>
    <d v="2018-10-26T00:00:00"/>
    <m/>
    <d v="2018-10-26T00:00:00"/>
    <d v="2018-10-26T00:00:00"/>
    <b v="0"/>
    <s v=""/>
    <s v=""/>
    <s v=""/>
    <s v=""/>
    <s v="33010000"/>
    <s v="3315"/>
    <s v="331505"/>
    <s v="08"/>
    <x v="4"/>
    <x v="56"/>
  </r>
  <r>
    <n v="50923"/>
    <n v="155"/>
    <n v="1828"/>
    <n v="1"/>
    <s v="71"/>
    <s v="กัญญ์ณัชชา  สมสูง"/>
    <s v="0073872"/>
    <s v="น.ส. เพียงผกา วรรณดีรัตน์"/>
    <s v="2"/>
    <n v="0"/>
    <n v="11"/>
    <n v="9"/>
    <s v="1"/>
    <s v="1"/>
    <s v="0"/>
    <n v="11"/>
    <s v="100 บ้านหนองนาเวียง"/>
    <s v="33150109"/>
    <s v="1"/>
    <s v="3"/>
    <s v="1"/>
    <s v="1"/>
    <s v="33150100"/>
    <s v="0"/>
    <s v=""/>
    <x v="123"/>
    <d v="2018-06-19T00:00:00"/>
    <m/>
    <d v="2018-06-21T00:00:00"/>
    <d v="2018-06-21T00:00:00"/>
    <b v="0"/>
    <s v=""/>
    <s v=""/>
    <s v=""/>
    <s v=""/>
    <s v="33010000"/>
    <s v="3315"/>
    <s v="331501"/>
    <s v="09"/>
    <x v="4"/>
    <x v="57"/>
  </r>
  <r>
    <n v="49244"/>
    <n v="151"/>
    <n v="1766"/>
    <n v="1"/>
    <s v="71"/>
    <s v="วรัญญา ก้อนทอง"/>
    <s v="0065465"/>
    <s v="น.ส. วิชชญานันท์ ก้อนทอง"/>
    <s v="2"/>
    <n v="3"/>
    <n v="1"/>
    <n v="22"/>
    <s v="1"/>
    <s v="1"/>
    <s v="0"/>
    <n v="11"/>
    <s v="09"/>
    <s v="33130502"/>
    <s v="2"/>
    <s v="3"/>
    <s v="1"/>
    <s v="1"/>
    <s v="33130100"/>
    <s v="0"/>
    <s v=""/>
    <x v="63"/>
    <d v="2018-06-13T00:00:00"/>
    <m/>
    <d v="2018-06-15T00:00:00"/>
    <d v="2018-06-16T00:00:00"/>
    <b v="0"/>
    <s v=""/>
    <s v=""/>
    <s v=""/>
    <s v=""/>
    <s v="33010000"/>
    <s v="3313"/>
    <s v="331305"/>
    <s v="02"/>
    <x v="5"/>
    <x v="58"/>
  </r>
  <r>
    <n v="84273"/>
    <n v="534"/>
    <n v="37942"/>
    <n v="0"/>
    <s v="71"/>
    <s v="ฐีรวัฒน์  หรบรรพ์"/>
    <s v="0069503"/>
    <s v="นาง เบ็ญจวรรณ ผูกจันทร์"/>
    <s v="1"/>
    <n v="0"/>
    <n v="8"/>
    <n v="19"/>
    <s v="1"/>
    <s v="1"/>
    <s v="0"/>
    <n v="11"/>
    <s v="17 โนนคูณ"/>
    <s v="33130102"/>
    <s v="1"/>
    <s v="3"/>
    <s v="1"/>
    <s v="1"/>
    <s v="33130100"/>
    <s v="0"/>
    <s v=""/>
    <x v="33"/>
    <d v="2018-09-05T00:00:00"/>
    <m/>
    <d v="2018-09-16T00:00:00"/>
    <d v="2018-09-16T00:00:00"/>
    <b v="0"/>
    <s v=""/>
    <s v=""/>
    <s v=""/>
    <s v=""/>
    <s v="33010000"/>
    <s v="3313"/>
    <s v="331301"/>
    <s v="02"/>
    <x v="5"/>
    <x v="59"/>
  </r>
  <r>
    <n v="84310"/>
    <n v="535"/>
    <n v="37808"/>
    <n v="0"/>
    <s v="71"/>
    <s v="นพเก้า แก้วสุวรรณ"/>
    <s v="0068493"/>
    <s v="นาง เดือนเพ็ญ โทสวัสดิ์"/>
    <s v="1"/>
    <n v="1"/>
    <n v="5"/>
    <n v="14"/>
    <s v="1"/>
    <s v="1"/>
    <s v="0"/>
    <n v="11"/>
    <s v="23  โปร่ง"/>
    <s v="33130107"/>
    <s v="1"/>
    <s v="3"/>
    <s v="1"/>
    <s v="1"/>
    <s v="33130100"/>
    <s v="0"/>
    <s v=""/>
    <x v="83"/>
    <d v="2018-09-08T00:00:00"/>
    <m/>
    <d v="2018-09-10T00:00:00"/>
    <d v="2018-09-16T00:00:00"/>
    <b v="0"/>
    <s v=""/>
    <s v=""/>
    <s v=""/>
    <s v=""/>
    <s v="33010000"/>
    <s v="3313"/>
    <s v="331301"/>
    <s v="07"/>
    <x v="5"/>
    <x v="59"/>
  </r>
  <r>
    <n v="100322"/>
    <n v="762"/>
    <n v="4142"/>
    <n v="32"/>
    <s v="71"/>
    <s v="กรกนกณ์    เปรมผล"/>
    <s v="0070696"/>
    <s v="น.ส. นารี สาแก้ว"/>
    <s v="2"/>
    <n v="1"/>
    <n v="1"/>
    <n v="21"/>
    <s v="1"/>
    <s v="1"/>
    <s v="0"/>
    <n v="11"/>
    <s v="36"/>
    <s v="33130409"/>
    <s v="2"/>
    <s v="3"/>
    <s v="1"/>
    <s v="1"/>
    <s v="33130100"/>
    <s v="0"/>
    <s v=""/>
    <x v="112"/>
    <d v="2018-11-10T00:00:00"/>
    <m/>
    <d v="2018-11-13T00:00:00"/>
    <d v="2018-11-13T00:00:00"/>
    <b v="0"/>
    <s v=""/>
    <s v=""/>
    <s v=""/>
    <s v=""/>
    <s v="33010000"/>
    <s v="3313"/>
    <s v="331304"/>
    <s v="09"/>
    <x v="5"/>
    <x v="60"/>
  </r>
  <r>
    <n v="58769"/>
    <n v="220"/>
    <n v="2282"/>
    <n v="10"/>
    <s v="71"/>
    <s v="เกรียงไกร กัณหา"/>
    <s v="0068211"/>
    <s v="น.ส. แสงเดือน สิงห์เสน"/>
    <s v="1"/>
    <n v="1"/>
    <n v="4"/>
    <n v="26"/>
    <s v="1"/>
    <s v="1"/>
    <s v="0"/>
    <n v="11"/>
    <s v="33 บ้านเท่อเล่อ"/>
    <s v="33130105"/>
    <s v="1"/>
    <s v="3"/>
    <s v="1"/>
    <s v="1"/>
    <s v="33130100"/>
    <s v="0"/>
    <s v=""/>
    <x v="124"/>
    <d v="2018-07-10T00:00:00"/>
    <m/>
    <d v="2018-07-12T00:00:00"/>
    <d v="2018-07-14T00:00:00"/>
    <b v="0"/>
    <s v=""/>
    <s v=""/>
    <s v=""/>
    <s v=""/>
    <s v="33010000"/>
    <s v="3313"/>
    <s v="331301"/>
    <s v="05"/>
    <x v="5"/>
    <x v="59"/>
  </r>
  <r>
    <n v="58780"/>
    <n v="222"/>
    <n v="2299"/>
    <n v="12"/>
    <s v="71"/>
    <s v="ธัญเทพ สุพรม"/>
    <s v="0068127"/>
    <s v="นาง นันทนา สายเสน"/>
    <s v="1"/>
    <n v="1"/>
    <n v="6"/>
    <n v="0"/>
    <s v="1"/>
    <s v="1"/>
    <s v="0"/>
    <n v="11"/>
    <s v="57  บ้านโปร่ง"/>
    <s v="33130107"/>
    <s v="1"/>
    <s v="3"/>
    <s v="1"/>
    <s v="1"/>
    <s v="33130100"/>
    <s v="0"/>
    <s v=""/>
    <x v="125"/>
    <d v="2018-07-11T00:00:00"/>
    <m/>
    <d v="2018-07-13T00:00:00"/>
    <d v="2018-07-14T00:00:00"/>
    <b v="0"/>
    <s v=""/>
    <s v=""/>
    <s v=""/>
    <s v=""/>
    <s v="33010000"/>
    <s v="3313"/>
    <s v="331301"/>
    <s v="07"/>
    <x v="5"/>
    <x v="59"/>
  </r>
  <r>
    <n v="52617"/>
    <n v="170"/>
    <n v="1957"/>
    <n v="3"/>
    <s v="71"/>
    <s v="รุจิรา บุตรพรม"/>
    <s v="0069938"/>
    <s v="น.ส. ชื่นจิต อนันต์"/>
    <s v="2"/>
    <n v="1"/>
    <n v="7"/>
    <n v="0"/>
    <s v="1"/>
    <s v="1"/>
    <s v="0"/>
    <n v="11"/>
    <s v="19 บ้านเหล่าฝ้าย"/>
    <s v="33130506"/>
    <s v="2"/>
    <s v="3"/>
    <s v="1"/>
    <s v="1"/>
    <s v="33130100"/>
    <s v="0"/>
    <s v=""/>
    <x v="126"/>
    <d v="2018-06-24T00:00:00"/>
    <m/>
    <d v="2018-06-26T00:00:00"/>
    <d v="2018-06-26T00:00:00"/>
    <b v="0"/>
    <s v=""/>
    <s v=""/>
    <s v=""/>
    <s v=""/>
    <s v="33010000"/>
    <s v="3313"/>
    <s v="331305"/>
    <s v="06"/>
    <x v="5"/>
    <x v="58"/>
  </r>
  <r>
    <n v="66571"/>
    <n v="314"/>
    <n v="2674"/>
    <n v="16"/>
    <s v="71"/>
    <s v="เพชรฉาย  แสงงาม"/>
    <s v="0070265"/>
    <s v="น.ส. สุณีพร สอใบ"/>
    <s v="1"/>
    <n v="1"/>
    <n v="5"/>
    <n v="4"/>
    <s v="1"/>
    <s v="1"/>
    <s v="0"/>
    <n v="11"/>
    <s v="128"/>
    <s v="33130212"/>
    <s v="2"/>
    <s v="3"/>
    <s v="1"/>
    <s v="1"/>
    <s v="33130100"/>
    <s v="0"/>
    <s v=""/>
    <x v="115"/>
    <d v="2018-08-03T00:00:00"/>
    <m/>
    <d v="2018-08-06T00:00:00"/>
    <d v="2018-08-06T00:00:00"/>
    <b v="0"/>
    <s v=""/>
    <s v=""/>
    <s v=""/>
    <s v=""/>
    <s v="33010000"/>
    <s v="3313"/>
    <s v="331302"/>
    <s v="12"/>
    <x v="5"/>
    <x v="61"/>
  </r>
  <r>
    <n v="57265"/>
    <n v="214"/>
    <n v="1505"/>
    <n v="17"/>
    <s v="71"/>
    <s v="นนณภัทร  ป้องสนาม"/>
    <s v="0168657"/>
    <s v="นาง พรทิพย์ จันทร์บางสพาน"/>
    <s v="1"/>
    <n v="4"/>
    <n v="1"/>
    <n v="4"/>
    <s v="1"/>
    <s v="1"/>
    <s v="0"/>
    <n v="11"/>
    <s v="33"/>
    <s v="33130103"/>
    <s v="2"/>
    <s v="3"/>
    <s v="1"/>
    <s v="1"/>
    <s v="33090100"/>
    <s v="0"/>
    <s v=""/>
    <x v="127"/>
    <d v="2018-07-05T00:00:00"/>
    <m/>
    <d v="2018-07-06T00:00:00"/>
    <d v="2018-07-10T00:00:00"/>
    <b v="0"/>
    <s v=""/>
    <s v=""/>
    <s v=""/>
    <s v=""/>
    <s v="33010000"/>
    <s v="3313"/>
    <s v="331301"/>
    <s v="03"/>
    <x v="5"/>
    <x v="59"/>
  </r>
  <r>
    <n v="52651"/>
    <n v="172"/>
    <n v="1991"/>
    <n v="5"/>
    <s v="71"/>
    <s v="วรพล  บุตรธะนา"/>
    <s v="0070173"/>
    <s v="น.ส. สมถวิล หอมทรัพย์"/>
    <s v="1"/>
    <n v="1"/>
    <n v="0"/>
    <n v="10"/>
    <s v="1"/>
    <s v="1"/>
    <s v="0"/>
    <n v="11"/>
    <s v="78"/>
    <s v="33130505"/>
    <s v="2"/>
    <s v="3"/>
    <s v="1"/>
    <s v="1"/>
    <s v="33130100"/>
    <s v="0"/>
    <s v=""/>
    <x v="120"/>
    <d v="2018-06-26T00:00:00"/>
    <m/>
    <d v="2018-06-26T00:00:00"/>
    <d v="2018-06-26T00:00:00"/>
    <b v="0"/>
    <s v=""/>
    <s v=""/>
    <s v=""/>
    <s v=""/>
    <s v="33010000"/>
    <s v="3313"/>
    <s v="331305"/>
    <s v="05"/>
    <x v="5"/>
    <x v="58"/>
  </r>
  <r>
    <n v="57204"/>
    <n v="209"/>
    <n v="2241"/>
    <n v="8"/>
    <s v="71"/>
    <s v="สถิตคุณ  วริสาร"/>
    <s v="0069315"/>
    <s v="น.ส. สุดาภรณ์ ศิลาชัย"/>
    <s v="1"/>
    <n v="0"/>
    <n v="8"/>
    <n v="14"/>
    <s v="1"/>
    <s v="1"/>
    <s v="0"/>
    <n v="11"/>
    <s v="68 บ้านเหล่าเชือก"/>
    <s v="33130110"/>
    <s v="2"/>
    <s v="3"/>
    <s v="1"/>
    <s v="1"/>
    <s v="33130100"/>
    <s v="0"/>
    <s v=""/>
    <x v="35"/>
    <d v="2018-07-09T00:00:00"/>
    <m/>
    <d v="2018-07-09T00:00:00"/>
    <d v="2018-07-09T00:00:00"/>
    <b v="0"/>
    <s v=""/>
    <s v=""/>
    <s v=""/>
    <s v=""/>
    <s v="33010000"/>
    <s v="3313"/>
    <s v="331301"/>
    <s v="10"/>
    <x v="5"/>
    <x v="59"/>
  </r>
  <r>
    <n v="58793"/>
    <n v="223"/>
    <n v="2313"/>
    <n v="13"/>
    <s v="71"/>
    <s v="อนพัชร  แสนสุข"/>
    <s v="0069902"/>
    <s v="น.ส. ธิภาพร ดวงขวาง"/>
    <s v="1"/>
    <n v="1"/>
    <n v="6"/>
    <n v="19"/>
    <s v="1"/>
    <s v="1"/>
    <s v="0"/>
    <n v="11"/>
    <s v="41 เหล่าเชือก"/>
    <s v="33130110"/>
    <s v="2"/>
    <s v="3"/>
    <s v="1"/>
    <s v="1"/>
    <s v="33130100"/>
    <s v="0"/>
    <s v=""/>
    <x v="125"/>
    <d v="2018-07-12T00:00:00"/>
    <m/>
    <d v="2018-07-13T00:00:00"/>
    <d v="2018-07-14T00:00:00"/>
    <b v="0"/>
    <s v=""/>
    <s v=""/>
    <s v=""/>
    <s v=""/>
    <s v="33010000"/>
    <s v="3313"/>
    <s v="331301"/>
    <s v="10"/>
    <x v="5"/>
    <x v="59"/>
  </r>
  <r>
    <n v="75392"/>
    <n v="378"/>
    <n v="2901"/>
    <n v="23"/>
    <s v="71"/>
    <s v="สุดใจ ศิริยาน"/>
    <s v="0069767"/>
    <s v="น.ส. ศสิประภา เหลืองทอง"/>
    <s v="2"/>
    <n v="1"/>
    <n v="5"/>
    <n v="0"/>
    <s v="1"/>
    <s v="1"/>
    <s v="0"/>
    <n v="11"/>
    <s v="110 บ้านหนองจิก"/>
    <s v="33130104"/>
    <s v="1"/>
    <s v="3"/>
    <s v="1"/>
    <s v="1"/>
    <s v="33130100"/>
    <s v="0"/>
    <s v=""/>
    <x v="128"/>
    <d v="2018-08-17T00:00:00"/>
    <m/>
    <d v="2018-08-19T00:00:00"/>
    <d v="2018-08-21T00:00:00"/>
    <b v="0"/>
    <s v=""/>
    <s v=""/>
    <s v=""/>
    <s v=""/>
    <s v="33010000"/>
    <s v="3313"/>
    <s v="331301"/>
    <s v="04"/>
    <x v="5"/>
    <x v="59"/>
  </r>
  <r>
    <n v="64711"/>
    <n v="284"/>
    <n v="2583"/>
    <n v="15"/>
    <s v="71"/>
    <s v="ธนะโชติ   พันธ์คำภู"/>
    <s v="0067358"/>
    <s v="น.ส. สุธิตา บรรทร"/>
    <s v="1"/>
    <n v="2"/>
    <n v="0"/>
    <n v="18"/>
    <s v="1"/>
    <s v="1"/>
    <s v="0"/>
    <n v="11"/>
    <s v="162 บ้านหนองดินแดง"/>
    <s v="33130212"/>
    <s v="2"/>
    <s v="3"/>
    <s v="1"/>
    <s v="1"/>
    <s v="33130100"/>
    <s v="0"/>
    <s v=""/>
    <x v="129"/>
    <d v="2018-07-30T00:00:00"/>
    <m/>
    <d v="2018-07-31T00:00:00"/>
    <d v="2018-07-31T00:00:00"/>
    <b v="0"/>
    <s v=""/>
    <s v=""/>
    <s v=""/>
    <s v=""/>
    <s v="33010000"/>
    <s v="3313"/>
    <s v="331302"/>
    <s v="12"/>
    <x v="5"/>
    <x v="61"/>
  </r>
  <r>
    <n v="55889"/>
    <n v="198"/>
    <n v="2125"/>
    <n v="6"/>
    <s v="71"/>
    <s v="ธนวัฒน์ สายเสน"/>
    <s v="0065533"/>
    <s v="นาง จินดารัตน์ บุญหล้า"/>
    <s v="1"/>
    <n v="3"/>
    <n v="1"/>
    <n v="10"/>
    <s v="1"/>
    <s v="1"/>
    <s v="0"/>
    <n v="11"/>
    <s v="32 บ้านกอไหล่"/>
    <s v="33130308"/>
    <s v="2"/>
    <s v="3"/>
    <s v="1"/>
    <s v="1"/>
    <s v="33130100"/>
    <s v="0"/>
    <s v=""/>
    <x v="130"/>
    <d v="2018-07-03T00:00:00"/>
    <m/>
    <d v="2018-07-05T00:00:00"/>
    <d v="2018-07-05T00:00:00"/>
    <b v="0"/>
    <s v=""/>
    <s v=""/>
    <s v=""/>
    <s v=""/>
    <s v="33010000"/>
    <s v="3313"/>
    <s v="331303"/>
    <s v="08"/>
    <x v="5"/>
    <x v="62"/>
  </r>
  <r>
    <n v="80025"/>
    <n v="452"/>
    <n v="3077"/>
    <n v="26"/>
    <s v="71"/>
    <s v="ณัฐพงษ์  เทนสุนา"/>
    <s v="0067843"/>
    <s v="นาง น.ส.วาสนา เทนสุนา"/>
    <s v="2"/>
    <n v="2"/>
    <n v="4"/>
    <n v="11"/>
    <s v="1"/>
    <s v="1"/>
    <s v="0"/>
    <n v="11"/>
    <s v="19  บ้านหนองมะเกลือ"/>
    <s v="33130103"/>
    <s v="2"/>
    <s v="3"/>
    <s v="1"/>
    <s v="1"/>
    <s v="33130100"/>
    <s v="0"/>
    <s v=""/>
    <x v="131"/>
    <d v="2018-09-03T00:00:00"/>
    <m/>
    <d v="2018-09-03T00:00:00"/>
    <d v="2018-09-03T00:00:00"/>
    <b v="0"/>
    <s v=""/>
    <s v=""/>
    <s v=""/>
    <s v=""/>
    <s v="33010000"/>
    <s v="3313"/>
    <s v="331301"/>
    <s v="03"/>
    <x v="5"/>
    <x v="59"/>
  </r>
  <r>
    <n v="75357"/>
    <n v="375"/>
    <n v="2923"/>
    <n v="24"/>
    <s v="71"/>
    <s v="กานดาวดี  ผังนิล"/>
    <s v="0068410"/>
    <s v="นาง อรทัย สายเสน"/>
    <s v="2"/>
    <n v="1"/>
    <n v="5"/>
    <n v="23"/>
    <s v="1"/>
    <s v="1"/>
    <s v="0"/>
    <n v="11"/>
    <s v="80"/>
    <s v="33130413"/>
    <s v="2"/>
    <s v="3"/>
    <s v="1"/>
    <s v="1"/>
    <s v="33130100"/>
    <s v="0"/>
    <s v=""/>
    <x v="84"/>
    <d v="2018-08-20T00:00:00"/>
    <m/>
    <d v="2018-08-20T00:00:00"/>
    <d v="2018-08-21T00:00:00"/>
    <b v="0"/>
    <s v=""/>
    <s v=""/>
    <s v=""/>
    <s v=""/>
    <s v="33010000"/>
    <s v="3313"/>
    <s v="331304"/>
    <s v="13"/>
    <x v="5"/>
    <x v="60"/>
  </r>
  <r>
    <n v="66540"/>
    <n v="313"/>
    <n v="2696"/>
    <n v="17"/>
    <s v="71"/>
    <s v="ภูมิภัทร  ประกอบแจ่ม"/>
    <s v="0065896"/>
    <s v="นาง สุกัญญา แก้วคำสอน"/>
    <s v="1"/>
    <n v="3"/>
    <n v="0"/>
    <n v="1"/>
    <s v="1"/>
    <s v="1"/>
    <s v="0"/>
    <n v="11"/>
    <s v="156 บ้านก้อนเส้า"/>
    <s v="33130403"/>
    <s v="2"/>
    <s v="3"/>
    <s v="1"/>
    <s v="1"/>
    <s v="33130100"/>
    <s v="0"/>
    <s v=""/>
    <x v="132"/>
    <d v="2018-08-05T00:00:00"/>
    <m/>
    <d v="2018-08-06T00:00:00"/>
    <d v="2018-08-06T00:00:00"/>
    <b v="0"/>
    <s v=""/>
    <s v=""/>
    <s v=""/>
    <s v=""/>
    <s v="33010000"/>
    <s v="3313"/>
    <s v="331304"/>
    <s v="03"/>
    <x v="5"/>
    <x v="60"/>
  </r>
  <r>
    <n v="75389"/>
    <n v="377"/>
    <n v="2898"/>
    <n v="22"/>
    <s v="71"/>
    <s v="กิตติศักดิ์ คุตะวัน"/>
    <s v="0067159"/>
    <s v="นาง กาญจนา คุตะวัน"/>
    <s v="1"/>
    <n v="2"/>
    <n v="2"/>
    <n v="25"/>
    <s v="1"/>
    <s v="1"/>
    <s v="0"/>
    <n v="11"/>
    <s v="48  บ้านหนองมะเกลือเ"/>
    <s v="33130120"/>
    <s v="1"/>
    <s v="3"/>
    <s v="1"/>
    <s v="1"/>
    <s v="33130100"/>
    <s v="0"/>
    <s v=""/>
    <x v="128"/>
    <d v="2018-08-17T00:00:00"/>
    <m/>
    <d v="2018-08-19T00:00:00"/>
    <d v="2018-08-21T00:00:00"/>
    <b v="0"/>
    <s v=""/>
    <s v=""/>
    <s v=""/>
    <s v=""/>
    <s v="33010000"/>
    <s v="3313"/>
    <s v="331301"/>
    <s v="20"/>
    <x v="5"/>
    <x v="59"/>
  </r>
  <r>
    <n v="72097"/>
    <n v="336"/>
    <n v="2813"/>
    <n v="18"/>
    <s v="71"/>
    <s v="ถิรายุทธ์  จันทร์นวล"/>
    <s v="0068305"/>
    <s v="นาง อรวรรณ สมวงค์"/>
    <s v="1"/>
    <n v="1"/>
    <n v="5"/>
    <n v="9"/>
    <s v="1"/>
    <s v="1"/>
    <s v="0"/>
    <n v="11"/>
    <s v="71  หนองจิก"/>
    <s v="33130104"/>
    <s v="2"/>
    <s v="3"/>
    <s v="1"/>
    <s v="1"/>
    <s v="33130100"/>
    <s v="0"/>
    <s v=""/>
    <x v="133"/>
    <d v="2018-08-12T00:00:00"/>
    <m/>
    <d v="2018-08-12T00:00:00"/>
    <d v="2018-08-12T00:00:00"/>
    <b v="0"/>
    <s v=""/>
    <s v=""/>
    <s v=""/>
    <s v=""/>
    <s v="33010000"/>
    <s v="3313"/>
    <s v="331301"/>
    <s v="04"/>
    <x v="5"/>
    <x v="59"/>
  </r>
  <r>
    <n v="84250"/>
    <n v="532"/>
    <n v="37795"/>
    <n v="0"/>
    <s v="71"/>
    <s v="พีรพัฒน์ ชมชื่นชู"/>
    <s v="0068886"/>
    <s v="น.ส. พรพรรณ ทัพที"/>
    <s v="1"/>
    <n v="1"/>
    <n v="1"/>
    <n v="23"/>
    <s v="1"/>
    <s v="1"/>
    <s v="0"/>
    <n v="11"/>
    <s v="5  บ้านโนนคูณ"/>
    <s v="33130102"/>
    <s v="1"/>
    <s v="3"/>
    <s v="1"/>
    <s v="1"/>
    <s v="33130100"/>
    <s v="0"/>
    <s v=""/>
    <x v="131"/>
    <d v="2018-09-03T00:00:00"/>
    <m/>
    <d v="2018-09-05T00:00:00"/>
    <d v="2018-09-16T00:00:00"/>
    <b v="0"/>
    <s v=""/>
    <s v=""/>
    <s v=""/>
    <s v=""/>
    <s v="33010000"/>
    <s v="3313"/>
    <s v="331301"/>
    <s v="02"/>
    <x v="5"/>
    <x v="59"/>
  </r>
  <r>
    <n v="61085"/>
    <n v="250"/>
    <n v="4326"/>
    <n v="78"/>
    <s v="71"/>
    <s v="ธนกร  ขัมภะกิจ"/>
    <s v="000395567"/>
    <s v="นาง ธนพร คำศรี"/>
    <s v="1"/>
    <n v="2"/>
    <n v="6"/>
    <n v="23"/>
    <s v="1"/>
    <s v="1"/>
    <s v="0"/>
    <n v="11"/>
    <s v="132"/>
    <s v="33130411"/>
    <s v="2"/>
    <s v="3"/>
    <s v="1"/>
    <s v="1"/>
    <s v="33040100"/>
    <s v="0"/>
    <s v=""/>
    <x v="134"/>
    <d v="2018-07-21T00:00:00"/>
    <m/>
    <d v="2018-07-21T00:00:00"/>
    <d v="2018-07-21T00:00:00"/>
    <b v="0"/>
    <s v=""/>
    <s v=""/>
    <s v=""/>
    <s v=""/>
    <s v="33010000"/>
    <s v="3313"/>
    <s v="331304"/>
    <s v="11"/>
    <x v="5"/>
    <x v="60"/>
  </r>
  <r>
    <n v="79713"/>
    <n v="445"/>
    <n v="810"/>
    <n v="9"/>
    <s v="71"/>
    <s v="พิชญธิดา  เบ็ญจมาศ"/>
    <s v="0052482"/>
    <s v="นาง จินตนา เบ็ญจมาศ"/>
    <s v="2"/>
    <n v="4"/>
    <n v="8"/>
    <n v="11"/>
    <s v="1"/>
    <s v="1"/>
    <s v="0"/>
    <n v="11"/>
    <s v="208 บ้านเป๊าะ"/>
    <s v="33110206"/>
    <s v="1"/>
    <s v="3"/>
    <s v="1"/>
    <s v="1"/>
    <s v="33110100"/>
    <s v="0"/>
    <s v=""/>
    <x v="34"/>
    <d v="2018-08-31T00:00:00"/>
    <m/>
    <d v="2018-09-03T00:00:00"/>
    <d v="2018-09-03T00:00:00"/>
    <b v="0"/>
    <s v=""/>
    <s v=""/>
    <s v=""/>
    <s v=""/>
    <s v="33010000"/>
    <s v="3311"/>
    <s v="331102"/>
    <s v="06"/>
    <x v="6"/>
    <x v="63"/>
  </r>
  <r>
    <n v="66225"/>
    <n v="307"/>
    <n v="697"/>
    <n v="6"/>
    <s v="71"/>
    <s v="รดา  จิตตะยโสภณ"/>
    <s v="0063488"/>
    <s v="น.ส. ยุภาพร งามศิริ"/>
    <s v="2"/>
    <n v="1"/>
    <n v="5"/>
    <n v="26"/>
    <s v="1"/>
    <s v="1"/>
    <s v="0"/>
    <n v="11"/>
    <s v="11 บ้านหนองคูใหญ่"/>
    <s v="33110107"/>
    <s v="2"/>
    <s v="3"/>
    <s v="1"/>
    <s v="1"/>
    <s v="33110100"/>
    <s v="0"/>
    <s v=""/>
    <x v="115"/>
    <d v="2018-08-03T00:00:00"/>
    <m/>
    <d v="2018-08-06T00:00:00"/>
    <d v="2018-08-06T00:00:00"/>
    <b v="0"/>
    <s v=""/>
    <s v=""/>
    <s v=""/>
    <s v=""/>
    <s v="33010000"/>
    <s v="3311"/>
    <s v="331101"/>
    <s v="07"/>
    <x v="6"/>
    <x v="64"/>
  </r>
  <r>
    <n v="57731"/>
    <n v="217"/>
    <n v="622"/>
    <n v="1"/>
    <s v="71"/>
    <s v="ณภัทร  สาสังข์"/>
    <s v="0064084"/>
    <s v="นาง รำไพ สาสังข์"/>
    <s v="1"/>
    <n v="6"/>
    <n v="2"/>
    <n v="10"/>
    <s v="1"/>
    <s v="1"/>
    <s v="0"/>
    <n v="6"/>
    <s v="78 บ้านหนองคูน้อย"/>
    <s v="33110108"/>
    <s v="2"/>
    <s v="3"/>
    <s v="1"/>
    <s v="1"/>
    <s v="33110100"/>
    <s v="0"/>
    <s v=""/>
    <x v="135"/>
    <d v="2018-07-10T00:00:00"/>
    <m/>
    <d v="2018-07-11T00:00:00"/>
    <d v="2018-07-11T00:00:00"/>
    <b v="0"/>
    <s v=""/>
    <s v=""/>
    <s v=""/>
    <s v=""/>
    <s v="33010000"/>
    <s v="3311"/>
    <s v="331101"/>
    <s v="08"/>
    <x v="6"/>
    <x v="64"/>
  </r>
  <r>
    <n v="60035"/>
    <n v="235"/>
    <n v="644"/>
    <n v="4"/>
    <s v="71"/>
    <s v="ธนวัฒน์  วงษ์รัมย์"/>
    <s v="0055390"/>
    <s v="น.ส. นฤมล ชันษา"/>
    <s v="1"/>
    <n v="2"/>
    <n v="8"/>
    <n v="14"/>
    <s v="1"/>
    <s v="1"/>
    <s v="0"/>
    <n v="11"/>
    <s v="13 บ้านหนองคูใต้"/>
    <s v="33110112"/>
    <s v="2"/>
    <s v="3"/>
    <s v="1"/>
    <s v="1"/>
    <s v="33110100"/>
    <s v="0"/>
    <s v=""/>
    <x v="50"/>
    <d v="2018-07-16T00:00:00"/>
    <m/>
    <d v="2018-07-18T00:00:00"/>
    <d v="2018-07-18T00:00:00"/>
    <b v="0"/>
    <s v=""/>
    <s v=""/>
    <s v=""/>
    <s v=""/>
    <s v="33010000"/>
    <s v="3311"/>
    <s v="331101"/>
    <s v="12"/>
    <x v="6"/>
    <x v="64"/>
  </r>
  <r>
    <n v="9888"/>
    <n v="60"/>
    <n v="1756"/>
    <n v="10"/>
    <s v="71"/>
    <s v="ภัทราวดี  บุญช่วย"/>
    <s v="000810660"/>
    <s v="นางสาว มณีรัตน์ นนท์ศิลา"/>
    <s v="2"/>
    <n v="4"/>
    <n v="4"/>
    <n v="2"/>
    <s v="1"/>
    <s v="1"/>
    <s v="0"/>
    <n v="11"/>
    <s v="10 บ้านเป๊าะ"/>
    <s v="33110208"/>
    <s v="2"/>
    <s v="2"/>
    <s v="1"/>
    <s v="1"/>
    <s v="33010120"/>
    <s v="0"/>
    <s v=""/>
    <x v="43"/>
    <d v="2018-02-06T00:00:00"/>
    <m/>
    <d v="2018-02-09T00:00:00"/>
    <d v="2018-02-09T00:00:00"/>
    <b v="0"/>
    <s v=""/>
    <s v=""/>
    <s v=""/>
    <s v=""/>
    <s v="33010000"/>
    <s v="3311"/>
    <s v="331102"/>
    <s v="08"/>
    <x v="6"/>
    <x v="63"/>
  </r>
  <r>
    <n v="59097"/>
    <n v="226"/>
    <n v="633"/>
    <n v="2"/>
    <s v="71"/>
    <s v="กฤตาการ  อำมะวัน"/>
    <s v="0062305"/>
    <s v="น.ส. นิชรา ไชยเสนา"/>
    <s v="1"/>
    <n v="2"/>
    <n v="9"/>
    <n v="1"/>
    <s v="1"/>
    <s v="1"/>
    <s v="0"/>
    <n v="11"/>
    <s v="45 บ้านหนองคูใต้"/>
    <s v="33110112"/>
    <s v="2"/>
    <s v="3"/>
    <s v="1"/>
    <s v="1"/>
    <s v="33110100"/>
    <s v="0"/>
    <s v=""/>
    <x v="136"/>
    <d v="2018-07-13T00:00:00"/>
    <m/>
    <d v="2018-07-16T00:00:00"/>
    <d v="2018-07-16T00:00:00"/>
    <b v="0"/>
    <s v=""/>
    <s v=""/>
    <s v=""/>
    <s v=""/>
    <s v="33010000"/>
    <s v="3311"/>
    <s v="331101"/>
    <s v="12"/>
    <x v="6"/>
    <x v="64"/>
  </r>
  <r>
    <n v="64315"/>
    <n v="280"/>
    <n v="645"/>
    <n v="5"/>
    <s v="71"/>
    <s v="สรวิชญ์  สาสังข์"/>
    <s v="0062392"/>
    <s v="นาง จันจิรา ดวงพรม"/>
    <s v="1"/>
    <n v="2"/>
    <n v="11"/>
    <n v="0"/>
    <s v="1"/>
    <s v="1"/>
    <s v="0"/>
    <n v="11"/>
    <s v="80 บ้านหนองคูใหม่"/>
    <s v="33110115"/>
    <s v="2"/>
    <s v="3"/>
    <s v="1"/>
    <s v="1"/>
    <s v="33110100"/>
    <s v="0"/>
    <s v=""/>
    <x v="50"/>
    <d v="2018-07-16T00:00:00"/>
    <m/>
    <d v="2018-07-18T00:00:00"/>
    <d v="2018-07-31T00:00:00"/>
    <b v="0"/>
    <s v=""/>
    <s v=""/>
    <s v=""/>
    <s v=""/>
    <s v="33010000"/>
    <s v="3311"/>
    <s v="331101"/>
    <s v="15"/>
    <x v="6"/>
    <x v="64"/>
  </r>
  <r>
    <n v="59098"/>
    <n v="227"/>
    <n v="634"/>
    <n v="3"/>
    <s v="71"/>
    <s v="ปนัดดา  บุญชม"/>
    <s v="0065257"/>
    <s v="นาง ปนิดา ทองปัญญา"/>
    <s v="2"/>
    <n v="3"/>
    <n v="1"/>
    <n v="6"/>
    <s v="1"/>
    <s v="1"/>
    <s v="0"/>
    <n v="11"/>
    <s v="94บ้านหนองคูใหญ่"/>
    <s v="33110107"/>
    <s v="2"/>
    <s v="3"/>
    <s v="1"/>
    <s v="1"/>
    <s v="33110100"/>
    <s v="0"/>
    <s v=""/>
    <x v="136"/>
    <d v="2018-07-13T00:00:00"/>
    <m/>
    <d v="2018-07-16T00:00:00"/>
    <d v="2018-07-16T00:00:00"/>
    <b v="0"/>
    <s v=""/>
    <s v=""/>
    <s v=""/>
    <s v=""/>
    <s v="33010000"/>
    <s v="3311"/>
    <s v="331101"/>
    <s v="07"/>
    <x v="6"/>
    <x v="64"/>
  </r>
  <r>
    <n v="73674"/>
    <n v="356"/>
    <n v="741"/>
    <n v="8"/>
    <s v="71"/>
    <s v="ภัณฑิรา  แขมคำ"/>
    <s v="0065346"/>
    <s v="นาง เพชรรุ่ง แขมคำ"/>
    <s v="2"/>
    <n v="4"/>
    <n v="6"/>
    <n v="16"/>
    <s v="1"/>
    <s v="1"/>
    <s v="0"/>
    <n v="11"/>
    <s v="10 บ้าค้อ"/>
    <s v="33110111"/>
    <s v="2"/>
    <s v="3"/>
    <s v="1"/>
    <s v="1"/>
    <s v="33110100"/>
    <s v="0"/>
    <s v=""/>
    <x v="137"/>
    <d v="2018-08-14T00:00:00"/>
    <m/>
    <d v="2018-08-17T00:00:00"/>
    <d v="2018-08-17T00:00:00"/>
    <b v="0"/>
    <s v=""/>
    <s v=""/>
    <s v=""/>
    <s v=""/>
    <s v="33010000"/>
    <s v="3311"/>
    <s v="331101"/>
    <s v="11"/>
    <x v="6"/>
    <x v="64"/>
  </r>
  <r>
    <n v="61807"/>
    <n v="257"/>
    <n v="1012"/>
    <n v="5"/>
    <s v="71"/>
    <s v="ทศพล  โล่ห์คำ"/>
    <s v="0051532"/>
    <s v="นาง อภิชยา หอมรวง"/>
    <s v="1"/>
    <n v="1"/>
    <n v="1"/>
    <n v="28"/>
    <s v="1"/>
    <s v="1"/>
    <s v="0"/>
    <n v="11"/>
    <s v="136/1"/>
    <s v="33190203"/>
    <s v="2"/>
    <s v="3"/>
    <s v="1"/>
    <s v="1"/>
    <s v="33190100"/>
    <s v="0"/>
    <s v=""/>
    <x v="51"/>
    <d v="2018-07-20T00:00:00"/>
    <m/>
    <d v="2018-07-24T00:00:00"/>
    <d v="2018-07-25T00:00:00"/>
    <b v="0"/>
    <s v=""/>
    <s v=""/>
    <s v=""/>
    <s v=""/>
    <s v="33010000"/>
    <s v="3319"/>
    <s v="331902"/>
    <s v="03"/>
    <x v="7"/>
    <x v="65"/>
  </r>
  <r>
    <n v="78479"/>
    <n v="422"/>
    <n v="1268"/>
    <n v="11"/>
    <s v="71"/>
    <s v="วาสิตา  คำกลาง"/>
    <s v="0047472"/>
    <s v="นาง ภาวดี มะโนธรรม"/>
    <s v="2"/>
    <n v="2"/>
    <n v="4"/>
    <n v="27"/>
    <s v="1"/>
    <s v="1"/>
    <s v="0"/>
    <n v="11"/>
    <s v="116"/>
    <s v="33190402"/>
    <s v="2"/>
    <s v="3"/>
    <s v="1"/>
    <s v="1"/>
    <s v="33190100"/>
    <s v="0"/>
    <s v=""/>
    <x v="138"/>
    <d v="2018-08-27T00:00:00"/>
    <m/>
    <d v="2018-08-30T00:00:00"/>
    <d v="2018-08-30T00:00:00"/>
    <b v="0"/>
    <s v=""/>
    <s v=""/>
    <s v=""/>
    <s v=""/>
    <s v="33010000"/>
    <s v="3319"/>
    <s v="331904"/>
    <s v="02"/>
    <x v="7"/>
    <x v="66"/>
  </r>
  <r>
    <n v="40929"/>
    <n v="131"/>
    <n v="584"/>
    <n v="2"/>
    <s v="71"/>
    <s v="ฐิติมา  ศรีมาบุตร"/>
    <s v="0046962"/>
    <s v="นาง ชลธิชา แววศรี"/>
    <s v="2"/>
    <n v="2"/>
    <n v="3"/>
    <n v="26"/>
    <s v="1"/>
    <s v="1"/>
    <s v="0"/>
    <n v="11"/>
    <s v="118/1"/>
    <s v="33190313"/>
    <s v="2"/>
    <s v="3"/>
    <s v="1"/>
    <s v="1"/>
    <s v="33190100"/>
    <s v="0"/>
    <s v=""/>
    <x v="139"/>
    <d v="2018-05-16T00:00:00"/>
    <m/>
    <d v="2018-05-17T00:00:00"/>
    <d v="2018-05-18T00:00:00"/>
    <b v="0"/>
    <s v=""/>
    <s v=""/>
    <s v=""/>
    <s v=""/>
    <s v="33010000"/>
    <s v="3319"/>
    <s v="331903"/>
    <s v="13"/>
    <x v="7"/>
    <x v="67"/>
  </r>
  <r>
    <n v="46922"/>
    <n v="146"/>
    <n v="701"/>
    <n v="4"/>
    <s v="71"/>
    <s v="สมหญิง  โพธิ์ขาว"/>
    <s v="0034907"/>
    <s v=""/>
    <s v="2"/>
    <n v="19"/>
    <n v="2"/>
    <n v="14"/>
    <s v="1"/>
    <s v="1"/>
    <s v="0"/>
    <n v="6"/>
    <s v="123"/>
    <s v="33190002"/>
    <s v="2"/>
    <s v="3"/>
    <s v="1"/>
    <s v="1"/>
    <s v="33190100"/>
    <s v="0"/>
    <s v=""/>
    <x v="140"/>
    <d v="2018-06-07T00:00:00"/>
    <m/>
    <d v="2018-06-09T00:00:00"/>
    <d v="2018-06-09T00:00:00"/>
    <b v="0"/>
    <s v=""/>
    <s v=""/>
    <s v=""/>
    <s v=""/>
    <s v="33010000"/>
    <s v="3319"/>
    <s v="331900"/>
    <s v="02"/>
    <x v="7"/>
    <x v="22"/>
  </r>
  <r>
    <n v="76955"/>
    <n v="398"/>
    <n v="1205"/>
    <n v="8"/>
    <s v="71"/>
    <s v="ณัฐภัทร  สมปาน"/>
    <s v="0043700"/>
    <s v="นาง รัตนา ภูติยา"/>
    <s v="1"/>
    <n v="3"/>
    <n v="5"/>
    <n v="24"/>
    <s v="1"/>
    <s v="1"/>
    <s v="0"/>
    <n v="11"/>
    <s v="375 บ้านเสียว"/>
    <s v="33190101"/>
    <s v="1"/>
    <s v="3"/>
    <s v="1"/>
    <s v="1"/>
    <s v="33190100"/>
    <s v="0"/>
    <s v=""/>
    <x v="5"/>
    <d v="2018-08-20T00:00:00"/>
    <m/>
    <d v="2018-08-21T00:00:00"/>
    <d v="2018-08-26T00:00:00"/>
    <b v="0"/>
    <s v=""/>
    <s v=""/>
    <s v=""/>
    <s v=""/>
    <s v="33010000"/>
    <s v="3319"/>
    <s v="331901"/>
    <s v="01"/>
    <x v="7"/>
    <x v="68"/>
  </r>
  <r>
    <n v="76916"/>
    <n v="396"/>
    <n v="1254"/>
    <n v="10"/>
    <s v="71"/>
    <s v="ธีราวุฒิ  คำทวี"/>
    <s v="0047334"/>
    <s v="นาง นฤมล คำทวี"/>
    <s v="1"/>
    <n v="2"/>
    <n v="1"/>
    <n v="25"/>
    <s v="1"/>
    <s v="1"/>
    <s v="0"/>
    <n v="11"/>
    <s v="88"/>
    <s v="33190111"/>
    <s v="1"/>
    <s v="3"/>
    <s v="1"/>
    <s v="1"/>
    <s v="33190100"/>
    <s v="0"/>
    <s v=""/>
    <x v="141"/>
    <d v="2018-08-25T00:00:00"/>
    <m/>
    <d v="2018-08-26T00:00:00"/>
    <d v="2018-08-26T00:00:00"/>
    <b v="0"/>
    <s v=""/>
    <s v=""/>
    <s v=""/>
    <s v=""/>
    <s v="33010000"/>
    <s v="3319"/>
    <s v="331901"/>
    <s v="11"/>
    <x v="7"/>
    <x v="68"/>
  </r>
  <r>
    <n v="76647"/>
    <n v="391"/>
    <n v="5211"/>
    <n v="87"/>
    <s v="71"/>
    <s v="คามินทร์  ธิอามาตย์"/>
    <s v="000417420"/>
    <s v="น.ส. ปาริชาติ ธิอาอาตย์"/>
    <s v="1"/>
    <n v="0"/>
    <n v="10"/>
    <n v="15"/>
    <s v="1"/>
    <s v="1"/>
    <s v="0"/>
    <n v="11"/>
    <s v="21"/>
    <s v="33190114"/>
    <s v="2"/>
    <s v="3"/>
    <s v="1"/>
    <s v="1"/>
    <s v="33040100"/>
    <s v="0"/>
    <s v=""/>
    <x v="84"/>
    <d v="2018-08-21T00:00:00"/>
    <m/>
    <d v="2018-08-25T00:00:00"/>
    <d v="2018-08-25T00:00:00"/>
    <b v="0"/>
    <s v=""/>
    <s v=""/>
    <s v=""/>
    <s v=""/>
    <s v="33010000"/>
    <s v="3319"/>
    <s v="331901"/>
    <s v="14"/>
    <x v="7"/>
    <x v="68"/>
  </r>
  <r>
    <n v="63892"/>
    <n v="274"/>
    <n v="4558"/>
    <n v="79"/>
    <s v="71"/>
    <s v="อิสราภรณ์ อินทร์งา"/>
    <s v="396359"/>
    <s v=""/>
    <s v="2"/>
    <n v="2"/>
    <n v="0"/>
    <n v="0"/>
    <s v="1"/>
    <s v="1"/>
    <s v=""/>
    <n v="11"/>
    <s v="15"/>
    <s v="33190512"/>
    <s v="2"/>
    <s v="3"/>
    <s v="2"/>
    <s v="3"/>
    <s v="33040100"/>
    <s v=""/>
    <s v=""/>
    <x v="98"/>
    <d v="2018-07-29T00:00:00"/>
    <m/>
    <d v="2018-07-31T00:00:00"/>
    <d v="2018-07-31T00:00:00"/>
    <b v="0"/>
    <s v="9"/>
    <s v="0"/>
    <s v=""/>
    <s v="ไม่ระบุ"/>
    <s v="33010000"/>
    <s v="3319"/>
    <s v="331905"/>
    <s v="12"/>
    <x v="7"/>
    <x v="69"/>
  </r>
  <r>
    <n v="72227"/>
    <n v="337"/>
    <n v="1134"/>
    <n v="6"/>
    <s v="71"/>
    <s v="ศรัณย์พร  สารกาญจน์"/>
    <s v="0041587"/>
    <s v="นาง วงจันทร์ สารกาญจน์"/>
    <s v="2"/>
    <n v="4"/>
    <n v="2"/>
    <n v="15"/>
    <s v="1"/>
    <s v="1"/>
    <s v="0"/>
    <n v="11"/>
    <s v="122  บ้านโนนไหล่"/>
    <s v="33190102"/>
    <s v="1"/>
    <s v="3"/>
    <s v="1"/>
    <s v="1"/>
    <s v="33190100"/>
    <s v="0"/>
    <s v=""/>
    <x v="142"/>
    <d v="2018-08-08T00:00:00"/>
    <m/>
    <d v="2018-08-10T00:00:00"/>
    <d v="2018-08-13T00:00:00"/>
    <b v="0"/>
    <s v=""/>
    <s v=""/>
    <s v=""/>
    <s v=""/>
    <s v="33010000"/>
    <s v="3319"/>
    <s v="331901"/>
    <s v="02"/>
    <x v="7"/>
    <x v="68"/>
  </r>
  <r>
    <n v="72229"/>
    <n v="338"/>
    <n v="1136"/>
    <n v="7"/>
    <s v="71"/>
    <s v="กรวิชญ์  เสือสกุล"/>
    <s v="0045622"/>
    <s v="นาง จิราพร สุขพร้อม"/>
    <s v="1"/>
    <n v="2"/>
    <n v="8"/>
    <n v="14"/>
    <s v="1"/>
    <s v="1"/>
    <s v="0"/>
    <n v="11"/>
    <s v="12"/>
    <s v="33190107"/>
    <s v="1"/>
    <s v="3"/>
    <s v="1"/>
    <s v="1"/>
    <s v="33190100"/>
    <s v="0"/>
    <s v=""/>
    <x v="143"/>
    <d v="2018-08-08T00:00:00"/>
    <m/>
    <d v="2018-08-10T00:00:00"/>
    <d v="2018-08-13T00:00:00"/>
    <b v="0"/>
    <s v=""/>
    <s v=""/>
    <s v=""/>
    <s v=""/>
    <s v="33010000"/>
    <s v="3319"/>
    <s v="331901"/>
    <s v="07"/>
    <x v="7"/>
    <x v="68"/>
  </r>
  <r>
    <n v="64663"/>
    <n v="283"/>
    <n v="2532"/>
    <n v="14"/>
    <s v="71"/>
    <s v="พรพิทักษ์  ป้อมพิทักษ์"/>
    <s v="0066101"/>
    <s v="นาง วรุณยุพา เทพอาษา"/>
    <s v="1"/>
    <n v="2"/>
    <n v="10"/>
    <n v="17"/>
    <s v="1"/>
    <s v="1"/>
    <s v="0"/>
    <n v="11"/>
    <s v="26บ ศรีเจริญทรัพย์"/>
    <s v="33190512"/>
    <s v="2"/>
    <s v="3"/>
    <s v="1"/>
    <s v="1"/>
    <s v="33130100"/>
    <s v="0"/>
    <s v=""/>
    <x v="144"/>
    <d v="2018-07-26T00:00:00"/>
    <m/>
    <d v="2018-07-31T00:00:00"/>
    <d v="2018-07-31T00:00:00"/>
    <b v="0"/>
    <s v=""/>
    <s v=""/>
    <s v=""/>
    <s v=""/>
    <s v="33010000"/>
    <s v="3319"/>
    <s v="331905"/>
    <s v="12"/>
    <x v="7"/>
    <x v="69"/>
  </r>
  <r>
    <n v="53591"/>
    <n v="178"/>
    <n v="2646"/>
    <n v="14"/>
    <s v="71"/>
    <s v="ธัญสุดา  ถนอมทรัพย์"/>
    <s v="0101360"/>
    <s v="น.ส. โสรญา พิมพะ"/>
    <s v="2"/>
    <n v="1"/>
    <n v="10"/>
    <n v="29"/>
    <s v="1"/>
    <s v="1"/>
    <s v="0"/>
    <n v="11"/>
    <s v="22 บ.กระโพธิ์น้อย"/>
    <s v="33070906"/>
    <s v="2"/>
    <s v="3"/>
    <s v="1"/>
    <s v="1"/>
    <s v="33070100"/>
    <s v="0"/>
    <s v=""/>
    <x v="145"/>
    <d v="2018-06-29T00:00:00"/>
    <m/>
    <d v="2018-06-29T00:00:00"/>
    <d v="2018-06-30T00:00:00"/>
    <b v="0"/>
    <s v=""/>
    <s v=""/>
    <s v=""/>
    <s v=""/>
    <s v="33010000"/>
    <s v="3307"/>
    <s v="330709"/>
    <s v="06"/>
    <x v="8"/>
    <x v="70"/>
  </r>
  <r>
    <n v="53592"/>
    <n v="179"/>
    <n v="2647"/>
    <n v="15"/>
    <s v="71"/>
    <s v="ทฤฒมน  ทองหล่อ"/>
    <s v="0101367"/>
    <s v="นาง สำรวย ทองหล่อ"/>
    <s v="2"/>
    <n v="1"/>
    <n v="10"/>
    <n v="27"/>
    <s v="1"/>
    <s v="1"/>
    <s v="0"/>
    <n v="11"/>
    <s v="31 บ.กระโพธิ์น้อย"/>
    <s v="33070906"/>
    <s v="2"/>
    <s v="3"/>
    <s v="1"/>
    <s v="1"/>
    <s v="33070100"/>
    <s v="0"/>
    <s v=""/>
    <x v="145"/>
    <d v="2018-06-29T00:00:00"/>
    <m/>
    <d v="2018-06-29T00:00:00"/>
    <d v="2018-06-30T00:00:00"/>
    <b v="0"/>
    <s v=""/>
    <s v=""/>
    <s v=""/>
    <s v=""/>
    <s v="33010000"/>
    <s v="3307"/>
    <s v="330709"/>
    <s v="06"/>
    <x v="8"/>
    <x v="70"/>
  </r>
  <r>
    <n v="91182"/>
    <n v="655"/>
    <n v="4918"/>
    <n v="25"/>
    <s v="71"/>
    <s v="ชัญญานุช  โสภา"/>
    <s v="0097670"/>
    <s v="น.ส. สำลี อสิพงษ์"/>
    <s v="2"/>
    <n v="4"/>
    <n v="0"/>
    <n v="14"/>
    <s v="1"/>
    <s v="1"/>
    <s v="0"/>
    <n v="11"/>
    <s v="34/1 บ.หนองระนาม"/>
    <s v="33070306"/>
    <s v="2"/>
    <s v="3"/>
    <s v="1"/>
    <s v="1"/>
    <s v="33070100"/>
    <s v="0"/>
    <s v=""/>
    <x v="6"/>
    <d v="2018-10-04T00:00:00"/>
    <m/>
    <d v="2018-10-05T00:00:00"/>
    <d v="2018-10-05T00:00:00"/>
    <b v="0"/>
    <s v=""/>
    <s v=""/>
    <s v=""/>
    <s v=""/>
    <s v="33010000"/>
    <s v="3307"/>
    <s v="330703"/>
    <s v="06"/>
    <x v="8"/>
    <x v="71"/>
  </r>
  <r>
    <n v="54172"/>
    <n v="187"/>
    <n v="2684"/>
    <n v="17"/>
    <s v="71"/>
    <s v="ขวัญเกล้า  ขาวสะอาด"/>
    <s v="0098330"/>
    <s v="น.ส. กนกพร นิดกระโทก"/>
    <s v="2"/>
    <n v="4"/>
    <n v="1"/>
    <n v="25"/>
    <s v="1"/>
    <s v="1"/>
    <s v="0"/>
    <n v="11"/>
    <s v="41 บ้านดอนหลี่"/>
    <s v="33070504"/>
    <s v="2"/>
    <s v="3"/>
    <s v="1"/>
    <s v="1"/>
    <s v="33070100"/>
    <s v="0"/>
    <s v=""/>
    <x v="127"/>
    <d v="2018-07-01T00:00:00"/>
    <m/>
    <d v="2018-07-02T00:00:00"/>
    <d v="2018-07-02T00:00:00"/>
    <b v="0"/>
    <s v=""/>
    <s v=""/>
    <s v=""/>
    <s v=""/>
    <s v="33010000"/>
    <s v="3307"/>
    <s v="330705"/>
    <s v="04"/>
    <x v="8"/>
    <x v="72"/>
  </r>
  <r>
    <n v="3099"/>
    <n v="24"/>
    <n v="227"/>
    <n v="3"/>
    <s v="71"/>
    <s v="กัญญาภัทร  แหวนวงษ์"/>
    <s v="0102320"/>
    <s v="นาง ชนุชพร แหวนวงษ์"/>
    <s v="2"/>
    <n v="1"/>
    <n v="1"/>
    <n v="7"/>
    <s v="1"/>
    <s v="1"/>
    <s v="0"/>
    <n v="11"/>
    <s v="41 บ้านระกา"/>
    <s v="33070104"/>
    <s v="1"/>
    <s v="3"/>
    <s v="1"/>
    <s v="1"/>
    <s v="33070100"/>
    <s v="0"/>
    <s v=""/>
    <x v="146"/>
    <d v="2018-01-16T00:00:00"/>
    <m/>
    <d v="2018-01-17T00:00:00"/>
    <d v="2018-01-17T00:00:00"/>
    <b v="0"/>
    <s v=""/>
    <s v=""/>
    <s v=""/>
    <s v=""/>
    <s v="33010000"/>
    <s v="3307"/>
    <s v="330701"/>
    <s v="04"/>
    <x v="8"/>
    <x v="73"/>
  </r>
  <r>
    <n v="83885"/>
    <n v="524"/>
    <n v="4617"/>
    <n v="24"/>
    <s v="71"/>
    <s v="ธัญญารัตน์  คำมา"/>
    <s v="0100147"/>
    <s v="นาง วสุพร ธรรมนิยม"/>
    <s v="2"/>
    <n v="2"/>
    <n v="8"/>
    <n v="16"/>
    <s v="1"/>
    <s v="1"/>
    <s v="0"/>
    <n v="11"/>
    <s v="34 บ้านหนองแวง"/>
    <s v="33070806"/>
    <s v="2"/>
    <s v="3"/>
    <s v="1"/>
    <s v="1"/>
    <s v="33070100"/>
    <s v="0"/>
    <s v=""/>
    <x v="23"/>
    <d v="2018-09-13T00:00:00"/>
    <m/>
    <d v="2018-09-14T00:00:00"/>
    <d v="2018-09-14T00:00:00"/>
    <b v="0"/>
    <s v=""/>
    <s v=""/>
    <s v=""/>
    <s v=""/>
    <s v="33010000"/>
    <s v="3307"/>
    <s v="330708"/>
    <s v="06"/>
    <x v="8"/>
    <x v="18"/>
  </r>
  <r>
    <n v="100526"/>
    <n v="767"/>
    <n v="1517"/>
    <n v="423"/>
    <s v="71"/>
    <s v="ณัชพล ธีรายุวัฒน์"/>
    <s v="0052183"/>
    <s v="นาง วีระยา พันทอง"/>
    <s v="1"/>
    <n v="0"/>
    <n v="9"/>
    <n v="22"/>
    <s v="1"/>
    <s v="1"/>
    <s v="0"/>
    <n v="11"/>
    <s v="137/34"/>
    <s v="33070501"/>
    <s v="2"/>
    <s v="3"/>
    <s v="2"/>
    <s v="3"/>
    <s v="33190100"/>
    <s v="0"/>
    <s v=""/>
    <x v="114"/>
    <d v="2018-11-08T00:00:00"/>
    <m/>
    <d v="2018-11-09T00:00:00"/>
    <d v="2018-11-14T00:00:00"/>
    <b v="0"/>
    <s v=""/>
    <s v=""/>
    <s v=""/>
    <s v=""/>
    <s v="33010000"/>
    <s v="3307"/>
    <s v="330705"/>
    <s v="01"/>
    <x v="8"/>
    <x v="72"/>
  </r>
  <r>
    <n v="52042"/>
    <n v="167"/>
    <n v="2523"/>
    <n v="13"/>
    <s v="71"/>
    <s v="กิตติเชษฐ์  ทองหล่อ"/>
    <s v="0098930"/>
    <s v="น.ส. กมนนัทธ์ สุธาอรรถ"/>
    <s v="1"/>
    <n v="2"/>
    <n v="10"/>
    <n v="20"/>
    <s v="1"/>
    <s v="1"/>
    <s v="0"/>
    <n v="11"/>
    <s v="24 บ. กระโพธิ์น้อย"/>
    <s v="33070906"/>
    <s v="2"/>
    <s v="3"/>
    <s v="1"/>
    <s v="1"/>
    <s v="33070100"/>
    <s v="0"/>
    <s v=""/>
    <x v="126"/>
    <d v="2018-06-24T00:00:00"/>
    <m/>
    <d v="2018-06-25T00:00:00"/>
    <d v="2018-06-25T00:00:00"/>
    <b v="0"/>
    <s v=""/>
    <s v=""/>
    <s v=""/>
    <s v=""/>
    <s v="33010000"/>
    <s v="3307"/>
    <s v="330709"/>
    <s v="06"/>
    <x v="8"/>
    <x v="70"/>
  </r>
  <r>
    <n v="82516"/>
    <n v="496"/>
    <n v="4512"/>
    <n v="20"/>
    <s v="71"/>
    <s v="ณัฐฐานนท์  เข็มทอง"/>
    <s v="0106082"/>
    <s v="น.ส. นิฐาพร กองจันทร์"/>
    <s v="1"/>
    <n v="0"/>
    <n v="9"/>
    <n v="4"/>
    <s v="1"/>
    <s v="1"/>
    <s v="0"/>
    <n v="11"/>
    <s v="49 บ้านขนวน"/>
    <s v="33070705"/>
    <s v="2"/>
    <s v="3"/>
    <s v="1"/>
    <s v="1"/>
    <s v="33070100"/>
    <s v="0"/>
    <s v=""/>
    <x v="83"/>
    <d v="2018-09-08T00:00:00"/>
    <m/>
    <d v="2018-09-10T00:00:00"/>
    <d v="2018-09-10T00:00:00"/>
    <b v="0"/>
    <s v=""/>
    <s v=""/>
    <s v=""/>
    <s v=""/>
    <s v="33010000"/>
    <s v="3307"/>
    <s v="330707"/>
    <s v="05"/>
    <x v="8"/>
    <x v="74"/>
  </r>
  <r>
    <n v="4342"/>
    <n v="28"/>
    <n v="251"/>
    <n v="4"/>
    <s v="71"/>
    <s v="ภูริช  โล่ห์คำ"/>
    <s v="0103102"/>
    <s v="นาง กุ้ง โล่ห์คำ"/>
    <s v="1"/>
    <n v="0"/>
    <n v="9"/>
    <n v="14"/>
    <s v="1"/>
    <s v="1"/>
    <s v="0"/>
    <n v="11"/>
    <s v="132 บ.พอกน้อย"/>
    <s v="33070209"/>
    <s v="2"/>
    <s v="3"/>
    <s v="1"/>
    <s v="1"/>
    <s v="33070100"/>
    <s v="0"/>
    <s v=""/>
    <x v="147"/>
    <d v="2018-01-17T00:00:00"/>
    <m/>
    <d v="2018-01-19T00:00:00"/>
    <d v="2018-01-19T00:00:00"/>
    <b v="0"/>
    <s v=""/>
    <s v=""/>
    <s v=""/>
    <s v=""/>
    <s v="33010000"/>
    <s v="3307"/>
    <s v="330702"/>
    <s v="09"/>
    <x v="8"/>
    <x v="75"/>
  </r>
  <r>
    <n v="83396"/>
    <n v="504"/>
    <n v="4547"/>
    <n v="22"/>
    <s v="71"/>
    <s v="ธนภัทร  อสิพงษ์"/>
    <s v="0102442"/>
    <s v="น.ส. วนิดา อสิพงษ์"/>
    <s v="1"/>
    <n v="1"/>
    <n v="8"/>
    <n v="4"/>
    <s v="1"/>
    <s v="1"/>
    <s v="0"/>
    <n v="11"/>
    <s v="138 บ.พิมาย"/>
    <s v="33070101"/>
    <s v="1"/>
    <s v="3"/>
    <s v="1"/>
    <s v="1"/>
    <s v="33070100"/>
    <s v="0"/>
    <s v=""/>
    <x v="53"/>
    <d v="2018-09-10T00:00:00"/>
    <m/>
    <d v="2018-09-12T00:00:00"/>
    <d v="2018-09-12T00:00:00"/>
    <b v="0"/>
    <s v=""/>
    <s v=""/>
    <s v=""/>
    <s v=""/>
    <s v="33010000"/>
    <s v="3307"/>
    <s v="330701"/>
    <s v="01"/>
    <x v="8"/>
    <x v="73"/>
  </r>
  <r>
    <n v="83431"/>
    <n v="505"/>
    <n v="4582"/>
    <n v="23"/>
    <s v="71"/>
    <s v="กวินธิดา  งามแสง"/>
    <s v="0106050"/>
    <s v="น.ส. สุพาพร ลิพันธ์"/>
    <s v="2"/>
    <n v="1"/>
    <n v="1"/>
    <n v="24"/>
    <s v="1"/>
    <s v="1"/>
    <s v="0"/>
    <n v="11"/>
    <s v="26บ หนองระนาม"/>
    <s v="33070306"/>
    <s v="2"/>
    <s v="3"/>
    <s v="1"/>
    <s v="1"/>
    <s v="33070100"/>
    <s v="0"/>
    <s v=""/>
    <x v="19"/>
    <d v="2018-09-11T00:00:00"/>
    <m/>
    <d v="2018-09-12T00:00:00"/>
    <d v="2018-09-12T00:00:00"/>
    <b v="0"/>
    <s v=""/>
    <s v=""/>
    <s v=""/>
    <s v=""/>
    <s v="33010000"/>
    <s v="3307"/>
    <s v="330703"/>
    <s v="06"/>
    <x v="8"/>
    <x v="71"/>
  </r>
  <r>
    <n v="97920"/>
    <n v="735"/>
    <n v="4926"/>
    <n v="45"/>
    <s v="71"/>
    <s v="ปพิชญา  รุ่งอุทัย"/>
    <s v="0258834"/>
    <s v="นาง สุจิตรา รุ่งอุทัย"/>
    <s v="2"/>
    <n v="1"/>
    <n v="4"/>
    <n v="26"/>
    <s v="1"/>
    <s v="1"/>
    <s v="0"/>
    <n v="11"/>
    <s v="214  บ. ตาเปียง"/>
    <s v="33070701"/>
    <s v="2"/>
    <s v="3"/>
    <s v="1"/>
    <s v="1"/>
    <s v="33100100"/>
    <s v="0"/>
    <s v=""/>
    <x v="109"/>
    <d v="2018-11-02T00:00:00"/>
    <m/>
    <d v="2018-11-03T00:00:00"/>
    <d v="2018-11-03T00:00:00"/>
    <b v="0"/>
    <s v=""/>
    <s v=""/>
    <s v=""/>
    <s v=""/>
    <s v="33010000"/>
    <s v="3307"/>
    <s v="330707"/>
    <s v="01"/>
    <x v="8"/>
    <x v="74"/>
  </r>
  <r>
    <n v="28589"/>
    <n v="102"/>
    <n v="1298"/>
    <n v="9"/>
    <s v="71"/>
    <s v="ธีระพล  สำนักนิตย์"/>
    <s v="0083110"/>
    <s v="น.ส. สมถวิน บุตรดี"/>
    <s v="1"/>
    <n v="8"/>
    <n v="0"/>
    <n v="19"/>
    <s v="1"/>
    <s v="1"/>
    <s v="0"/>
    <n v="6"/>
    <s v="25  บ้านไฮ"/>
    <s v="33071007"/>
    <s v="2"/>
    <s v="3"/>
    <s v="1"/>
    <s v="1"/>
    <s v="33070100"/>
    <s v="0"/>
    <s v=""/>
    <x v="148"/>
    <d v="2018-03-27T00:00:00"/>
    <m/>
    <d v="2018-03-29T00:00:00"/>
    <d v="2018-03-29T00:00:00"/>
    <b v="0"/>
    <s v=""/>
    <s v=""/>
    <s v=""/>
    <s v=""/>
    <s v="33010000"/>
    <s v="3307"/>
    <s v="330710"/>
    <s v="07"/>
    <x v="8"/>
    <x v="76"/>
  </r>
  <r>
    <n v="19671"/>
    <n v="78"/>
    <n v="1011"/>
    <n v="8"/>
    <s v="71"/>
    <s v="ศรีพหัส  ทองหนัก"/>
    <s v="0101965"/>
    <s v="น.ส. อุธิตา ประมวล"/>
    <s v="1"/>
    <n v="1"/>
    <n v="5"/>
    <n v="20"/>
    <s v="1"/>
    <s v="1"/>
    <s v="0"/>
    <n v="11"/>
    <s v="3 บ้านเก่าน้อย"/>
    <s v="33070508"/>
    <s v="2"/>
    <s v="3"/>
    <s v="1"/>
    <s v="1"/>
    <s v="33070100"/>
    <s v="0"/>
    <s v=""/>
    <x v="149"/>
    <d v="2018-03-05T00:00:00"/>
    <m/>
    <d v="2018-03-07T00:00:00"/>
    <d v="2018-03-07T00:00:00"/>
    <b v="0"/>
    <s v=""/>
    <s v=""/>
    <s v=""/>
    <s v=""/>
    <s v="33010000"/>
    <s v="3307"/>
    <s v="330705"/>
    <s v="08"/>
    <x v="8"/>
    <x v="72"/>
  </r>
  <r>
    <n v="17334"/>
    <n v="76"/>
    <n v="1110"/>
    <n v="9"/>
    <s v="71"/>
    <s v="ธีระภัทร  ศรีวัง"/>
    <s v="0254619"/>
    <s v="นาง ทิพนภา พงษ์สะเดา"/>
    <s v="1"/>
    <n v="2"/>
    <n v="6"/>
    <n v="11"/>
    <s v="1"/>
    <s v="1"/>
    <s v="0"/>
    <n v="11"/>
    <s v="212 บ.ตาเปียง"/>
    <s v="33070701"/>
    <s v="2"/>
    <s v="3"/>
    <s v="1"/>
    <s v="1"/>
    <s v="33100100"/>
    <s v="0"/>
    <s v=""/>
    <x v="150"/>
    <d v="2018-03-02T00:00:00"/>
    <m/>
    <d v="2018-03-02T00:00:00"/>
    <d v="2018-03-03T00:00:00"/>
    <b v="0"/>
    <s v=""/>
    <s v=""/>
    <s v=""/>
    <s v=""/>
    <s v="33010000"/>
    <s v="3307"/>
    <s v="330707"/>
    <s v="01"/>
    <x v="8"/>
    <x v="74"/>
  </r>
  <r>
    <n v="17288"/>
    <n v="75"/>
    <n v="964"/>
    <n v="7"/>
    <s v="71"/>
    <s v="วันชัย  เพชรแสง"/>
    <s v="0101847"/>
    <s v="น.ส. ชัชชญา จันทอง"/>
    <s v="1"/>
    <n v="1"/>
    <n v="4"/>
    <n v="22"/>
    <s v="1"/>
    <s v="1"/>
    <s v="0"/>
    <n v="11"/>
    <s v="73  บ้านอาต็อง"/>
    <s v="33070208"/>
    <s v="2"/>
    <s v="3"/>
    <s v="1"/>
    <s v="1"/>
    <s v="33070100"/>
    <s v="0"/>
    <s v=""/>
    <x v="150"/>
    <d v="2018-03-02T00:00:00"/>
    <m/>
    <d v="2018-03-02T00:00:00"/>
    <d v="2018-03-02T00:00:00"/>
    <b v="0"/>
    <s v=""/>
    <s v=""/>
    <s v=""/>
    <s v=""/>
    <s v="33010000"/>
    <s v="3307"/>
    <s v="330702"/>
    <s v="08"/>
    <x v="8"/>
    <x v="75"/>
  </r>
  <r>
    <n v="15542"/>
    <n v="69"/>
    <n v="854"/>
    <n v="6"/>
    <s v="71"/>
    <s v="เบญญาภา  พลรักษ์"/>
    <s v="0100653"/>
    <s v="น.ส. พรรณี สอนพิมพ่อ"/>
    <s v="2"/>
    <n v="1"/>
    <n v="10"/>
    <n v="10"/>
    <s v="1"/>
    <s v="1"/>
    <s v="0"/>
    <n v="11"/>
    <s v="91 บ.กระต่ายด่อนน้อย"/>
    <s v="33070513"/>
    <s v="2"/>
    <s v="3"/>
    <s v="2"/>
    <s v="3"/>
    <s v="33070100"/>
    <s v="0"/>
    <s v=""/>
    <x v="90"/>
    <d v="2018-02-23T00:00:00"/>
    <m/>
    <d v="2018-02-26T00:00:00"/>
    <d v="2018-02-26T00:00:00"/>
    <b v="0"/>
    <s v=""/>
    <s v=""/>
    <s v=""/>
    <s v=""/>
    <s v="33010000"/>
    <s v="3307"/>
    <s v="330705"/>
    <s v="13"/>
    <x v="8"/>
    <x v="72"/>
  </r>
  <r>
    <n v="51265"/>
    <n v="158"/>
    <n v="2477"/>
    <n v="12"/>
    <s v="71"/>
    <s v="สิงหา  พันธ์ไหล"/>
    <s v="0104425"/>
    <s v="น.ส. สุภาภรณ์ แสงอุ่น"/>
    <s v="1"/>
    <n v="0"/>
    <n v="10"/>
    <n v="20"/>
    <s v="1"/>
    <s v="1"/>
    <s v="0"/>
    <n v="11"/>
    <s v="96 บ้านบึง"/>
    <s v="33070404"/>
    <s v="2"/>
    <s v="3"/>
    <s v="1"/>
    <s v="1"/>
    <s v="33070100"/>
    <s v="0"/>
    <s v=""/>
    <x v="54"/>
    <d v="2018-06-21T00:00:00"/>
    <m/>
    <d v="2018-06-22T00:00:00"/>
    <d v="2018-06-22T00:00:00"/>
    <b v="0"/>
    <s v=""/>
    <s v=""/>
    <s v=""/>
    <s v=""/>
    <s v="33010000"/>
    <s v="3307"/>
    <s v="330704"/>
    <s v="04"/>
    <x v="8"/>
    <x v="77"/>
  </r>
  <r>
    <n v="79020"/>
    <n v="434"/>
    <n v="13011"/>
    <n v="86"/>
    <s v="71"/>
    <s v="อาณุสิทธิ์  แสงสว่าง"/>
    <s v="000579932"/>
    <s v=""/>
    <s v="1"/>
    <n v="17"/>
    <n v="2"/>
    <n v="20"/>
    <s v="1"/>
    <s v="1"/>
    <s v="0"/>
    <n v="11"/>
    <s v="62/2 บ้านหนองเชียงทู"/>
    <s v="33070305"/>
    <s v="2"/>
    <s v="2"/>
    <s v="1"/>
    <s v="1"/>
    <s v="33010120"/>
    <s v="0"/>
    <s v=""/>
    <x v="151"/>
    <d v="2018-08-30T00:00:00"/>
    <m/>
    <d v="2018-08-31T00:00:00"/>
    <d v="2018-08-31T00:00:00"/>
    <b v="0"/>
    <s v=""/>
    <s v=""/>
    <s v=""/>
    <s v=""/>
    <s v="33010000"/>
    <s v="3307"/>
    <s v="330703"/>
    <s v="05"/>
    <x v="8"/>
    <x v="71"/>
  </r>
  <r>
    <n v="5544"/>
    <n v="38"/>
    <n v="339"/>
    <n v="5"/>
    <s v="71"/>
    <s v="ปภาวินท์  สันโดด"/>
    <s v="0104972"/>
    <s v="น.ส. ศรีกาญดา ศรีลาชัย"/>
    <s v="1"/>
    <n v="0"/>
    <n v="4"/>
    <n v="19"/>
    <s v="1"/>
    <s v="1"/>
    <s v="0"/>
    <n v="11"/>
    <s v="4 บ้านดงตาดทอง"/>
    <s v="33070610"/>
    <s v="2"/>
    <s v="3"/>
    <s v="1"/>
    <s v="1"/>
    <s v="33070100"/>
    <s v="0"/>
    <s v=""/>
    <x v="152"/>
    <d v="2018-01-23T00:00:00"/>
    <m/>
    <d v="2018-01-24T00:00:00"/>
    <d v="2018-01-24T00:00:00"/>
    <b v="0"/>
    <s v=""/>
    <s v=""/>
    <s v=""/>
    <s v=""/>
    <s v="33010000"/>
    <s v="3307"/>
    <s v="330706"/>
    <s v="10"/>
    <x v="8"/>
    <x v="78"/>
  </r>
  <r>
    <n v="54148"/>
    <n v="186"/>
    <n v="2660"/>
    <n v="16"/>
    <s v="71"/>
    <s v="ณัฐณิชา  เทาศิริ"/>
    <s v="0101078"/>
    <s v="น.ส. เพ็ญประภา หมื่นสอน"/>
    <s v="2"/>
    <n v="2"/>
    <n v="0"/>
    <n v="14"/>
    <s v="1"/>
    <s v="1"/>
    <s v="0"/>
    <n v="11"/>
    <s v="28 บ้านทางโค้ง"/>
    <s v="33070318"/>
    <s v="2"/>
    <s v="3"/>
    <s v="1"/>
    <s v="1"/>
    <s v="33070100"/>
    <s v="0"/>
    <s v=""/>
    <x v="153"/>
    <d v="2018-06-30T00:00:00"/>
    <m/>
    <d v="2018-07-02T00:00:00"/>
    <d v="2018-07-02T00:00:00"/>
    <b v="0"/>
    <s v=""/>
    <s v=""/>
    <s v=""/>
    <s v=""/>
    <s v="33010000"/>
    <s v="3307"/>
    <s v="330703"/>
    <s v="18"/>
    <x v="8"/>
    <x v="71"/>
  </r>
  <r>
    <n v="51262"/>
    <n v="157"/>
    <n v="2474"/>
    <n v="11"/>
    <s v="71"/>
    <s v="อนุวัต  พงษ์สุวรรณ"/>
    <s v="0102691"/>
    <s v="น.ส. ทัศนีย์ ระวิวรรณ์"/>
    <s v="1"/>
    <n v="1"/>
    <n v="4"/>
    <n v="3"/>
    <s v="1"/>
    <s v="1"/>
    <s v="0"/>
    <n v="11"/>
    <s v="1 บ้านหนองตลาด"/>
    <s v="33070608"/>
    <s v="2"/>
    <s v="3"/>
    <s v="1"/>
    <s v="1"/>
    <s v="33070100"/>
    <s v="0"/>
    <s v=""/>
    <x v="54"/>
    <d v="2018-06-21T00:00:00"/>
    <m/>
    <d v="2018-06-22T00:00:00"/>
    <d v="2018-06-22T00:00:00"/>
    <b v="0"/>
    <s v=""/>
    <s v=""/>
    <s v=""/>
    <s v=""/>
    <s v="33010000"/>
    <s v="3307"/>
    <s v="330706"/>
    <s v="08"/>
    <x v="8"/>
    <x v="78"/>
  </r>
  <r>
    <n v="51237"/>
    <n v="156"/>
    <n v="2449"/>
    <n v="10"/>
    <s v="71"/>
    <s v="ชันนิสา  กงกาหน"/>
    <s v="0099509"/>
    <s v="น.ส. ขวัญตา ตนศิริ"/>
    <s v="2"/>
    <n v="2"/>
    <n v="8"/>
    <n v="3"/>
    <s v="1"/>
    <s v="1"/>
    <s v="0"/>
    <n v="11"/>
    <s v="74 บ้านเหล็ก"/>
    <s v="33071004"/>
    <s v="2"/>
    <s v="3"/>
    <s v="1"/>
    <s v="1"/>
    <s v="33070100"/>
    <s v="0"/>
    <s v=""/>
    <x v="47"/>
    <d v="2018-06-20T00:00:00"/>
    <m/>
    <d v="2018-06-22T00:00:00"/>
    <d v="2018-06-22T00:00:00"/>
    <b v="0"/>
    <s v=""/>
    <s v=""/>
    <s v=""/>
    <s v=""/>
    <s v="33010000"/>
    <s v="3307"/>
    <s v="330710"/>
    <s v="04"/>
    <x v="8"/>
    <x v="76"/>
  </r>
  <r>
    <n v="80868"/>
    <n v="464"/>
    <n v="4422"/>
    <n v="19"/>
    <s v="71"/>
    <s v="บดินทร์เดช  พงษ์ธนู"/>
    <s v="0102629"/>
    <s v="น.ส. พรลัดดา จิตวิจารณ์"/>
    <s v="1"/>
    <n v="1"/>
    <n v="7"/>
    <n v="14"/>
    <s v="1"/>
    <s v="1"/>
    <s v="0"/>
    <n v="11"/>
    <s v="70 บ้านดอนเหลือม"/>
    <s v="33070603"/>
    <s v="2"/>
    <s v="3"/>
    <s v="1"/>
    <s v="1"/>
    <s v="33070100"/>
    <s v="0"/>
    <s v=""/>
    <x v="122"/>
    <d v="2018-09-04T00:00:00"/>
    <m/>
    <d v="2018-09-05T00:00:00"/>
    <d v="2018-09-05T00:00:00"/>
    <b v="0"/>
    <s v=""/>
    <s v=""/>
    <s v=""/>
    <s v=""/>
    <s v="33010000"/>
    <s v="3307"/>
    <s v="330706"/>
    <s v="03"/>
    <x v="8"/>
    <x v="78"/>
  </r>
  <r>
    <n v="65997"/>
    <n v="302"/>
    <n v="397"/>
    <n v="14"/>
    <s v="71"/>
    <s v="ทิพย์สุดา  คำลุน"/>
    <s v="0017954"/>
    <s v="น.ส. สาคร กึ่งไกร"/>
    <s v="2"/>
    <n v="3"/>
    <n v="4"/>
    <n v="7"/>
    <s v="1"/>
    <s v="1"/>
    <s v=""/>
    <n v="11"/>
    <s v="52/1  บ.หนองหว้า"/>
    <s v="33200102"/>
    <s v="1"/>
    <s v="3"/>
    <s v="1"/>
    <s v="1"/>
    <s v="33200100"/>
    <s v="0"/>
    <s v=""/>
    <x v="26"/>
    <d v="2018-07-31T00:00:00"/>
    <m/>
    <d v="2018-08-03T00:00:00"/>
    <d v="2018-08-03T00:00:00"/>
    <b v="0"/>
    <s v=""/>
    <s v=""/>
    <s v=""/>
    <s v=""/>
    <s v="33010000"/>
    <s v="3320"/>
    <s v="332001"/>
    <s v="02"/>
    <x v="9"/>
    <x v="79"/>
  </r>
  <r>
    <n v="55974"/>
    <n v="199"/>
    <n v="351"/>
    <n v="9"/>
    <s v="71"/>
    <s v="ชนานันท์  จุลเหลา"/>
    <s v="0023241"/>
    <s v="นาง บุณณดา สามาสุทธิ์"/>
    <s v="1"/>
    <n v="2"/>
    <n v="10"/>
    <n v="23"/>
    <s v="1"/>
    <s v="1"/>
    <s v=""/>
    <n v="11"/>
    <s v="8/5 บ.หนองเตย"/>
    <s v="33200202"/>
    <s v="2"/>
    <s v="3"/>
    <s v="1"/>
    <s v="1"/>
    <s v="33200100"/>
    <s v="0"/>
    <s v=""/>
    <x v="154"/>
    <d v="2018-06-27T00:00:00"/>
    <m/>
    <d v="2018-07-06T00:00:00"/>
    <d v="2018-07-06T00:00:00"/>
    <b v="0"/>
    <s v=""/>
    <s v=""/>
    <s v=""/>
    <s v=""/>
    <s v="33010000"/>
    <s v="3320"/>
    <s v="332002"/>
    <s v="02"/>
    <x v="9"/>
    <x v="80"/>
  </r>
  <r>
    <n v="73770"/>
    <n v="357"/>
    <n v="432"/>
    <n v="17"/>
    <s v="71"/>
    <s v="กิติศักดิ์  เกนสาคู"/>
    <s v="0034137"/>
    <s v="น.ส. ไพรัตน์ เกนสาคู"/>
    <s v="1"/>
    <n v="0"/>
    <n v="10"/>
    <n v="10"/>
    <s v="1"/>
    <s v="1"/>
    <s v="0"/>
    <n v="11"/>
    <s v="140 บ.หนองค้า"/>
    <s v="33200501"/>
    <s v="2"/>
    <s v="3"/>
    <s v="2"/>
    <s v="3"/>
    <s v="33200100"/>
    <s v="0"/>
    <s v=""/>
    <x v="155"/>
    <d v="2018-08-16T00:00:00"/>
    <m/>
    <d v="2018-08-17T00:00:00"/>
    <d v="2018-08-17T00:00:00"/>
    <b v="0"/>
    <s v=""/>
    <s v=""/>
    <s v=""/>
    <s v=""/>
    <s v="33010000"/>
    <s v="3320"/>
    <s v="332005"/>
    <s v="01"/>
    <x v="9"/>
    <x v="81"/>
  </r>
  <r>
    <n v="16337"/>
    <n v="74"/>
    <n v="162"/>
    <n v="5"/>
    <s v="71"/>
    <s v="พีรวัศ  คอระอุด"/>
    <s v="0033227"/>
    <s v="นาง นวลศรี คอระอุด"/>
    <s v="1"/>
    <n v="2"/>
    <n v="5"/>
    <n v="7"/>
    <s v="1"/>
    <s v="1"/>
    <s v="0"/>
    <n v="11"/>
    <s v="55 บ.ขนวน"/>
    <s v="33200303"/>
    <s v="2"/>
    <s v="3"/>
    <s v="1"/>
    <s v="1"/>
    <s v="33200100"/>
    <s v="0"/>
    <s v=""/>
    <x v="150"/>
    <d v="2018-03-02T00:00:00"/>
    <m/>
    <d v="2018-03-02T00:00:00"/>
    <d v="2018-03-02T00:00:00"/>
    <b v="0"/>
    <s v=""/>
    <s v=""/>
    <s v=""/>
    <s v=""/>
    <s v="33010000"/>
    <s v="3320"/>
    <s v="332003"/>
    <s v="03"/>
    <x v="9"/>
    <x v="82"/>
  </r>
  <r>
    <n v="75578"/>
    <n v="380"/>
    <n v="440"/>
    <n v="18"/>
    <s v="71"/>
    <s v="กนกพร  วงศา"/>
    <s v="0021419"/>
    <s v="น.ส. พรพิมล เมืองอินทร์"/>
    <s v="2"/>
    <n v="2"/>
    <n v="10"/>
    <n v="22"/>
    <s v="1"/>
    <s v="1"/>
    <s v="0"/>
    <n v="11"/>
    <s v="2 บ.ตำแย"/>
    <s v="33200313"/>
    <s v="2"/>
    <s v="3"/>
    <s v="1"/>
    <s v="1"/>
    <s v="33200100"/>
    <s v="0"/>
    <s v=""/>
    <x v="156"/>
    <d v="2018-08-21T00:00:00"/>
    <m/>
    <d v="2018-08-22T00:00:00"/>
    <d v="2018-08-23T00:00:00"/>
    <b v="0"/>
    <s v=""/>
    <s v=""/>
    <s v=""/>
    <s v=""/>
    <s v="33010000"/>
    <s v="3320"/>
    <s v="332003"/>
    <s v="13"/>
    <x v="9"/>
    <x v="82"/>
  </r>
  <r>
    <n v="65991"/>
    <n v="300"/>
    <n v="391"/>
    <n v="12"/>
    <s v="71"/>
    <s v="ไชยวัฒน์  คูณทรัพย์"/>
    <s v="0029983"/>
    <s v="น.ส. แววตา รุ่งแสง"/>
    <s v="1"/>
    <n v="1"/>
    <n v="2"/>
    <n v="22"/>
    <s v="1"/>
    <s v="1"/>
    <s v=""/>
    <n v="11"/>
    <s v="45 บ.หนองสลาม"/>
    <s v="33200506"/>
    <s v="2"/>
    <s v="3"/>
    <s v="1"/>
    <s v="1"/>
    <s v="33200100"/>
    <s v="0"/>
    <s v=""/>
    <x v="157"/>
    <d v="2018-07-28T00:00:00"/>
    <m/>
    <d v="2018-08-03T00:00:00"/>
    <d v="2018-08-03T00:00:00"/>
    <b v="0"/>
    <s v=""/>
    <s v=""/>
    <s v=""/>
    <s v=""/>
    <s v="33010000"/>
    <s v="3320"/>
    <s v="332005"/>
    <s v="06"/>
    <x v="9"/>
    <x v="81"/>
  </r>
  <r>
    <n v="94493"/>
    <n v="686"/>
    <n v="509"/>
    <n v="22"/>
    <s v="71"/>
    <s v="กมลทิพย์  เดือนเพ็ง"/>
    <s v="0027211"/>
    <s v="น.ส. มณีรัตน์ ดวงตา"/>
    <s v="2"/>
    <n v="2"/>
    <n v="0"/>
    <n v="11"/>
    <s v="1"/>
    <s v="1"/>
    <s v="0"/>
    <n v="11"/>
    <s v="151 บ.โพธิ์น้อย"/>
    <s v="33200505"/>
    <s v="2"/>
    <s v="3"/>
    <s v="1"/>
    <s v="1"/>
    <s v="33200100"/>
    <s v="0"/>
    <s v=""/>
    <x v="0"/>
    <d v="2018-10-15T00:00:00"/>
    <m/>
    <d v="2018-10-17T00:00:00"/>
    <d v="2018-10-17T00:00:00"/>
    <b v="0"/>
    <s v=""/>
    <s v=""/>
    <s v=""/>
    <s v=""/>
    <s v="33010000"/>
    <s v="3320"/>
    <s v="332005"/>
    <s v="05"/>
    <x v="9"/>
    <x v="81"/>
  </r>
  <r>
    <n v="79911"/>
    <n v="448"/>
    <n v="465"/>
    <n v="19"/>
    <s v="71"/>
    <s v="อัจฉริยาพร  ด่านสมบูรณ์"/>
    <s v="0024602"/>
    <s v="นาง กุลภัสสร์ ด่านสมบูรณ์"/>
    <s v="2"/>
    <n v="2"/>
    <n v="5"/>
    <n v="10"/>
    <s v="1"/>
    <s v="1"/>
    <s v="0"/>
    <n v="11"/>
    <s v="61 บ.โนนเพ็ก"/>
    <s v="33200401"/>
    <s v="2"/>
    <s v="3"/>
    <s v="1"/>
    <s v="1"/>
    <s v="33200100"/>
    <s v="0"/>
    <s v=""/>
    <x v="80"/>
    <d v="2018-09-02T00:00:00"/>
    <m/>
    <d v="2018-09-03T00:00:00"/>
    <d v="2018-09-03T00:00:00"/>
    <b v="0"/>
    <s v=""/>
    <s v=""/>
    <s v=""/>
    <s v=""/>
    <s v="33010000"/>
    <s v="3320"/>
    <s v="332004"/>
    <s v="01"/>
    <x v="9"/>
    <x v="83"/>
  </r>
  <r>
    <n v="94491"/>
    <n v="685"/>
    <n v="507"/>
    <n v="21"/>
    <s v="71"/>
    <s v="ปุณยาพร  ไชยสวัสดิ์"/>
    <s v="0033183"/>
    <s v="น.ส. สมจิตร ไชยสวัสดิ์"/>
    <s v="2"/>
    <n v="0"/>
    <n v="7"/>
    <n v="27"/>
    <s v="1"/>
    <s v="1"/>
    <s v="0"/>
    <n v="11"/>
    <s v="61  บ้านจาน"/>
    <s v="33200310"/>
    <s v="2"/>
    <s v="3"/>
    <s v="1"/>
    <s v="1"/>
    <s v="33200100"/>
    <s v="0"/>
    <s v=""/>
    <x v="95"/>
    <d v="2018-10-13T00:00:00"/>
    <m/>
    <d v="2018-10-17T00:00:00"/>
    <d v="2018-10-17T00:00:00"/>
    <b v="0"/>
    <s v=""/>
    <s v=""/>
    <s v=""/>
    <s v=""/>
    <s v="33010000"/>
    <s v="3320"/>
    <s v="332003"/>
    <s v="10"/>
    <x v="9"/>
    <x v="82"/>
  </r>
  <r>
    <n v="84839"/>
    <n v="555"/>
    <n v="14108"/>
    <n v="119"/>
    <s v="71"/>
    <s v="ศรัณย์พงศ์  พิมรัตน์"/>
    <s v="000943151"/>
    <s v="น.ส. อรพรรณ นวลใส"/>
    <s v="1"/>
    <n v="3"/>
    <n v="2"/>
    <n v="26"/>
    <s v="1"/>
    <s v="1"/>
    <s v="0"/>
    <n v="11"/>
    <s v="65 วัคซีนนอกเขต 968"/>
    <s v="33200101"/>
    <s v="2"/>
    <s v="2"/>
    <s v="1"/>
    <s v="1"/>
    <s v="33010120"/>
    <s v="0"/>
    <s v=""/>
    <x v="21"/>
    <d v="2018-09-14T00:00:00"/>
    <m/>
    <d v="2018-09-17T00:00:00"/>
    <d v="2018-09-17T00:00:00"/>
    <b v="0"/>
    <s v=""/>
    <s v=""/>
    <s v=""/>
    <s v=""/>
    <s v="33010000"/>
    <s v="3320"/>
    <s v="332001"/>
    <s v="01"/>
    <x v="9"/>
    <x v="79"/>
  </r>
  <r>
    <n v="66503"/>
    <n v="311"/>
    <n v="410"/>
    <n v="15"/>
    <s v="71"/>
    <s v="กิตติกวิน  ถึงไชย"/>
    <s v="0016852"/>
    <s v="นาง กรนิกา ศรีลาชัย"/>
    <s v="1"/>
    <n v="3"/>
    <n v="9"/>
    <n v="29"/>
    <s v="1"/>
    <s v="1"/>
    <s v="0"/>
    <n v="11"/>
    <s v="5/1 บ.โคเฒ่า"/>
    <s v="33200204"/>
    <s v="2"/>
    <s v="3"/>
    <s v="1"/>
    <s v="1"/>
    <s v="33200100"/>
    <s v="0"/>
    <s v=""/>
    <x v="132"/>
    <d v="2018-08-05T00:00:00"/>
    <m/>
    <d v="2018-08-06T00:00:00"/>
    <d v="2018-08-06T00:00:00"/>
    <b v="0"/>
    <s v=""/>
    <s v=""/>
    <s v=""/>
    <s v=""/>
    <s v="33010000"/>
    <s v="3320"/>
    <s v="332002"/>
    <s v="04"/>
    <x v="9"/>
    <x v="80"/>
  </r>
  <r>
    <n v="8548"/>
    <n v="55"/>
    <n v="37604"/>
    <n v="0"/>
    <s v="71"/>
    <s v="ธีรพงศ์  จันทร์สมุทร"/>
    <s v="0025380"/>
    <s v="นาง พรชัย วงศ์พุฒ"/>
    <s v="1"/>
    <n v="1"/>
    <n v="8"/>
    <n v="25"/>
    <s v="1"/>
    <s v="1"/>
    <s v="0"/>
    <n v="11"/>
    <s v="175 บ.หนองแต้"/>
    <s v="33200107"/>
    <s v="1"/>
    <s v="3"/>
    <s v="1"/>
    <s v="1"/>
    <s v="33200100"/>
    <s v="0"/>
    <s v=""/>
    <x v="158"/>
    <d v="2018-01-31T00:00:00"/>
    <m/>
    <d v="2018-02-05T00:00:00"/>
    <d v="2018-02-05T00:00:00"/>
    <b v="0"/>
    <s v=""/>
    <s v=""/>
    <s v=""/>
    <s v=""/>
    <s v="33010000"/>
    <s v="3320"/>
    <s v="332001"/>
    <s v="07"/>
    <x v="9"/>
    <x v="79"/>
  </r>
  <r>
    <n v="66506"/>
    <n v="312"/>
    <n v="413"/>
    <n v="16"/>
    <s v="71"/>
    <s v="ณดา  คำสะทอน"/>
    <s v="0031840"/>
    <s v="น.ส. พิชญาวี ยาศรี"/>
    <s v="2"/>
    <n v="1"/>
    <n v="1"/>
    <n v="24"/>
    <s v="1"/>
    <s v="1"/>
    <s v="0"/>
    <n v="11"/>
    <s v="156 บ.พรหมสวัสดิ์"/>
    <s v="33200220"/>
    <s v="2"/>
    <s v="3"/>
    <s v="1"/>
    <s v="1"/>
    <s v="33200100"/>
    <s v="0"/>
    <s v=""/>
    <x v="55"/>
    <d v="2018-08-06T00:00:00"/>
    <m/>
    <d v="2018-08-06T00:00:00"/>
    <d v="2018-08-06T00:00:00"/>
    <b v="0"/>
    <s v=""/>
    <s v=""/>
    <s v=""/>
    <s v=""/>
    <s v="33010000"/>
    <s v="3320"/>
    <s v="332002"/>
    <s v="20"/>
    <x v="9"/>
    <x v="80"/>
  </r>
  <r>
    <n v="86223"/>
    <n v="581"/>
    <n v="35714"/>
    <n v="0"/>
    <s v="71"/>
    <s v="ภัทพงษ์  วงษ์ป้อง"/>
    <s v="0229980"/>
    <s v="นาง เจกิตาน์ วงษ์ป้อง"/>
    <s v="1"/>
    <n v="1"/>
    <n v="11"/>
    <n v="10"/>
    <s v="1"/>
    <s v="1"/>
    <s v="0"/>
    <n v="11"/>
    <s v="110"/>
    <s v="33200304"/>
    <s v="2"/>
    <s v="3"/>
    <s v="1"/>
    <s v="1"/>
    <s v="33010100"/>
    <s v="0"/>
    <s v=""/>
    <x v="23"/>
    <d v="2018-09-13T00:00:00"/>
    <m/>
    <d v="2018-09-21T00:00:00"/>
    <d v="2018-09-21T00:00:00"/>
    <b v="0"/>
    <s v=""/>
    <s v=""/>
    <s v=""/>
    <s v=""/>
    <s v="33010000"/>
    <s v="3320"/>
    <s v="332003"/>
    <s v="04"/>
    <x v="9"/>
    <x v="82"/>
  </r>
  <r>
    <n v="86406"/>
    <n v="586"/>
    <n v="486"/>
    <n v="20"/>
    <s v="71"/>
    <s v="ชนะนันท์  ทองสุ"/>
    <s v="0030117"/>
    <s v="น.ส. ยุภารัตน์ สอนสมนึก"/>
    <s v="1"/>
    <n v="1"/>
    <n v="4"/>
    <n v="5"/>
    <s v="1"/>
    <s v="1"/>
    <s v="0"/>
    <n v="11"/>
    <s v="277 บ.โนนเพ็ก"/>
    <s v="33200401"/>
    <s v="2"/>
    <s v="3"/>
    <s v="2"/>
    <s v="3"/>
    <s v="33200100"/>
    <s v="0"/>
    <s v=""/>
    <x v="29"/>
    <d v="2018-09-20T00:00:00"/>
    <m/>
    <d v="2018-09-21T00:00:00"/>
    <d v="2018-09-21T00:00:00"/>
    <b v="0"/>
    <s v=""/>
    <s v=""/>
    <s v=""/>
    <s v=""/>
    <s v="33010000"/>
    <s v="3320"/>
    <s v="332004"/>
    <s v="01"/>
    <x v="9"/>
    <x v="83"/>
  </r>
  <r>
    <n v="97354"/>
    <n v="731"/>
    <n v="523"/>
    <n v="23"/>
    <s v="71"/>
    <s v="ชญาภา  พันธ์คำ"/>
    <s v="0031893"/>
    <s v="ด.ญ. ณัฐสุดา ปักปิ่น"/>
    <s v="2"/>
    <n v="1"/>
    <n v="3"/>
    <n v="0"/>
    <s v="1"/>
    <s v="1"/>
    <s v="0"/>
    <n v="11"/>
    <s v="72 บ้านคูเมือง"/>
    <s v="33200103"/>
    <s v="1"/>
    <s v="3"/>
    <s v="1"/>
    <s v="1"/>
    <s v="33200100"/>
    <s v="0"/>
    <s v=""/>
    <x v="159"/>
    <d v="2018-10-30T00:00:00"/>
    <m/>
    <d v="2018-10-30T00:00:00"/>
    <d v="2018-10-30T00:00:00"/>
    <b v="0"/>
    <s v=""/>
    <s v=""/>
    <s v=""/>
    <s v=""/>
    <s v="33010000"/>
    <s v="3320"/>
    <s v="332001"/>
    <s v="03"/>
    <x v="9"/>
    <x v="79"/>
  </r>
  <r>
    <n v="74635"/>
    <n v="367"/>
    <n v="12072"/>
    <n v="71"/>
    <s v="71"/>
    <s v="ณัฏฐนันท์  เงื้อมผา"/>
    <s v="001005300"/>
    <s v="นาง ภาธิณี สุขสงวน"/>
    <s v="2"/>
    <n v="6"/>
    <n v="3"/>
    <n v="20"/>
    <s v="1"/>
    <s v="1"/>
    <s v="0"/>
    <n v="6"/>
    <s v="246"/>
    <s v="33200209"/>
    <s v="2"/>
    <s v="2"/>
    <s v="1"/>
    <s v="1"/>
    <s v="33010120"/>
    <s v="0"/>
    <s v=""/>
    <x v="155"/>
    <d v="2018-08-16T00:00:00"/>
    <m/>
    <d v="2018-08-20T00:00:00"/>
    <d v="2018-08-20T00:00:00"/>
    <b v="0"/>
    <s v=""/>
    <s v=""/>
    <s v=""/>
    <s v=""/>
    <s v="33010000"/>
    <s v="3320"/>
    <s v="332002"/>
    <s v="09"/>
    <x v="9"/>
    <x v="80"/>
  </r>
  <r>
    <n v="5067"/>
    <n v="35"/>
    <n v="805"/>
    <n v="3"/>
    <s v="71"/>
    <s v="ทิตานัน  อินทรีย์"/>
    <s v="000947213"/>
    <s v="น.ส. พิมพ์พิไล อร่ามเรือง"/>
    <s v="2"/>
    <n v="0"/>
    <n v="11"/>
    <n v="1"/>
    <s v="1"/>
    <s v="1"/>
    <s v="0"/>
    <n v="11"/>
    <s v="207 บ้านโนนตับเต่า"/>
    <s v="33200217"/>
    <s v="2"/>
    <s v="2"/>
    <s v="2"/>
    <s v="3"/>
    <s v="33010120"/>
    <s v="0"/>
    <s v=""/>
    <x v="160"/>
    <d v="2018-01-19T00:00:00"/>
    <m/>
    <d v="2018-01-20T00:00:00"/>
    <d v="2018-01-21T00:00:00"/>
    <b v="0"/>
    <s v=""/>
    <s v=""/>
    <s v=""/>
    <s v=""/>
    <s v="33010000"/>
    <s v="3320"/>
    <s v="332002"/>
    <s v="17"/>
    <x v="9"/>
    <x v="80"/>
  </r>
  <r>
    <n v="25535"/>
    <n v="91"/>
    <n v="35"/>
    <n v="1"/>
    <s v="71"/>
    <s v="ปวิน เทพายัง"/>
    <s v="0093925"/>
    <s v="น.ส. ประไพศรี โพธิ์มี"/>
    <s v="1"/>
    <n v="1"/>
    <n v="6"/>
    <n v="13"/>
    <s v="1"/>
    <s v="1"/>
    <s v="0"/>
    <n v="11"/>
    <s v="60 บ้านยางปอ"/>
    <s v="33200411"/>
    <s v="2"/>
    <s v="3"/>
    <s v="1"/>
    <s v="1"/>
    <s v="33160100"/>
    <s v="0"/>
    <s v=""/>
    <x v="10"/>
    <d v="2018-01-04T00:00:00"/>
    <m/>
    <d v="2018-01-04T00:00:00"/>
    <d v="2018-01-07T00:00:00"/>
    <b v="0"/>
    <s v=""/>
    <s v=""/>
    <s v=""/>
    <s v=""/>
    <s v="33010000"/>
    <s v="3320"/>
    <s v="332004"/>
    <s v="11"/>
    <x v="9"/>
    <x v="83"/>
  </r>
  <r>
    <n v="20743"/>
    <n v="84"/>
    <n v="143"/>
    <n v="4"/>
    <s v="71"/>
    <s v="เมลดา  ดอกโสก"/>
    <s v="0023079"/>
    <s v="น.ส. ปานธวี ขันตี"/>
    <s v="2"/>
    <n v="3"/>
    <n v="1"/>
    <n v="0"/>
    <s v="1"/>
    <s v="1"/>
    <s v="0"/>
    <n v="11"/>
    <s v="128 บ.หนองอรัง"/>
    <s v="33200104"/>
    <s v="1"/>
    <s v="3"/>
    <s v="1"/>
    <s v="1"/>
    <s v="33200100"/>
    <s v="0"/>
    <s v=""/>
    <x v="161"/>
    <d v="2018-02-21T00:00:00"/>
    <m/>
    <d v="2018-02-22T00:00:00"/>
    <d v="2018-02-28T00:00:00"/>
    <b v="0"/>
    <s v=""/>
    <s v=""/>
    <s v=""/>
    <s v=""/>
    <s v="33010000"/>
    <s v="3320"/>
    <s v="332001"/>
    <s v="04"/>
    <x v="9"/>
    <x v="79"/>
  </r>
  <r>
    <n v="2837"/>
    <n v="21"/>
    <n v="37067"/>
    <n v="0"/>
    <s v="71"/>
    <s v="กัญญาณัฐ   เพ็งแจ่ม"/>
    <s v="0031858"/>
    <s v="นาง สวิมล อรทัย"/>
    <s v="2"/>
    <n v="1"/>
    <n v="3"/>
    <n v="10"/>
    <s v="1"/>
    <s v="1"/>
    <s v="0"/>
    <n v="11"/>
    <s v="176/2 บ.หนองไฮ"/>
    <s v="33200408"/>
    <s v="2"/>
    <s v="3"/>
    <s v="1"/>
    <s v="1"/>
    <s v="33200100"/>
    <s v="0"/>
    <s v=""/>
    <x v="62"/>
    <d v="2018-01-13T00:00:00"/>
    <m/>
    <d v="2018-01-16T00:00:00"/>
    <d v="2018-01-16T00:00:00"/>
    <b v="0"/>
    <s v=""/>
    <s v=""/>
    <s v=""/>
    <s v=""/>
    <s v="33010000"/>
    <s v="3320"/>
    <s v="332004"/>
    <s v="08"/>
    <x v="9"/>
    <x v="83"/>
  </r>
  <r>
    <n v="54696"/>
    <n v="191"/>
    <n v="241"/>
    <n v="3"/>
    <s v="71"/>
    <s v="สรสิชา  จอมเกาะ"/>
    <s v="0020134"/>
    <s v="น.ส. จิราภรณ์ จันทรัพย์"/>
    <s v="2"/>
    <n v="2"/>
    <n v="7"/>
    <n v="1"/>
    <s v="1"/>
    <s v="1"/>
    <s v="0"/>
    <n v="11"/>
    <s v="134"/>
    <s v="33210102"/>
    <s v="2"/>
    <s v="3"/>
    <s v="1"/>
    <s v="1"/>
    <s v="33210100"/>
    <s v="0"/>
    <s v=""/>
    <x v="162"/>
    <d v="2018-07-02T00:00:00"/>
    <m/>
    <d v="2018-07-03T00:00:00"/>
    <d v="2018-07-03T00:00:00"/>
    <b v="0"/>
    <s v=""/>
    <s v=""/>
    <s v=""/>
    <s v=""/>
    <s v="33010000"/>
    <s v="3321"/>
    <s v="332101"/>
    <s v="02"/>
    <x v="10"/>
    <x v="84"/>
  </r>
  <r>
    <n v="73127"/>
    <n v="350"/>
    <n v="307"/>
    <n v="6"/>
    <s v="71"/>
    <s v="กิตติเดช  แสนท้าว"/>
    <s v="0020342"/>
    <s v="นาง มณีรัตน์ กองทรัพย์"/>
    <s v="1"/>
    <n v="2"/>
    <n v="11"/>
    <n v="21"/>
    <s v="1"/>
    <s v="1"/>
    <s v="0"/>
    <n v="11"/>
    <s v="042"/>
    <s v="33210412"/>
    <s v="2"/>
    <s v="3"/>
    <s v="1"/>
    <s v="1"/>
    <s v="33210100"/>
    <s v="0"/>
    <s v=""/>
    <x v="163"/>
    <d v="2018-08-09T00:00:00"/>
    <m/>
    <d v="2018-08-15T00:00:00"/>
    <d v="2018-08-15T00:00:00"/>
    <b v="0"/>
    <s v=""/>
    <s v=""/>
    <s v=""/>
    <s v=""/>
    <s v="33010000"/>
    <s v="3321"/>
    <s v="332104"/>
    <s v="12"/>
    <x v="10"/>
    <x v="85"/>
  </r>
  <r>
    <n v="85825"/>
    <n v="574"/>
    <n v="882"/>
    <n v="10"/>
    <s v="71"/>
    <s v="ชยานันท์  จันทร์เพ็ง"/>
    <s v="0062657"/>
    <s v="นาง สุภาพร จันทร์เพ็ง"/>
    <s v="1"/>
    <n v="2"/>
    <n v="9"/>
    <n v="29"/>
    <s v="1"/>
    <s v="1"/>
    <s v="0"/>
    <n v="11"/>
    <s v="30 บ้านหนองสำโรง"/>
    <s v="33210204"/>
    <s v="2"/>
    <s v="3"/>
    <s v="1"/>
    <s v="1"/>
    <s v="33110100"/>
    <s v="0"/>
    <s v=""/>
    <x v="12"/>
    <d v="2018-09-19T00:00:00"/>
    <m/>
    <d v="2018-09-20T00:00:00"/>
    <d v="2018-09-20T00:00:00"/>
    <b v="0"/>
    <s v=""/>
    <s v=""/>
    <s v=""/>
    <s v=""/>
    <s v="33010000"/>
    <s v="3321"/>
    <s v="332102"/>
    <s v="04"/>
    <x v="10"/>
    <x v="68"/>
  </r>
  <r>
    <n v="88615"/>
    <n v="620"/>
    <n v="432"/>
    <n v="8"/>
    <s v="71"/>
    <s v="ชินวัฒน์  พันธะวัน"/>
    <s v="0020330"/>
    <s v="นาง วิไล พันธะวัน"/>
    <s v="1"/>
    <n v="3"/>
    <n v="0"/>
    <n v="14"/>
    <s v="1"/>
    <s v="1"/>
    <s v="0"/>
    <n v="11"/>
    <s v="25"/>
    <s v="33210212"/>
    <s v="1"/>
    <s v="3"/>
    <s v="1"/>
    <s v="1"/>
    <s v="33210100"/>
    <s v="0"/>
    <s v=""/>
    <x v="31"/>
    <d v="2018-09-25T00:00:00"/>
    <m/>
    <d v="2018-09-28T00:00:00"/>
    <d v="2018-09-28T00:00:00"/>
    <b v="0"/>
    <s v=""/>
    <s v=""/>
    <s v=""/>
    <s v=""/>
    <s v="33010000"/>
    <s v="3321"/>
    <s v="332102"/>
    <s v="12"/>
    <x v="10"/>
    <x v="68"/>
  </r>
  <r>
    <n v="55159"/>
    <n v="195"/>
    <n v="782"/>
    <n v="1"/>
    <s v="71"/>
    <s v="วิลาวัลย์ เย็นใจ"/>
    <s v="0039679"/>
    <s v="น.ส. วัลยา ศรีสนิท"/>
    <s v="2"/>
    <n v="2"/>
    <n v="1"/>
    <n v="18"/>
    <s v="1"/>
    <s v="1"/>
    <s v="0"/>
    <n v="11"/>
    <s v="19 บ.แสง"/>
    <s v="33210501"/>
    <s v="2"/>
    <s v="3"/>
    <s v="1"/>
    <s v="1"/>
    <s v="33180100"/>
    <s v="0"/>
    <s v=""/>
    <x v="162"/>
    <d v="2018-07-02T00:00:00"/>
    <m/>
    <d v="2018-07-03T00:00:00"/>
    <d v="2018-07-04T00:00:00"/>
    <b v="0"/>
    <s v=""/>
    <s v=""/>
    <s v=""/>
    <s v=""/>
    <s v="33010000"/>
    <s v="3321"/>
    <s v="332105"/>
    <s v="01"/>
    <x v="10"/>
    <x v="86"/>
  </r>
  <r>
    <n v="54273"/>
    <n v="188"/>
    <n v="240"/>
    <n v="2"/>
    <s v="71"/>
    <s v="จิตติพัฒน์  ใจดี"/>
    <s v="0019425"/>
    <s v="นาง จันทร์ฤาดี หนองหงอก"/>
    <s v="1"/>
    <n v="1"/>
    <n v="11"/>
    <n v="9"/>
    <s v="1"/>
    <s v="1"/>
    <s v="0"/>
    <n v="11"/>
    <s v="88 บ.โดด"/>
    <s v="33210102"/>
    <s v="2"/>
    <s v="3"/>
    <s v="1"/>
    <s v="1"/>
    <s v="33210100"/>
    <s v="0"/>
    <s v=""/>
    <x v="162"/>
    <d v="2018-07-02T00:00:00"/>
    <m/>
    <d v="2018-07-02T00:00:00"/>
    <d v="2018-07-02T00:00:00"/>
    <b v="0"/>
    <s v=""/>
    <s v=""/>
    <s v=""/>
    <s v=""/>
    <s v="33010000"/>
    <s v="3321"/>
    <s v="332101"/>
    <s v="02"/>
    <x v="10"/>
    <x v="84"/>
  </r>
  <r>
    <n v="64085"/>
    <n v="275"/>
    <n v="1737"/>
    <n v="12"/>
    <s v="71"/>
    <s v="ธนวัฒน์ รักษาชอบ"/>
    <s v="0038017"/>
    <s v="น.ส. วิไลวรรณ วิสาเกตุ"/>
    <s v="1"/>
    <n v="3"/>
    <n v="3"/>
    <n v="0"/>
    <s v="1"/>
    <s v="1"/>
    <s v="0"/>
    <n v="11"/>
    <s v="48"/>
    <s v="33210109"/>
    <s v="2"/>
    <s v="3"/>
    <s v="1"/>
    <s v="1"/>
    <s v="33180100"/>
    <s v="0"/>
    <s v=""/>
    <x v="129"/>
    <d v="2018-07-30T00:00:00"/>
    <m/>
    <d v="2018-07-31T00:00:00"/>
    <d v="2018-07-31T00:00:00"/>
    <b v="0"/>
    <s v=""/>
    <s v=""/>
    <s v=""/>
    <s v=""/>
    <s v="33010000"/>
    <s v="3321"/>
    <s v="332101"/>
    <s v="09"/>
    <x v="10"/>
    <x v="84"/>
  </r>
  <r>
    <n v="90451"/>
    <n v="640"/>
    <n v="449"/>
    <n v="9"/>
    <s v="71"/>
    <s v="นพเก้า  มะณีสุข"/>
    <s v="0005260"/>
    <s v="น.ส. สมหญิง บุตรศรี"/>
    <s v="1"/>
    <n v="5"/>
    <n v="8"/>
    <n v="23"/>
    <s v="1"/>
    <s v="1"/>
    <s v="0"/>
    <n v="11"/>
    <s v="19"/>
    <s v="33210502"/>
    <s v="2"/>
    <s v="3"/>
    <s v="1"/>
    <s v="1"/>
    <s v="33210100"/>
    <s v="0"/>
    <s v=""/>
    <x v="164"/>
    <d v="2018-09-29T00:00:00"/>
    <m/>
    <d v="2018-10-03T00:00:00"/>
    <d v="2018-10-03T00:00:00"/>
    <b v="0"/>
    <s v=""/>
    <s v=""/>
    <s v=""/>
    <s v=""/>
    <s v="33010000"/>
    <s v="3321"/>
    <s v="332105"/>
    <s v="02"/>
    <x v="10"/>
    <x v="86"/>
  </r>
  <r>
    <n v="100406"/>
    <n v="763"/>
    <n v="17139"/>
    <n v="158"/>
    <s v="71"/>
    <s v="ภัควลัญชญ์  ลิลาด"/>
    <s v="000901619"/>
    <s v="น.ส. ทิพาพร วงศ์คำดี"/>
    <s v="2"/>
    <n v="2"/>
    <n v="10"/>
    <n v="17"/>
    <s v="1"/>
    <s v="1"/>
    <s v="0"/>
    <n v="11"/>
    <s v="29  บ้านหนองคู"/>
    <s v="33210118"/>
    <s v="2"/>
    <s v="2"/>
    <s v="2"/>
    <s v="3"/>
    <s v="33010120"/>
    <s v="0"/>
    <s v=""/>
    <x v="112"/>
    <d v="2018-11-12T00:00:00"/>
    <m/>
    <d v="2018-11-14T00:00:00"/>
    <d v="2018-11-14T00:00:00"/>
    <b v="0"/>
    <s v=""/>
    <s v=""/>
    <s v=""/>
    <s v=""/>
    <s v="33010000"/>
    <s v="3321"/>
    <s v="332101"/>
    <s v="18"/>
    <x v="10"/>
    <x v="84"/>
  </r>
  <r>
    <n v="83180"/>
    <n v="503"/>
    <n v="2965"/>
    <n v="26"/>
    <s v="71"/>
    <s v="ภัทรสุดา ชนะงาม"/>
    <s v="0041032"/>
    <s v="น.ส. วิไลพร ชนะงาม"/>
    <s v="2"/>
    <n v="1"/>
    <n v="2"/>
    <n v="29"/>
    <s v="1"/>
    <s v="1"/>
    <s v="0"/>
    <n v="11"/>
    <s v="52"/>
    <s v="33210213"/>
    <s v="2"/>
    <s v="3"/>
    <s v="1"/>
    <s v="1"/>
    <s v="33180100"/>
    <s v="0"/>
    <s v=""/>
    <x v="83"/>
    <d v="2018-09-08T00:00:00"/>
    <m/>
    <d v="2018-09-10T00:00:00"/>
    <d v="2018-09-11T00:00:00"/>
    <b v="0"/>
    <s v=""/>
    <s v=""/>
    <s v=""/>
    <s v=""/>
    <s v="33010000"/>
    <s v="3321"/>
    <s v="332102"/>
    <s v="13"/>
    <x v="10"/>
    <x v="68"/>
  </r>
  <r>
    <n v="39409"/>
    <n v="125"/>
    <n v="182"/>
    <n v="1"/>
    <s v="71"/>
    <s v="น้ำเพชร   มั่นจิตร"/>
    <s v="0019516"/>
    <s v="นาง สุพิน  บึงไกร"/>
    <s v="2"/>
    <n v="1"/>
    <n v="9"/>
    <n v="1"/>
    <s v="1"/>
    <s v="1"/>
    <s v="0"/>
    <n v="11"/>
    <s v="24 บ.หนองผือ"/>
    <s v="33210408"/>
    <s v="2"/>
    <s v="3"/>
    <s v="2"/>
    <s v="3"/>
    <s v="33210100"/>
    <s v="0"/>
    <s v=""/>
    <x v="165"/>
    <d v="2018-05-11T00:00:00"/>
    <m/>
    <d v="2018-05-11T00:00:00"/>
    <d v="2018-05-11T00:00:00"/>
    <b v="0"/>
    <s v=""/>
    <s v=""/>
    <s v=""/>
    <s v=""/>
    <s v="33010000"/>
    <s v="3321"/>
    <s v="332104"/>
    <s v="08"/>
    <x v="10"/>
    <x v="85"/>
  </r>
  <r>
    <n v="77186"/>
    <n v="401"/>
    <n v="2475"/>
    <n v="15"/>
    <s v="71"/>
    <s v="ชฎานาฏ  ลุผล"/>
    <s v="0084977"/>
    <s v="น.ส. ฉัตรชนก คูณแก้ว"/>
    <s v="2"/>
    <n v="0"/>
    <n v="11"/>
    <n v="8"/>
    <s v="1"/>
    <s v="1"/>
    <s v="0"/>
    <n v="11"/>
    <s v="56/2  รพ.ไพรบึง"/>
    <s v="33060120"/>
    <s v="1"/>
    <s v="3"/>
    <s v="1"/>
    <s v="1"/>
    <s v="33060100"/>
    <s v="0"/>
    <s v=""/>
    <x v="4"/>
    <d v="2018-08-26T00:00:00"/>
    <m/>
    <d v="2018-08-27T00:00:00"/>
    <d v="2018-08-27T00:00:00"/>
    <b v="0"/>
    <s v=""/>
    <s v=""/>
    <s v=""/>
    <s v=""/>
    <s v="33010000"/>
    <s v="3306"/>
    <s v="330601"/>
    <s v="20"/>
    <x v="11"/>
    <x v="87"/>
  </r>
  <r>
    <n v="79286"/>
    <n v="436"/>
    <n v="2621"/>
    <n v="16"/>
    <s v="71"/>
    <s v="ดนุพล  สายสังข์"/>
    <s v="0078677"/>
    <s v="น.ส. ศิริพร ไชยโคตร"/>
    <s v="1"/>
    <n v="3"/>
    <n v="9"/>
    <n v="9"/>
    <s v="1"/>
    <s v="1"/>
    <s v="0"/>
    <n v="11"/>
    <s v="199     บ.โพนปลัด"/>
    <s v="33060501"/>
    <s v="2"/>
    <s v="3"/>
    <s v="1"/>
    <s v="1"/>
    <s v="33060100"/>
    <s v="0"/>
    <s v=""/>
    <x v="56"/>
    <d v="2018-08-31T00:00:00"/>
    <m/>
    <d v="2018-08-31T00:00:00"/>
    <d v="2018-08-31T00:00:00"/>
    <b v="0"/>
    <s v=""/>
    <s v=""/>
    <s v=""/>
    <s v=""/>
    <s v="33010000"/>
    <s v="3306"/>
    <s v="330605"/>
    <s v="01"/>
    <x v="11"/>
    <x v="88"/>
  </r>
  <r>
    <n v="90361"/>
    <n v="639"/>
    <n v="8224"/>
    <n v="40"/>
    <s v="71"/>
    <s v="ศวิตา  แสนจันทร์"/>
    <s v="0172917"/>
    <s v="นาง ฤทัยวรรณ แสนจันทร์"/>
    <s v="2"/>
    <n v="0"/>
    <n v="6"/>
    <n v="9"/>
    <s v="1"/>
    <s v="1"/>
    <s v="0"/>
    <n v="11"/>
    <s v="92  บ.หัวช้าง"/>
    <s v="33060405"/>
    <s v="2"/>
    <s v="3"/>
    <s v="1"/>
    <s v="1"/>
    <s v="33080100"/>
    <s v="0"/>
    <s v=""/>
    <x v="3"/>
    <d v="2018-10-02T00:00:00"/>
    <m/>
    <d v="2018-10-03T00:00:00"/>
    <d v="2018-10-03T00:00:00"/>
    <b v="0"/>
    <s v=""/>
    <s v=""/>
    <s v=""/>
    <s v=""/>
    <s v="33010000"/>
    <s v="3306"/>
    <s v="330604"/>
    <s v="05"/>
    <x v="11"/>
    <x v="89"/>
  </r>
  <r>
    <n v="75276"/>
    <n v="374"/>
    <n v="2350"/>
    <n v="13"/>
    <s v="71"/>
    <s v="กำชัย  ตรีคำ"/>
    <s v="0084028"/>
    <s v="นาง สุนารี บุญร่วม"/>
    <s v="1"/>
    <n v="1"/>
    <n v="4"/>
    <n v="17"/>
    <s v="1"/>
    <s v="1"/>
    <s v="0"/>
    <n v="11"/>
    <s v="172 บ.ไพรบึง"/>
    <s v="33060108"/>
    <s v="1"/>
    <s v="3"/>
    <s v="1"/>
    <s v="1"/>
    <s v="33060100"/>
    <s v="0"/>
    <s v=""/>
    <x v="91"/>
    <d v="2018-08-18T00:00:00"/>
    <m/>
    <d v="2018-08-20T00:00:00"/>
    <d v="2018-08-21T00:00:00"/>
    <b v="0"/>
    <s v=""/>
    <s v=""/>
    <s v=""/>
    <s v=""/>
    <s v="33010000"/>
    <s v="3306"/>
    <s v="330601"/>
    <s v="08"/>
    <x v="11"/>
    <x v="87"/>
  </r>
  <r>
    <n v="98739"/>
    <n v="739"/>
    <n v="36110"/>
    <n v="0"/>
    <s v="71"/>
    <s v="ฉัตรชนก  สรรเสริญ"/>
    <s v="0232133"/>
    <s v="นาง ครองขวัญ วันเพ็ง"/>
    <s v="2"/>
    <n v="0"/>
    <n v="8"/>
    <n v="14"/>
    <s v="1"/>
    <s v="1"/>
    <s v=""/>
    <n v="11"/>
    <s v="82"/>
    <s v="33060201"/>
    <s v="2"/>
    <s v="3"/>
    <s v="1"/>
    <s v="1"/>
    <s v="33010100"/>
    <s v="0"/>
    <s v=""/>
    <x v="82"/>
    <d v="2018-11-05T00:00:00"/>
    <m/>
    <d v="2018-11-06T00:00:00"/>
    <d v="2018-11-06T00:00:00"/>
    <b v="0"/>
    <s v=""/>
    <s v=""/>
    <s v=""/>
    <s v=""/>
    <s v="33010000"/>
    <s v="3306"/>
    <s v="330602"/>
    <s v="01"/>
    <x v="11"/>
    <x v="90"/>
  </r>
  <r>
    <n v="5955"/>
    <n v="39"/>
    <m/>
    <m/>
    <s v="71"/>
    <s v="อณาคิณ พงษ์วัน"/>
    <s v="166588"/>
    <s v=""/>
    <s v="1"/>
    <n v="1"/>
    <n v="4"/>
    <n v="0"/>
    <s v="1"/>
    <s v="1"/>
    <s v=""/>
    <n v="11"/>
    <s v="ไม่มีบ้านเลขที่"/>
    <s v="33060413"/>
    <s v="1"/>
    <s v="3"/>
    <s v="1"/>
    <s v="3"/>
    <s v="33060100"/>
    <s v=""/>
    <s v=""/>
    <x v="166"/>
    <d v="2018-01-24T00:00:00"/>
    <m/>
    <d v="2018-01-25T00:00:00"/>
    <d v="2018-01-25T00:00:00"/>
    <b v="0"/>
    <s v="0"/>
    <s v="0"/>
    <s v=""/>
    <s v="ไม่ระบุ"/>
    <s v="33010000"/>
    <s v="3306"/>
    <s v="330604"/>
    <s v="13"/>
    <x v="11"/>
    <x v="89"/>
  </r>
  <r>
    <n v="23388"/>
    <n v="87"/>
    <n v="602"/>
    <n v="1"/>
    <s v="71"/>
    <s v="ธนกฤต  โยธา"/>
    <s v="0082051"/>
    <s v="น.ส. สมคิด ไพรบึง"/>
    <s v="1"/>
    <n v="1"/>
    <n v="10"/>
    <n v="4"/>
    <s v="1"/>
    <s v="1"/>
    <s v="0"/>
    <n v="11"/>
    <s v="115  บ.หนองพัง"/>
    <s v="33060604"/>
    <s v="2"/>
    <s v="3"/>
    <s v="1"/>
    <s v="1"/>
    <s v="33060100"/>
    <s v="0"/>
    <s v=""/>
    <x v="167"/>
    <d v="2018-03-14T00:00:00"/>
    <m/>
    <d v="2018-03-14T00:00:00"/>
    <d v="2018-03-14T00:00:00"/>
    <b v="0"/>
    <s v=""/>
    <s v=""/>
    <s v=""/>
    <s v=""/>
    <s v="33010000"/>
    <s v="3306"/>
    <s v="330606"/>
    <s v="04"/>
    <x v="11"/>
    <x v="91"/>
  </r>
  <r>
    <n v="25995"/>
    <n v="96"/>
    <n v="649"/>
    <n v="2"/>
    <s v="71"/>
    <s v="จิรสิน  พิจารณ์"/>
    <s v="0082061"/>
    <s v="น.ส. สินธ์ จันทร์ส่อง"/>
    <s v="1"/>
    <n v="3"/>
    <n v="8"/>
    <n v="30"/>
    <s v="1"/>
    <s v="1"/>
    <s v="0"/>
    <n v="11"/>
    <s v="50 บ.ประอาง"/>
    <s v="33060303"/>
    <s v="2"/>
    <s v="3"/>
    <s v="1"/>
    <s v="1"/>
    <s v="33060100"/>
    <s v="0"/>
    <s v=""/>
    <x v="168"/>
    <d v="2018-03-20T00:00:00"/>
    <m/>
    <d v="2018-03-21T00:00:00"/>
    <d v="2018-03-21T00:00:00"/>
    <b v="0"/>
    <s v=""/>
    <s v=""/>
    <s v=""/>
    <s v=""/>
    <s v="33010000"/>
    <s v="3306"/>
    <s v="330603"/>
    <s v="03"/>
    <x v="11"/>
    <x v="92"/>
  </r>
  <r>
    <n v="43347"/>
    <n v="136"/>
    <n v="7744"/>
    <n v="29"/>
    <s v="71"/>
    <s v="นภัสสร  แตงทอง"/>
    <s v="000899640"/>
    <s v="นาง ปัญจพร แตงอ่อน"/>
    <s v="2"/>
    <n v="3"/>
    <n v="1"/>
    <n v="20"/>
    <s v="1"/>
    <s v="1"/>
    <s v="0"/>
    <n v="11"/>
    <s v="62"/>
    <s v="33060407"/>
    <s v="2"/>
    <s v="2"/>
    <s v="1"/>
    <s v="1"/>
    <s v="33010120"/>
    <s v="0"/>
    <s v=""/>
    <x v="169"/>
    <d v="2018-05-27T00:00:00"/>
    <m/>
    <d v="2018-05-28T00:00:00"/>
    <d v="2018-05-28T00:00:00"/>
    <b v="0"/>
    <s v=""/>
    <s v=""/>
    <s v=""/>
    <s v=""/>
    <s v="33010000"/>
    <s v="3306"/>
    <s v="330604"/>
    <s v="07"/>
    <x v="11"/>
    <x v="89"/>
  </r>
  <r>
    <n v="53601"/>
    <n v="181"/>
    <n v="1619"/>
    <n v="4"/>
    <s v="71"/>
    <s v="อารัญญา  อ่อนหวาน"/>
    <s v="0083291"/>
    <s v="น.ส. อุษณีย์ ธรรมคุณ"/>
    <s v="2"/>
    <n v="2"/>
    <n v="1"/>
    <n v="7"/>
    <s v="1"/>
    <s v="1"/>
    <s v="0"/>
    <n v="11"/>
    <s v="79 บ.พราน"/>
    <s v="33060107"/>
    <s v="1"/>
    <s v="3"/>
    <s v="1"/>
    <s v="1"/>
    <s v="33060100"/>
    <s v="0"/>
    <s v=""/>
    <x v="170"/>
    <d v="2018-06-29T00:00:00"/>
    <m/>
    <d v="2018-06-29T00:00:00"/>
    <d v="2018-06-30T00:00:00"/>
    <b v="0"/>
    <s v=""/>
    <s v=""/>
    <s v=""/>
    <s v=""/>
    <s v="33010000"/>
    <s v="3306"/>
    <s v="330601"/>
    <s v="07"/>
    <x v="11"/>
    <x v="87"/>
  </r>
  <r>
    <n v="61503"/>
    <n v="253"/>
    <n v="1880"/>
    <n v="8"/>
    <s v="71"/>
    <s v="สายฟ้า  วงศ์นิล"/>
    <s v="0075974"/>
    <s v="นางสาว ทิพย์วาณี แทนโสต"/>
    <s v="1"/>
    <n v="5"/>
    <n v="3"/>
    <n v="23"/>
    <s v="1"/>
    <s v="1"/>
    <s v="0"/>
    <n v="11"/>
    <s v="85   บ.กระโดน"/>
    <s v="33060208"/>
    <s v="2"/>
    <s v="3"/>
    <s v="1"/>
    <s v="1"/>
    <s v="33060100"/>
    <s v="0"/>
    <s v=""/>
    <x v="134"/>
    <d v="2018-07-22T00:00:00"/>
    <m/>
    <d v="2018-07-23T00:00:00"/>
    <d v="2018-07-23T00:00:00"/>
    <b v="0"/>
    <s v=""/>
    <s v=""/>
    <s v=""/>
    <s v=""/>
    <s v="33010000"/>
    <s v="3306"/>
    <s v="330602"/>
    <s v="08"/>
    <x v="11"/>
    <x v="90"/>
  </r>
  <r>
    <n v="59525"/>
    <n v="231"/>
    <n v="1790"/>
    <n v="6"/>
    <s v="71"/>
    <s v="เกียรติศักดิ์  สุพรรณ"/>
    <s v="0084460"/>
    <s v="น.ส. ขนิษฐา มะโนชาติ"/>
    <s v="1"/>
    <n v="1"/>
    <n v="1"/>
    <n v="3"/>
    <s v="1"/>
    <s v="1"/>
    <s v="0"/>
    <n v="11"/>
    <s v="215 บ.ผือ"/>
    <s v="33060109"/>
    <s v="1"/>
    <s v="3"/>
    <s v="2"/>
    <s v="3"/>
    <s v="33060100"/>
    <s v="0"/>
    <s v=""/>
    <x v="171"/>
    <d v="2018-07-14T00:00:00"/>
    <m/>
    <d v="2018-07-16T00:00:00"/>
    <d v="2018-07-16T00:00:00"/>
    <b v="0"/>
    <s v=""/>
    <s v=""/>
    <s v=""/>
    <s v=""/>
    <s v="33010000"/>
    <s v="3306"/>
    <s v="330601"/>
    <s v="09"/>
    <x v="11"/>
    <x v="87"/>
  </r>
  <r>
    <n v="72886"/>
    <n v="347"/>
    <n v="2235"/>
    <n v="11"/>
    <s v="71"/>
    <s v="พิลาวรรณ  จันลา"/>
    <s v="0082393"/>
    <s v="น.ส. รื่นฤดี ชูชื่น"/>
    <s v="2"/>
    <n v="2"/>
    <n v="1"/>
    <n v="22"/>
    <s v="1"/>
    <s v="1"/>
    <s v="0"/>
    <n v="11"/>
    <s v="42   บ.ไพรบึง"/>
    <s v="33060116"/>
    <s v="2"/>
    <s v="3"/>
    <s v="1"/>
    <s v="1"/>
    <s v="33060100"/>
    <s v="0"/>
    <s v=""/>
    <x v="172"/>
    <d v="2018-08-12T00:00:00"/>
    <m/>
    <d v="2018-08-14T00:00:00"/>
    <d v="2018-08-14T00:00:00"/>
    <b v="0"/>
    <s v=""/>
    <s v=""/>
    <s v=""/>
    <s v=""/>
    <s v="33010000"/>
    <s v="3306"/>
    <s v="330601"/>
    <s v="16"/>
    <x v="11"/>
    <x v="87"/>
  </r>
  <r>
    <n v="60370"/>
    <n v="239"/>
    <n v="1844"/>
    <n v="7"/>
    <s v="71"/>
    <s v="อลิษา  เพ็งกระจาด"/>
    <s v="0081666"/>
    <s v="นาง วิลัยทอง จรเด็จ"/>
    <s v="2"/>
    <n v="2"/>
    <n v="4"/>
    <n v="0"/>
    <s v="1"/>
    <s v="1"/>
    <s v="0"/>
    <n v="11"/>
    <s v="71   บ.พราน"/>
    <s v="33060107"/>
    <s v="1"/>
    <s v="3"/>
    <s v="1"/>
    <s v="1"/>
    <s v="33060100"/>
    <s v="0"/>
    <s v=""/>
    <x v="173"/>
    <d v="2018-07-19T00:00:00"/>
    <m/>
    <d v="2018-07-19T00:00:00"/>
    <d v="2018-07-20T00:00:00"/>
    <b v="0"/>
    <s v=""/>
    <s v=""/>
    <s v=""/>
    <s v=""/>
    <s v="33010000"/>
    <s v="3306"/>
    <s v="330601"/>
    <s v="07"/>
    <x v="11"/>
    <x v="87"/>
  </r>
  <r>
    <n v="61658"/>
    <n v="256"/>
    <n v="5278"/>
    <n v="12"/>
    <s v="71"/>
    <s v="นุชวรา  สุภาพ"/>
    <s v="0172617"/>
    <s v="นาง ณีรนุช ธรรมคุณ"/>
    <s v="2"/>
    <n v="1"/>
    <n v="4"/>
    <n v="12"/>
    <s v="1"/>
    <s v="1"/>
    <s v="0"/>
    <n v="11"/>
    <s v="228 บ.สำโรงพลัน"/>
    <s v="33060415"/>
    <s v="2"/>
    <s v="3"/>
    <s v="1"/>
    <s v="1"/>
    <s v="33080100"/>
    <s v="0"/>
    <s v=""/>
    <x v="14"/>
    <d v="2018-07-20T00:00:00"/>
    <m/>
    <d v="2018-07-23T00:00:00"/>
    <d v="2018-07-24T00:00:00"/>
    <b v="0"/>
    <s v=""/>
    <s v=""/>
    <s v=""/>
    <s v=""/>
    <s v="33010000"/>
    <s v="3306"/>
    <s v="330604"/>
    <s v="15"/>
    <x v="11"/>
    <x v="89"/>
  </r>
  <r>
    <n v="62087"/>
    <n v="260"/>
    <n v="10280"/>
    <n v="47"/>
    <s v="71"/>
    <s v="ชินาธิป  ดวงศรี"/>
    <s v="000945614"/>
    <s v="น.ส. จงรักษ์ โคตรวงศ์"/>
    <s v="1"/>
    <n v="1"/>
    <n v="5"/>
    <n v="19"/>
    <s v="1"/>
    <s v="1"/>
    <s v="0"/>
    <n v="11"/>
    <s v="101"/>
    <s v="33060117"/>
    <s v="2"/>
    <s v="2"/>
    <s v="1"/>
    <s v="1"/>
    <s v="33010120"/>
    <s v="0"/>
    <s v=""/>
    <x v="173"/>
    <d v="2018-07-18T00:00:00"/>
    <m/>
    <d v="2018-07-25T00:00:00"/>
    <d v="2018-07-25T00:00:00"/>
    <b v="0"/>
    <s v=""/>
    <s v=""/>
    <s v=""/>
    <s v=""/>
    <s v="33010000"/>
    <s v="3306"/>
    <s v="330601"/>
    <s v="17"/>
    <x v="11"/>
    <x v="87"/>
  </r>
  <r>
    <n v="62778"/>
    <n v="267"/>
    <n v="5406"/>
    <n v="13"/>
    <s v="71"/>
    <s v="เนติธร  สุภาพ"/>
    <s v="0172667"/>
    <s v="น.ส. เมธาพร สุภาพ"/>
    <s v="1"/>
    <n v="0"/>
    <n v="8"/>
    <n v="11"/>
    <s v="1"/>
    <s v="1"/>
    <s v="0"/>
    <n v="11"/>
    <s v="136 บ.สำโรงพลัน"/>
    <s v="33060401"/>
    <s v="2"/>
    <s v="3"/>
    <s v="2"/>
    <s v="3"/>
    <s v="33080100"/>
    <s v="0"/>
    <s v=""/>
    <x v="134"/>
    <d v="2018-07-25T00:00:00"/>
    <m/>
    <d v="2018-07-26T00:00:00"/>
    <d v="2018-07-26T00:00:00"/>
    <b v="0"/>
    <s v=""/>
    <s v=""/>
    <s v=""/>
    <s v=""/>
    <s v="33010000"/>
    <s v="3306"/>
    <s v="330604"/>
    <s v="01"/>
    <x v="11"/>
    <x v="89"/>
  </r>
  <r>
    <n v="95081"/>
    <n v="700"/>
    <n v="3505"/>
    <n v="18"/>
    <s v="71"/>
    <s v="ธีรภัทร  จรเด็จ"/>
    <s v="0083320"/>
    <s v="น.ส. สมพิษ อบอุ่น"/>
    <s v="1"/>
    <n v="2"/>
    <n v="0"/>
    <n v="7"/>
    <s v="1"/>
    <s v="1"/>
    <s v="0"/>
    <n v="11"/>
    <s v="86 บ.ติ้ว"/>
    <s v="33060106"/>
    <s v="1"/>
    <s v="3"/>
    <s v="1"/>
    <s v="1"/>
    <s v="33060100"/>
    <s v="0"/>
    <s v=""/>
    <x v="79"/>
    <d v="2018-10-18T00:00:00"/>
    <m/>
    <d v="2018-10-19T00:00:00"/>
    <d v="2018-10-19T00:00:00"/>
    <b v="0"/>
    <s v=""/>
    <s v=""/>
    <s v=""/>
    <s v=""/>
    <s v="33010000"/>
    <s v="3306"/>
    <s v="330601"/>
    <s v="06"/>
    <x v="11"/>
    <x v="87"/>
  </r>
  <r>
    <n v="72298"/>
    <n v="341"/>
    <n v="2184"/>
    <n v="9"/>
    <s v="71"/>
    <s v="ณิชาภา  บุญร่วม"/>
    <s v="0084599"/>
    <s v="น.ส. ฤทัย ตะเคียนเกลี้ยง"/>
    <s v="2"/>
    <n v="1"/>
    <n v="1"/>
    <n v="4"/>
    <s v="1"/>
    <s v="1"/>
    <s v="0"/>
    <n v="11"/>
    <s v="80  บ.จังกระดาน"/>
    <s v="33060103"/>
    <s v="2"/>
    <s v="3"/>
    <s v="1"/>
    <s v="1"/>
    <s v="33060100"/>
    <s v="0"/>
    <s v=""/>
    <x v="163"/>
    <d v="2018-08-10T00:00:00"/>
    <m/>
    <d v="2018-08-10T00:00:00"/>
    <d v="2018-08-10T00:00:00"/>
    <b v="0"/>
    <s v=""/>
    <s v=""/>
    <s v=""/>
    <s v=""/>
    <s v="33010000"/>
    <s v="3306"/>
    <s v="330601"/>
    <s v="03"/>
    <x v="11"/>
    <x v="87"/>
  </r>
  <r>
    <n v="56920"/>
    <n v="204"/>
    <n v="1727"/>
    <n v="5"/>
    <s v="71"/>
    <s v="นราวิชญ์  งัดสันเทียะ"/>
    <s v="0080679"/>
    <s v="น.ส. นภาพร ดวงใจ"/>
    <s v="1"/>
    <n v="2"/>
    <n v="10"/>
    <n v="7"/>
    <s v="1"/>
    <s v="1"/>
    <s v="0"/>
    <n v="11"/>
    <s v="77 บ.สำโรงพลัน"/>
    <s v="33060401"/>
    <s v="2"/>
    <s v="3"/>
    <s v="1"/>
    <s v="1"/>
    <s v="33060100"/>
    <s v="0"/>
    <s v=""/>
    <x v="174"/>
    <d v="2018-07-07T00:00:00"/>
    <m/>
    <d v="2018-07-09T00:00:00"/>
    <d v="2018-07-09T00:00:00"/>
    <b v="0"/>
    <s v=""/>
    <s v=""/>
    <s v=""/>
    <s v=""/>
    <s v="33010000"/>
    <s v="3306"/>
    <s v="330604"/>
    <s v="01"/>
    <x v="11"/>
    <x v="89"/>
  </r>
  <r>
    <n v="87094"/>
    <n v="594"/>
    <n v="14361"/>
    <n v="124"/>
    <s v="71"/>
    <s v="ธนัชชา  ไชยโย"/>
    <s v="000939097"/>
    <s v="นางสาว สุชาดา ไชยโย"/>
    <s v="2"/>
    <n v="1"/>
    <n v="9"/>
    <n v="23"/>
    <s v="1"/>
    <s v="1"/>
    <s v="0"/>
    <n v="11"/>
    <s v="48  บ้านห้วยป่าม่วง"/>
    <s v="33060608"/>
    <s v="2"/>
    <s v="2"/>
    <s v="1"/>
    <s v="1"/>
    <s v="33010120"/>
    <s v="0"/>
    <s v=""/>
    <x v="29"/>
    <d v="2018-09-20T00:00:00"/>
    <m/>
    <d v="2018-09-24T00:00:00"/>
    <d v="2018-09-24T00:00:00"/>
    <b v="0"/>
    <s v=""/>
    <s v=""/>
    <s v=""/>
    <s v=""/>
    <s v="33010000"/>
    <s v="3306"/>
    <s v="330606"/>
    <s v="08"/>
    <x v="11"/>
    <x v="91"/>
  </r>
  <r>
    <n v="77775"/>
    <n v="415"/>
    <n v="3954"/>
    <n v="38"/>
    <s v="71"/>
    <s v="พีรภัทร  บุญมางำ"/>
    <s v="0094991"/>
    <s v="นาง นุจิรา บุญมางำ"/>
    <s v="1"/>
    <n v="3"/>
    <n v="0"/>
    <n v="6"/>
    <s v="1"/>
    <s v="1"/>
    <s v="0"/>
    <n v="11"/>
    <s v="57 บ้านโพธิ์คำ"/>
    <s v="33170316"/>
    <s v="1"/>
    <s v="3"/>
    <s v="1"/>
    <s v="1"/>
    <s v="33170100"/>
    <s v="0"/>
    <s v=""/>
    <x v="56"/>
    <d v="2018-08-28T00:00:00"/>
    <m/>
    <d v="2018-08-28T00:00:00"/>
    <d v="2018-08-28T00:00:00"/>
    <b v="0"/>
    <s v=""/>
    <s v=""/>
    <s v=""/>
    <s v=""/>
    <s v="33010000"/>
    <s v="3317"/>
    <s v="331703"/>
    <s v="16"/>
    <x v="12"/>
    <x v="93"/>
  </r>
  <r>
    <n v="76311"/>
    <n v="388"/>
    <n v="3875"/>
    <n v="32"/>
    <s v="71"/>
    <s v="กัลยา  ระดาเขต"/>
    <s v="0084221"/>
    <s v="น.ส. ลินดา ธรรมพร"/>
    <s v="2"/>
    <n v="4"/>
    <n v="1"/>
    <n v="21"/>
    <s v="1"/>
    <s v="1"/>
    <s v="0"/>
    <n v="11"/>
    <s v="243  บ้านไร่พัฒนา"/>
    <s v="33170602"/>
    <s v="2"/>
    <s v="3"/>
    <s v="1"/>
    <s v="1"/>
    <s v="33170100"/>
    <s v="0"/>
    <s v=""/>
    <x v="64"/>
    <d v="2018-08-23T00:00:00"/>
    <m/>
    <d v="2018-08-24T00:00:00"/>
    <d v="2018-08-24T00:00:00"/>
    <b v="0"/>
    <s v=""/>
    <s v=""/>
    <s v=""/>
    <s v=""/>
    <s v="33010000"/>
    <s v="3317"/>
    <s v="331706"/>
    <s v="02"/>
    <x v="12"/>
    <x v="94"/>
  </r>
  <r>
    <n v="385"/>
    <n v="8"/>
    <n v="37"/>
    <n v="1"/>
    <s v="71"/>
    <s v="วงศกร  สุภาโภชน์"/>
    <s v="0088726"/>
    <s v="นาง อัจราพร สุภาโภชน์"/>
    <s v="1"/>
    <n v="2"/>
    <n v="2"/>
    <n v="18"/>
    <s v="1"/>
    <s v="1"/>
    <s v="0"/>
    <n v="11"/>
    <s v="150"/>
    <s v="33170208"/>
    <s v="2"/>
    <s v="3"/>
    <s v="1"/>
    <s v="1"/>
    <s v="33170100"/>
    <s v="0"/>
    <s v=""/>
    <x v="25"/>
    <d v="2018-01-03T00:00:00"/>
    <m/>
    <d v="2018-01-04T00:00:00"/>
    <d v="2018-01-04T00:00:00"/>
    <b v="0"/>
    <s v=""/>
    <s v=""/>
    <s v=""/>
    <s v=""/>
    <s v="33010000"/>
    <s v="3317"/>
    <s v="331702"/>
    <s v="08"/>
    <x v="12"/>
    <x v="95"/>
  </r>
  <r>
    <n v="56188"/>
    <n v="200"/>
    <n v="3047"/>
    <n v="11"/>
    <s v="71"/>
    <s v="ปภาวรินทร์  คำขาว"/>
    <s v="0093690"/>
    <s v="นาง เกษชฎาภรณ์ กอยฟอง"/>
    <s v="2"/>
    <n v="0"/>
    <n v="10"/>
    <n v="7"/>
    <s v="1"/>
    <s v="1"/>
    <s v="0"/>
    <n v="11"/>
    <s v="80"/>
    <s v="33170209"/>
    <s v="2"/>
    <s v="3"/>
    <s v="1"/>
    <s v="1"/>
    <s v="33170100"/>
    <s v="0"/>
    <s v=""/>
    <x v="175"/>
    <d v="2018-07-05T00:00:00"/>
    <m/>
    <d v="2018-07-06T00:00:00"/>
    <d v="2018-07-06T00:00:00"/>
    <b v="0"/>
    <s v=""/>
    <s v=""/>
    <s v=""/>
    <s v=""/>
    <s v="33010000"/>
    <s v="3317"/>
    <s v="331702"/>
    <s v="09"/>
    <x v="12"/>
    <x v="95"/>
  </r>
  <r>
    <n v="85137"/>
    <n v="561"/>
    <n v="4230"/>
    <n v="55"/>
    <s v="71"/>
    <s v="อัครเดช  ตองอบ"/>
    <s v="0092475"/>
    <s v="นาง บุญวิไล ทองประสาร"/>
    <s v="1"/>
    <n v="1"/>
    <n v="4"/>
    <n v="20"/>
    <s v="1"/>
    <s v="1"/>
    <s v="0"/>
    <n v="11"/>
    <s v="163บ.นาตราว"/>
    <s v="33170601"/>
    <s v="2"/>
    <s v="3"/>
    <s v="1"/>
    <s v="1"/>
    <s v="33170100"/>
    <s v="0"/>
    <s v=""/>
    <x v="22"/>
    <d v="2018-09-16T00:00:00"/>
    <m/>
    <d v="2018-09-17T00:00:00"/>
    <d v="2018-09-17T00:00:00"/>
    <b v="0"/>
    <s v=""/>
    <s v=""/>
    <s v=""/>
    <s v=""/>
    <s v="33010000"/>
    <s v="3317"/>
    <s v="331706"/>
    <s v="01"/>
    <x v="12"/>
    <x v="94"/>
  </r>
  <r>
    <n v="40885"/>
    <n v="130"/>
    <n v="2273"/>
    <n v="8"/>
    <s v="71"/>
    <s v="กิตติเดช  วงษ์ขันธ์"/>
    <s v="0094087"/>
    <s v="น.ส. อมิตา รัตนพันธ์"/>
    <s v="1"/>
    <n v="1"/>
    <n v="3"/>
    <n v="25"/>
    <s v="1"/>
    <s v="1"/>
    <s v="0"/>
    <n v="11"/>
    <s v="130"/>
    <s v="33170110"/>
    <s v="2"/>
    <s v="3"/>
    <s v="1"/>
    <s v="1"/>
    <s v="33170100"/>
    <s v="0"/>
    <s v=""/>
    <x v="176"/>
    <d v="2018-05-16T00:00:00"/>
    <m/>
    <d v="2018-05-17T00:00:00"/>
    <d v="2018-05-17T00:00:00"/>
    <b v="0"/>
    <s v=""/>
    <s v=""/>
    <s v=""/>
    <s v=""/>
    <s v="33010000"/>
    <s v="3317"/>
    <s v="331701"/>
    <s v="10"/>
    <x v="12"/>
    <x v="96"/>
  </r>
  <r>
    <n v="62832"/>
    <n v="268"/>
    <n v="3353"/>
    <n v="18"/>
    <s v="71"/>
    <s v="นิติอัฑฒ์  พรมบุญ"/>
    <s v="0076718"/>
    <s v="น.ส. ขวัญชรีย์ งามศิริ"/>
    <s v="1"/>
    <n v="6"/>
    <n v="0"/>
    <n v="5"/>
    <s v="1"/>
    <s v="1"/>
    <s v="0"/>
    <n v="6"/>
    <s v="90  บ.พนมชัย"/>
    <s v="33170205"/>
    <s v="2"/>
    <s v="3"/>
    <s v="1"/>
    <s v="1"/>
    <s v="33170100"/>
    <s v="0"/>
    <s v=""/>
    <x v="177"/>
    <d v="2018-07-24T00:00:00"/>
    <m/>
    <d v="2018-07-26T00:00:00"/>
    <d v="2018-07-26T00:00:00"/>
    <b v="0"/>
    <s v=""/>
    <s v=""/>
    <s v=""/>
    <s v=""/>
    <s v="33010000"/>
    <s v="3317"/>
    <s v="331702"/>
    <s v="05"/>
    <x v="12"/>
    <x v="95"/>
  </r>
  <r>
    <n v="62859"/>
    <n v="269"/>
    <n v="3394"/>
    <n v="19"/>
    <s v="71"/>
    <s v="งามพร้อม  กิ่งสกุล"/>
    <s v="0076920"/>
    <s v="นาง อรุณศรี มณีวงษ์"/>
    <s v="2"/>
    <n v="6"/>
    <n v="10"/>
    <n v="29"/>
    <s v="1"/>
    <s v="1"/>
    <s v="0"/>
    <n v="6"/>
    <s v="193"/>
    <s v="33170205"/>
    <s v="2"/>
    <s v="3"/>
    <s v="1"/>
    <s v="1"/>
    <s v="33170100"/>
    <s v="0"/>
    <s v=""/>
    <x v="144"/>
    <d v="2018-07-26T00:00:00"/>
    <m/>
    <d v="2018-07-26T00:00:00"/>
    <d v="2018-07-26T00:00:00"/>
    <b v="0"/>
    <s v=""/>
    <s v=""/>
    <s v=""/>
    <s v=""/>
    <s v="33010000"/>
    <s v="3317"/>
    <s v="331702"/>
    <s v="05"/>
    <x v="12"/>
    <x v="95"/>
  </r>
  <r>
    <n v="81692"/>
    <n v="478"/>
    <n v="4075"/>
    <n v="50"/>
    <s v="71"/>
    <s v="กัญวรา  แร่ธาตุ"/>
    <s v="0094671"/>
    <s v="นาง ศิริพร แร่ธาตุ"/>
    <s v="2"/>
    <n v="1"/>
    <n v="8"/>
    <n v="2"/>
    <s v="1"/>
    <s v="1"/>
    <s v="0"/>
    <n v="11"/>
    <s v="77"/>
    <s v="33170306"/>
    <s v="1"/>
    <s v="3"/>
    <s v="1"/>
    <s v="1"/>
    <s v="33170100"/>
    <s v="0"/>
    <s v=""/>
    <x v="33"/>
    <d v="2018-09-05T00:00:00"/>
    <m/>
    <d v="2018-09-07T00:00:00"/>
    <d v="2018-09-07T00:00:00"/>
    <b v="0"/>
    <s v=""/>
    <s v=""/>
    <s v=""/>
    <s v=""/>
    <s v="33010000"/>
    <s v="3317"/>
    <s v="331703"/>
    <s v="06"/>
    <x v="12"/>
    <x v="93"/>
  </r>
  <r>
    <n v="66021"/>
    <n v="303"/>
    <n v="3535"/>
    <n v="22"/>
    <s v="71"/>
    <s v="ธีรเดช  มณีวงษ์"/>
    <s v="0086809"/>
    <s v="น.ส. วิลัย พรมประเสริฐ"/>
    <s v="1"/>
    <n v="3"/>
    <n v="2"/>
    <n v="0"/>
    <s v="1"/>
    <s v="1"/>
    <s v="0"/>
    <n v="11"/>
    <s v="185บ.พนมชัย"/>
    <s v="33170205"/>
    <s v="2"/>
    <s v="3"/>
    <s v="1"/>
    <s v="1"/>
    <s v="33170100"/>
    <s v="0"/>
    <s v=""/>
    <x v="105"/>
    <d v="2018-08-02T00:00:00"/>
    <m/>
    <d v="2018-08-03T00:00:00"/>
    <d v="2018-08-03T00:00:00"/>
    <b v="0"/>
    <s v=""/>
    <s v=""/>
    <s v=""/>
    <s v=""/>
    <s v="33010000"/>
    <s v="3317"/>
    <s v="331702"/>
    <s v="05"/>
    <x v="12"/>
    <x v="95"/>
  </r>
  <r>
    <n v="81679"/>
    <n v="477"/>
    <n v="4062"/>
    <n v="49"/>
    <s v="71"/>
    <s v="กรวิทย์  พงษ์สุวรรณ"/>
    <s v="0094314"/>
    <s v="นาง อุไพทูล พงษ์สุวรรณ"/>
    <s v="1"/>
    <n v="0"/>
    <n v="8"/>
    <n v="9"/>
    <s v="1"/>
    <s v="1"/>
    <s v="0"/>
    <n v="11"/>
    <s v="73 บ.โพธิ์ทอง"/>
    <s v="33170302"/>
    <s v="1"/>
    <s v="3"/>
    <s v="1"/>
    <s v="1"/>
    <s v="33170100"/>
    <s v="0"/>
    <s v=""/>
    <x v="122"/>
    <d v="2018-09-04T00:00:00"/>
    <m/>
    <d v="2018-09-07T00:00:00"/>
    <d v="2018-09-07T00:00:00"/>
    <b v="0"/>
    <s v=""/>
    <s v=""/>
    <s v=""/>
    <s v=""/>
    <s v="33010000"/>
    <s v="3317"/>
    <s v="331703"/>
    <s v="02"/>
    <x v="12"/>
    <x v="93"/>
  </r>
  <r>
    <n v="5322"/>
    <n v="37"/>
    <n v="302"/>
    <n v="4"/>
    <s v="71"/>
    <s v="ธีระเดช  พันธ์แก่น"/>
    <s v="0087507"/>
    <s v="นาง ศศิมา พันธ์แก่น"/>
    <s v="1"/>
    <n v="9"/>
    <n v="10"/>
    <n v="19"/>
    <s v="1"/>
    <s v="1"/>
    <s v="0"/>
    <n v="6"/>
    <s v="124 บ.ไพรพัฒนา"/>
    <s v="33170703"/>
    <s v="2"/>
    <s v="3"/>
    <s v="1"/>
    <s v="1"/>
    <s v="33170100"/>
    <s v="0"/>
    <s v=""/>
    <x v="178"/>
    <d v="2018-01-22T00:00:00"/>
    <m/>
    <d v="2018-01-22T00:00:00"/>
    <d v="2018-01-22T00:00:00"/>
    <b v="0"/>
    <s v=""/>
    <s v=""/>
    <s v=""/>
    <s v=""/>
    <s v="33010000"/>
    <s v="3317"/>
    <s v="331707"/>
    <s v="03"/>
    <x v="12"/>
    <x v="97"/>
  </r>
  <r>
    <n v="97156"/>
    <n v="727"/>
    <n v="4774"/>
    <n v="62"/>
    <s v="71"/>
    <s v="อัษฏาวุธ  สมรัตน์"/>
    <s v="0092647"/>
    <s v="น.ส. ณัฐริกา ไชยนะรา"/>
    <s v="1"/>
    <n v="1"/>
    <n v="5"/>
    <n v="7"/>
    <s v="1"/>
    <s v="1"/>
    <s v="0"/>
    <n v="11"/>
    <s v="9  บ้านตาไกรพัฒนา"/>
    <s v="33170411"/>
    <s v="2"/>
    <s v="3"/>
    <s v="1"/>
    <s v="1"/>
    <s v="33170100"/>
    <s v="0"/>
    <s v=""/>
    <x v="179"/>
    <d v="2018-10-28T00:00:00"/>
    <m/>
    <d v="2018-10-29T00:00:00"/>
    <d v="2018-10-29T00:00:00"/>
    <b v="0"/>
    <s v=""/>
    <s v=""/>
    <s v=""/>
    <s v=""/>
    <s v="33010000"/>
    <s v="3317"/>
    <s v="331704"/>
    <s v="11"/>
    <x v="12"/>
    <x v="98"/>
  </r>
  <r>
    <n v="79318"/>
    <n v="437"/>
    <n v="3979"/>
    <n v="41"/>
    <s v="71"/>
    <s v="ธนากร  พรมโคตร"/>
    <s v="0093982"/>
    <s v="น.ส. ลำดวน ไขรัมย์"/>
    <s v="1"/>
    <n v="1"/>
    <n v="8"/>
    <n v="28"/>
    <s v="1"/>
    <s v="1"/>
    <s v="0"/>
    <n v="11"/>
    <s v="158  บ.กลาง"/>
    <s v="33170605"/>
    <s v="2"/>
    <s v="3"/>
    <s v="1"/>
    <s v="1"/>
    <s v="33170100"/>
    <s v="0"/>
    <s v=""/>
    <x v="57"/>
    <d v="2018-08-29T00:00:00"/>
    <m/>
    <d v="2018-08-31T00:00:00"/>
    <d v="2018-08-31T00:00:00"/>
    <b v="0"/>
    <s v=""/>
    <s v=""/>
    <s v=""/>
    <s v=""/>
    <s v="33010000"/>
    <s v="3317"/>
    <s v="331706"/>
    <s v="05"/>
    <x v="12"/>
    <x v="94"/>
  </r>
  <r>
    <n v="77773"/>
    <n v="414"/>
    <n v="3952"/>
    <n v="37"/>
    <s v="71"/>
    <s v="พศิน  เทพวงษ์"/>
    <s v="0089423"/>
    <s v="น.ส. จิตภัสสร พงษ์ธนูอภิชัย"/>
    <s v="1"/>
    <n v="2"/>
    <n v="6"/>
    <n v="28"/>
    <s v="1"/>
    <s v="1"/>
    <s v="0"/>
    <n v="11"/>
    <s v="109 บ.โพธิ์เงิน"/>
    <s v="33170407"/>
    <s v="2"/>
    <s v="3"/>
    <s v="1"/>
    <s v="1"/>
    <s v="33170100"/>
    <s v="0"/>
    <s v=""/>
    <x v="56"/>
    <d v="2018-08-28T00:00:00"/>
    <m/>
    <d v="2018-08-28T00:00:00"/>
    <d v="2018-08-28T00:00:00"/>
    <b v="0"/>
    <s v=""/>
    <s v=""/>
    <s v=""/>
    <s v=""/>
    <s v="33010000"/>
    <s v="3317"/>
    <s v="331704"/>
    <s v="07"/>
    <x v="12"/>
    <x v="98"/>
  </r>
  <r>
    <n v="97155"/>
    <n v="726"/>
    <n v="4766"/>
    <n v="61"/>
    <s v="71"/>
    <s v="คณินทร์คุณ  วงษ์พินิจ"/>
    <s v="0092288"/>
    <s v="น.ส. รุ่งนภา  ในทอง"/>
    <s v="1"/>
    <n v="1"/>
    <n v="6"/>
    <n v="16"/>
    <s v="1"/>
    <s v="1"/>
    <s v="0"/>
    <n v="11"/>
    <s v="16 บ.ตาไกรพัฒนา"/>
    <s v="33170411"/>
    <s v="2"/>
    <s v="3"/>
    <s v="1"/>
    <s v="1"/>
    <s v="33170100"/>
    <s v="0"/>
    <s v=""/>
    <x v="180"/>
    <d v="2018-10-27T00:00:00"/>
    <m/>
    <d v="2018-10-29T00:00:00"/>
    <d v="2018-10-29T00:00:00"/>
    <b v="0"/>
    <s v=""/>
    <s v=""/>
    <s v=""/>
    <s v=""/>
    <s v="33010000"/>
    <s v="3317"/>
    <s v="331704"/>
    <s v="11"/>
    <x v="12"/>
    <x v="98"/>
  </r>
  <r>
    <n v="85124"/>
    <n v="560"/>
    <n v="4208"/>
    <n v="53"/>
    <s v="71"/>
    <s v="ทิพวรรณ  พิมูลชาติ"/>
    <s v="0089746"/>
    <s v="น.ส. ประทุมทอง พงษ์ธนู"/>
    <s v="2"/>
    <n v="2"/>
    <n v="3"/>
    <n v="25"/>
    <s v="1"/>
    <s v="1"/>
    <s v="0"/>
    <n v="11"/>
    <s v="155 บ.โพธิ์คำ"/>
    <s v="33170316"/>
    <s v="1"/>
    <s v="3"/>
    <s v="1"/>
    <s v="1"/>
    <s v="33170100"/>
    <s v="0"/>
    <s v=""/>
    <x v="20"/>
    <d v="2018-09-16T00:00:00"/>
    <m/>
    <d v="2018-09-17T00:00:00"/>
    <d v="2018-09-17T00:00:00"/>
    <b v="0"/>
    <s v=""/>
    <s v=""/>
    <s v=""/>
    <s v=""/>
    <s v="33010000"/>
    <s v="3317"/>
    <s v="331703"/>
    <s v="16"/>
    <x v="12"/>
    <x v="93"/>
  </r>
  <r>
    <n v="64618"/>
    <n v="282"/>
    <n v="3487"/>
    <n v="21"/>
    <s v="71"/>
    <s v="ปนัดดา  สมอรัตน์"/>
    <s v="0094989"/>
    <s v="นาง ฮันนี่ สมอรัตน์"/>
    <s v="2"/>
    <n v="1"/>
    <n v="4"/>
    <n v="18"/>
    <s v="1"/>
    <s v="1"/>
    <s v="0"/>
    <n v="11"/>
    <s v="63"/>
    <s v="33170604"/>
    <s v="2"/>
    <s v="3"/>
    <s v="1"/>
    <s v="1"/>
    <s v="33170100"/>
    <s v="0"/>
    <s v=""/>
    <x v="26"/>
    <d v="2018-07-31T00:00:00"/>
    <m/>
    <d v="2018-07-31T00:00:00"/>
    <d v="2018-07-31T00:00:00"/>
    <b v="0"/>
    <s v=""/>
    <s v=""/>
    <s v=""/>
    <s v=""/>
    <s v="33010000"/>
    <s v="3317"/>
    <s v="331706"/>
    <s v="04"/>
    <x v="12"/>
    <x v="94"/>
  </r>
  <r>
    <n v="74915"/>
    <n v="369"/>
    <n v="3814"/>
    <n v="31"/>
    <s v="71"/>
    <s v="พิชญะ  จันดาชาติ"/>
    <s v="0091800"/>
    <s v="น.ส. ภัทราวดี ศรีสิงห์"/>
    <s v="1"/>
    <n v="1"/>
    <n v="6"/>
    <n v="9"/>
    <s v="1"/>
    <s v="1"/>
    <s v="0"/>
    <n v="11"/>
    <s v="76 บ.โนนจำปา"/>
    <s v="33170607"/>
    <s v="2"/>
    <s v="3"/>
    <s v="1"/>
    <s v="1"/>
    <s v="33170100"/>
    <s v="0"/>
    <s v=""/>
    <x v="84"/>
    <d v="2018-08-20T00:00:00"/>
    <m/>
    <d v="2018-08-20T00:00:00"/>
    <d v="2018-08-20T00:00:00"/>
    <b v="0"/>
    <s v=""/>
    <s v=""/>
    <s v=""/>
    <s v=""/>
    <s v="33010000"/>
    <s v="3317"/>
    <s v="331706"/>
    <s v="07"/>
    <x v="12"/>
    <x v="94"/>
  </r>
  <r>
    <n v="96684"/>
    <n v="719"/>
    <n v="4752"/>
    <n v="59"/>
    <s v="71"/>
    <s v="พัชรมัย  มองเพชร"/>
    <s v="0078254"/>
    <s v="นาง รัตติยากร มองเพชร"/>
    <s v="2"/>
    <n v="5"/>
    <n v="11"/>
    <n v="7"/>
    <s v="1"/>
    <s v="1"/>
    <s v="0"/>
    <n v="11"/>
    <s v="23  บ้านโคกตาลกลาง"/>
    <s v="33170110"/>
    <s v="2"/>
    <s v="3"/>
    <s v="1"/>
    <s v="1"/>
    <s v="33170100"/>
    <s v="0"/>
    <s v=""/>
    <x v="107"/>
    <d v="2018-10-26T00:00:00"/>
    <m/>
    <d v="2018-10-26T00:00:00"/>
    <d v="2018-10-26T00:00:00"/>
    <b v="0"/>
    <s v=""/>
    <s v=""/>
    <s v=""/>
    <s v=""/>
    <s v="33010000"/>
    <s v="3317"/>
    <s v="331701"/>
    <s v="10"/>
    <x v="12"/>
    <x v="96"/>
  </r>
  <r>
    <n v="20689"/>
    <n v="83"/>
    <n v="862"/>
    <n v="6"/>
    <s v="71"/>
    <s v="กฤษฎิ์  ถาวร"/>
    <s v="0092827"/>
    <s v="น.ส. สาลินี มะโนชาติ"/>
    <s v="1"/>
    <n v="0"/>
    <n v="8"/>
    <n v="11"/>
    <s v="1"/>
    <s v="1"/>
    <s v="0"/>
    <n v="11"/>
    <s v="144  บ้านโคกใหญ่"/>
    <s v="33170303"/>
    <s v="1"/>
    <s v="3"/>
    <s v="1"/>
    <s v="1"/>
    <s v="33170100"/>
    <s v="0"/>
    <s v=""/>
    <x v="37"/>
    <d v="2018-02-25T00:00:00"/>
    <m/>
    <d v="2018-02-26T00:00:00"/>
    <d v="2018-02-27T00:00:00"/>
    <b v="0"/>
    <s v=""/>
    <s v=""/>
    <s v=""/>
    <s v=""/>
    <s v="33010000"/>
    <s v="3317"/>
    <s v="331703"/>
    <s v="03"/>
    <x v="12"/>
    <x v="93"/>
  </r>
  <r>
    <n v="67834"/>
    <n v="323"/>
    <n v="3618"/>
    <n v="26"/>
    <s v="71"/>
    <s v="กัญจน์  คำแก้ว"/>
    <s v="0095961"/>
    <s v="นาง พัชชา คำแก้ว"/>
    <s v="1"/>
    <n v="1"/>
    <n v="10"/>
    <n v="7"/>
    <s v="1"/>
    <s v="1"/>
    <s v="0"/>
    <n v="11"/>
    <s v="11/1"/>
    <s v="33170706"/>
    <s v="2"/>
    <s v="3"/>
    <s v="1"/>
    <s v="1"/>
    <s v="33170100"/>
    <s v="0"/>
    <s v=""/>
    <x v="143"/>
    <d v="2018-08-08T00:00:00"/>
    <m/>
    <d v="2018-08-08T00:00:00"/>
    <d v="2018-08-08T00:00:00"/>
    <b v="0"/>
    <s v=""/>
    <s v=""/>
    <s v=""/>
    <s v=""/>
    <s v="33010000"/>
    <s v="3317"/>
    <s v="331707"/>
    <s v="06"/>
    <x v="12"/>
    <x v="97"/>
  </r>
  <r>
    <n v="67824"/>
    <n v="322"/>
    <n v="3604"/>
    <n v="25"/>
    <s v="71"/>
    <s v="กมลรักษ์  สุธรรมมา"/>
    <s v="0093027"/>
    <s v="นาง พรพงษ์ สุธรรมมา"/>
    <s v="2"/>
    <n v="1"/>
    <n v="6"/>
    <n v="25"/>
    <s v="1"/>
    <s v="1"/>
    <s v="0"/>
    <n v="11"/>
    <s v="314"/>
    <s v="33170605"/>
    <s v="2"/>
    <s v="3"/>
    <s v="1"/>
    <s v="1"/>
    <s v="33170100"/>
    <s v="0"/>
    <s v=""/>
    <x v="55"/>
    <d v="2018-08-06T00:00:00"/>
    <m/>
    <d v="2018-08-08T00:00:00"/>
    <d v="2018-08-08T00:00:00"/>
    <b v="0"/>
    <s v=""/>
    <s v=""/>
    <s v=""/>
    <s v=""/>
    <s v="33010000"/>
    <s v="3317"/>
    <s v="331706"/>
    <s v="05"/>
    <x v="12"/>
    <x v="94"/>
  </r>
  <r>
    <n v="72945"/>
    <n v="349"/>
    <n v="3694"/>
    <n v="30"/>
    <s v="71"/>
    <s v="ณธิดา  ต่างสี"/>
    <s v="0092534"/>
    <s v="น.ส. ศรีประไพ ต่างสี"/>
    <s v="2"/>
    <n v="1"/>
    <n v="3"/>
    <n v="3"/>
    <s v="1"/>
    <s v="1"/>
    <s v="0"/>
    <n v="11"/>
    <s v="139 บ.ตาเม็ง"/>
    <s v="33170305"/>
    <s v="1"/>
    <s v="3"/>
    <s v="1"/>
    <s v="1"/>
    <s v="33170100"/>
    <s v="0"/>
    <s v=""/>
    <x v="133"/>
    <d v="2018-08-13T00:00:00"/>
    <m/>
    <d v="2018-08-14T00:00:00"/>
    <d v="2018-08-14T00:00:00"/>
    <b v="0"/>
    <s v=""/>
    <s v=""/>
    <s v=""/>
    <s v=""/>
    <s v="33010000"/>
    <s v="3317"/>
    <s v="331703"/>
    <s v="05"/>
    <x v="12"/>
    <x v="93"/>
  </r>
  <r>
    <n v="77181"/>
    <n v="400"/>
    <n v="3919"/>
    <n v="35"/>
    <s v="71"/>
    <s v="สินชัย  ไชยโคตร"/>
    <s v="0084385"/>
    <s v="นาง บุญชู ไชยโคตร"/>
    <s v="1"/>
    <n v="4"/>
    <n v="6"/>
    <n v="24"/>
    <s v="1"/>
    <s v="1"/>
    <s v="0"/>
    <n v="11"/>
    <s v="125 บ้านจำปานวง"/>
    <s v="33170603"/>
    <s v="2"/>
    <s v="3"/>
    <s v="1"/>
    <s v="1"/>
    <s v="33170100"/>
    <s v="0"/>
    <s v=""/>
    <x v="4"/>
    <d v="2018-08-26T00:00:00"/>
    <m/>
    <d v="2018-08-27T00:00:00"/>
    <d v="2018-08-27T00:00:00"/>
    <b v="0"/>
    <s v=""/>
    <s v=""/>
    <s v=""/>
    <s v=""/>
    <s v="33010000"/>
    <s v="3317"/>
    <s v="331706"/>
    <s v="03"/>
    <x v="12"/>
    <x v="94"/>
  </r>
  <r>
    <n v="40097"/>
    <n v="126"/>
    <n v="2228"/>
    <n v="7"/>
    <s v="71"/>
    <s v="นิพพิชฌน์  เกิดป้อม"/>
    <s v="0093105"/>
    <s v="น.ส. พิฐชญาณ์   รัศมีมินิธิวรา"/>
    <s v="1"/>
    <n v="0"/>
    <n v="9"/>
    <n v="20"/>
    <s v="1"/>
    <s v="1"/>
    <s v="0"/>
    <n v="11"/>
    <s v="36/1 บ้านวนาสรรค์"/>
    <s v="33170705"/>
    <s v="2"/>
    <s v="3"/>
    <s v="1"/>
    <s v="1"/>
    <s v="33170100"/>
    <s v="0"/>
    <s v=""/>
    <x v="165"/>
    <d v="2018-05-13T00:00:00"/>
    <m/>
    <d v="2018-05-15T00:00:00"/>
    <d v="2018-05-15T00:00:00"/>
    <b v="0"/>
    <s v=""/>
    <s v=""/>
    <s v=""/>
    <s v=""/>
    <s v="33010000"/>
    <s v="3317"/>
    <s v="331707"/>
    <s v="05"/>
    <x v="12"/>
    <x v="97"/>
  </r>
  <r>
    <n v="60793"/>
    <n v="247"/>
    <n v="3272"/>
    <n v="16"/>
    <s v="71"/>
    <s v="ณัฐณิชา  ไชยโชติ"/>
    <s v="0092073"/>
    <s v="น.ส. สุวรรณี ประทุม"/>
    <s v="2"/>
    <n v="1"/>
    <n v="4"/>
    <n v="1"/>
    <s v="1"/>
    <s v="1"/>
    <s v="0"/>
    <n v="11"/>
    <s v="45 บ.โอปังโกว์"/>
    <s v="33170706"/>
    <s v="2"/>
    <s v="3"/>
    <s v="1"/>
    <s v="1"/>
    <s v="33170100"/>
    <s v="0"/>
    <s v=""/>
    <x v="51"/>
    <d v="2018-07-20T00:00:00"/>
    <m/>
    <d v="2018-07-20T00:00:00"/>
    <d v="2018-07-20T00:00:00"/>
    <b v="0"/>
    <s v=""/>
    <s v=""/>
    <s v=""/>
    <s v=""/>
    <s v="33010000"/>
    <s v="3317"/>
    <s v="331707"/>
    <s v="06"/>
    <x v="12"/>
    <x v="97"/>
  </r>
  <r>
    <n v="6142"/>
    <n v="41"/>
    <n v="360"/>
    <n v="5"/>
    <s v="71"/>
    <s v="อัครพนธ์  สมพงษ์"/>
    <s v="0086950"/>
    <s v="น.ส. สุนันทา หอขุนทด"/>
    <s v="1"/>
    <n v="2"/>
    <n v="7"/>
    <n v="9"/>
    <s v="1"/>
    <s v="1"/>
    <s v="0"/>
    <n v="11"/>
    <s v="57 บ.พนมชัย"/>
    <s v="33170205"/>
    <s v="2"/>
    <s v="3"/>
    <s v="1"/>
    <s v="1"/>
    <s v="33170100"/>
    <s v="0"/>
    <s v=""/>
    <x v="181"/>
    <d v="2018-01-26T00:00:00"/>
    <m/>
    <d v="2018-01-26T00:00:00"/>
    <d v="2018-01-26T00:00:00"/>
    <b v="0"/>
    <s v=""/>
    <s v=""/>
    <s v=""/>
    <s v=""/>
    <s v="33010000"/>
    <s v="3317"/>
    <s v="331702"/>
    <s v="05"/>
    <x v="12"/>
    <x v="95"/>
  </r>
  <r>
    <n v="100029"/>
    <n v="758"/>
    <n v="4901"/>
    <n v="64"/>
    <s v="71"/>
    <s v="ภัทรเดช  ธรรมพร"/>
    <s v="0085442"/>
    <s v="น.ส. ทองใส ปราบเสียง"/>
    <s v="1"/>
    <n v="3"/>
    <n v="11"/>
    <n v="16"/>
    <s v="1"/>
    <s v="1"/>
    <s v="0"/>
    <n v="11"/>
    <s v="7/2  บ้านคลองแก้ว"/>
    <s v="33170103"/>
    <s v="2"/>
    <s v="3"/>
    <s v="1"/>
    <s v="1"/>
    <s v="33170100"/>
    <s v="0"/>
    <s v=""/>
    <x v="16"/>
    <d v="2018-11-11T00:00:00"/>
    <m/>
    <d v="2018-11-12T00:00:00"/>
    <d v="2018-11-13T00:00:00"/>
    <b v="0"/>
    <s v=""/>
    <s v=""/>
    <s v=""/>
    <s v=""/>
    <s v="33010000"/>
    <s v="3317"/>
    <s v="331701"/>
    <s v="03"/>
    <x v="12"/>
    <x v="96"/>
  </r>
  <r>
    <n v="94326"/>
    <n v="684"/>
    <n v="4636"/>
    <n v="58"/>
    <s v="71"/>
    <s v="ภูมิชาย  พรหมวาที"/>
    <s v="0095097"/>
    <s v="นาง แพรรัตน์ พรหมวาที"/>
    <s v="1"/>
    <n v="1"/>
    <n v="0"/>
    <n v="30"/>
    <s v="1"/>
    <s v="1"/>
    <s v="0"/>
    <n v="11"/>
    <s v="11"/>
    <s v="33170110"/>
    <s v="2"/>
    <s v="3"/>
    <s v="1"/>
    <s v="1"/>
    <s v="33170100"/>
    <s v="0"/>
    <s v=""/>
    <x v="0"/>
    <d v="2018-10-16T00:00:00"/>
    <m/>
    <d v="2018-10-16T00:00:00"/>
    <d v="2018-10-16T00:00:00"/>
    <b v="0"/>
    <s v=""/>
    <s v=""/>
    <s v=""/>
    <s v=""/>
    <s v="33010000"/>
    <s v="3317"/>
    <s v="331701"/>
    <s v="10"/>
    <x v="12"/>
    <x v="96"/>
  </r>
  <r>
    <n v="88904"/>
    <n v="626"/>
    <n v="4365"/>
    <n v="56"/>
    <s v="71"/>
    <s v="กฤตานนท์  บุญเหลือ"/>
    <s v="0092082"/>
    <s v="น.ส. กัลยาณี วรรณทวี"/>
    <s v="1"/>
    <n v="1"/>
    <n v="7"/>
    <n v="11"/>
    <s v="1"/>
    <s v="1"/>
    <s v="0"/>
    <n v="11"/>
    <s v="65 บ้านตะแบง"/>
    <s v="33170301"/>
    <s v="1"/>
    <s v="3"/>
    <s v="1"/>
    <s v="1"/>
    <s v="33170100"/>
    <s v="0"/>
    <s v=""/>
    <x v="93"/>
    <d v="2018-09-26T00:00:00"/>
    <m/>
    <d v="2018-09-28T00:00:00"/>
    <d v="2018-09-28T00:00:00"/>
    <b v="0"/>
    <s v=""/>
    <s v=""/>
    <s v=""/>
    <s v=""/>
    <s v="33010000"/>
    <s v="3317"/>
    <s v="331703"/>
    <s v="01"/>
    <x v="12"/>
    <x v="93"/>
  </r>
  <r>
    <n v="59070"/>
    <n v="225"/>
    <n v="3208"/>
    <n v="14"/>
    <s v="71"/>
    <s v="พรักพริ้ง  ปัชราวุฒ"/>
    <s v="0090109"/>
    <s v="น.ส. พรรณิษา สีสัน"/>
    <s v="2"/>
    <n v="2"/>
    <n v="0"/>
    <n v="1"/>
    <s v="1"/>
    <s v="1"/>
    <s v="0"/>
    <n v="11"/>
    <s v="70 บ้านกลาง"/>
    <s v="33170605"/>
    <s v="2"/>
    <s v="3"/>
    <s v="1"/>
    <s v="1"/>
    <s v="33170100"/>
    <s v="0"/>
    <s v=""/>
    <x v="70"/>
    <d v="2018-07-15T00:00:00"/>
    <m/>
    <d v="2018-07-15T00:00:00"/>
    <d v="2018-07-15T00:00:00"/>
    <b v="0"/>
    <s v=""/>
    <s v=""/>
    <s v=""/>
    <s v=""/>
    <s v="33010000"/>
    <s v="3317"/>
    <s v="331706"/>
    <s v="05"/>
    <x v="12"/>
    <x v="94"/>
  </r>
  <r>
    <n v="4224"/>
    <n v="27"/>
    <n v="215"/>
    <n v="2"/>
    <s v="71"/>
    <s v="ณัฐธิดา  แหวนเพชร"/>
    <s v="0091667"/>
    <s v="น.ส. ขนิษฐา ต้นศิริ"/>
    <s v="2"/>
    <n v="1"/>
    <n v="0"/>
    <n v="30"/>
    <s v="1"/>
    <s v="1"/>
    <s v="0"/>
    <n v="11"/>
    <s v="67"/>
    <s v="33170703"/>
    <s v="2"/>
    <s v="3"/>
    <s v="1"/>
    <s v="1"/>
    <s v="33170100"/>
    <s v="0"/>
    <s v=""/>
    <x v="146"/>
    <d v="2018-01-16T00:00:00"/>
    <m/>
    <d v="2018-01-17T00:00:00"/>
    <d v="2018-01-18T00:00:00"/>
    <b v="0"/>
    <s v=""/>
    <s v=""/>
    <s v=""/>
    <s v=""/>
    <s v="33010000"/>
    <s v="3317"/>
    <s v="331707"/>
    <s v="03"/>
    <x v="12"/>
    <x v="97"/>
  </r>
  <r>
    <n v="72052"/>
    <n v="335"/>
    <n v="3664"/>
    <n v="27"/>
    <s v="71"/>
    <s v="ธนกร  พรมประดิษฐ์"/>
    <s v="0085553"/>
    <s v="น.ส. ปัทมา นวนหอม"/>
    <s v="1"/>
    <n v="3"/>
    <n v="7"/>
    <n v="27"/>
    <s v="1"/>
    <s v="1"/>
    <s v="0"/>
    <n v="11"/>
    <s v="60 บ.พนมชัย"/>
    <s v="33170205"/>
    <s v="2"/>
    <s v="3"/>
    <s v="1"/>
    <s v="1"/>
    <s v="33170100"/>
    <s v="0"/>
    <s v=""/>
    <x v="8"/>
    <d v="2018-08-11T00:00:00"/>
    <m/>
    <d v="2018-08-11T00:00:00"/>
    <d v="2018-08-11T00:00:00"/>
    <b v="0"/>
    <s v=""/>
    <s v=""/>
    <s v=""/>
    <s v=""/>
    <s v="33010000"/>
    <s v="3317"/>
    <s v="331702"/>
    <s v="05"/>
    <x v="12"/>
    <x v="95"/>
  </r>
  <r>
    <n v="80702"/>
    <n v="458"/>
    <n v="4045"/>
    <n v="48"/>
    <s v="71"/>
    <s v="ธนกฤติ  สันทาลุนัย"/>
    <s v="0092784"/>
    <s v="นาง โสภา สันทาลุนัย"/>
    <s v="1"/>
    <n v="1"/>
    <n v="4"/>
    <n v="26"/>
    <s v="1"/>
    <s v="1"/>
    <s v="0"/>
    <n v="11"/>
    <s v="107 บ.โพธิ์เงิน"/>
    <s v="33170407"/>
    <s v="2"/>
    <s v="3"/>
    <s v="1"/>
    <s v="1"/>
    <s v="33170100"/>
    <s v="0"/>
    <s v=""/>
    <x v="131"/>
    <d v="2018-09-03T00:00:00"/>
    <m/>
    <d v="2018-09-04T00:00:00"/>
    <d v="2018-09-04T00:00:00"/>
    <b v="0"/>
    <s v=""/>
    <s v=""/>
    <s v=""/>
    <s v=""/>
    <s v="33010000"/>
    <s v="3317"/>
    <s v="331704"/>
    <s v="07"/>
    <x v="12"/>
    <x v="98"/>
  </r>
  <r>
    <n v="76323"/>
    <n v="389"/>
    <n v="3888"/>
    <n v="33"/>
    <s v="71"/>
    <s v="จันทร์ธิดา  บุญมา"/>
    <s v="0088058"/>
    <s v="น.ส. นันทนา จันทรเพ็ง"/>
    <s v="2"/>
    <n v="3"/>
    <n v="1"/>
    <n v="1"/>
    <s v="1"/>
    <s v="1"/>
    <s v="0"/>
    <n v="11"/>
    <s v="98 บ.พรหมทอง"/>
    <s v="33170405"/>
    <s v="2"/>
    <s v="3"/>
    <s v="1"/>
    <s v="1"/>
    <s v="33170100"/>
    <s v="0"/>
    <s v=""/>
    <x v="138"/>
    <d v="2018-08-24T00:00:00"/>
    <m/>
    <d v="2018-08-24T00:00:00"/>
    <d v="2018-08-24T00:00:00"/>
    <b v="0"/>
    <s v=""/>
    <s v=""/>
    <s v=""/>
    <s v=""/>
    <s v="33010000"/>
    <s v="3317"/>
    <s v="331704"/>
    <s v="05"/>
    <x v="12"/>
    <x v="98"/>
  </r>
  <r>
    <n v="51396"/>
    <n v="163"/>
    <n v="2840"/>
    <n v="10"/>
    <s v="71"/>
    <s v="ศศิวิมล  เสาสิริ"/>
    <s v="0093411"/>
    <s v="น.ส. สร้อยสุดา คำศรี"/>
    <s v="2"/>
    <n v="2"/>
    <n v="6"/>
    <n v="3"/>
    <s v="1"/>
    <s v="1"/>
    <s v="0"/>
    <n v="11"/>
    <s v="34"/>
    <s v="33170207"/>
    <s v="2"/>
    <s v="3"/>
    <s v="1"/>
    <s v="1"/>
    <s v="33170100"/>
    <s v="0"/>
    <s v=""/>
    <x v="182"/>
    <d v="2018-06-22T00:00:00"/>
    <m/>
    <d v="2018-06-22T00:00:00"/>
    <d v="2018-06-22T00:00:00"/>
    <b v="0"/>
    <s v=""/>
    <s v=""/>
    <s v=""/>
    <s v=""/>
    <s v="33010000"/>
    <s v="3317"/>
    <s v="331702"/>
    <s v="07"/>
    <x v="12"/>
    <x v="95"/>
  </r>
  <r>
    <n v="79324"/>
    <n v="438"/>
    <n v="3987"/>
    <n v="42"/>
    <s v="71"/>
    <s v="ณัฐกิตดิ์  สายทรัพย์"/>
    <s v="0096133"/>
    <s v="นาง อรวรรณ สุพรรณ"/>
    <s v="1"/>
    <n v="2"/>
    <n v="1"/>
    <n v="15"/>
    <s v="1"/>
    <s v="1"/>
    <s v="0"/>
    <n v="11"/>
    <s v="146"/>
    <s v="33170410"/>
    <s v="2"/>
    <s v="3"/>
    <s v="1"/>
    <s v="1"/>
    <s v="33170100"/>
    <s v="0"/>
    <s v=""/>
    <x v="151"/>
    <d v="2018-08-30T00:00:00"/>
    <m/>
    <d v="2018-08-31T00:00:00"/>
    <d v="2018-08-31T00:00:00"/>
    <b v="0"/>
    <s v=""/>
    <s v=""/>
    <s v=""/>
    <s v=""/>
    <s v="33010000"/>
    <s v="3317"/>
    <s v="331704"/>
    <s v="10"/>
    <x v="12"/>
    <x v="98"/>
  </r>
  <r>
    <n v="82544"/>
    <n v="498"/>
    <n v="4103"/>
    <n v="51"/>
    <s v="71"/>
    <s v="ธีรภัทร์  ไชยสิทธิ์"/>
    <s v="0086903"/>
    <s v="นาง เยาวภา ไชยสิทธิ์"/>
    <s v="1"/>
    <n v="3"/>
    <n v="2"/>
    <n v="25"/>
    <s v="1"/>
    <s v="1"/>
    <s v="0"/>
    <n v="11"/>
    <s v="114 บ้านเขาแดง"/>
    <s v="33170112"/>
    <s v="2"/>
    <s v="3"/>
    <s v="1"/>
    <s v="1"/>
    <s v="33170100"/>
    <s v="0"/>
    <s v=""/>
    <x v="83"/>
    <d v="2018-09-08T00:00:00"/>
    <m/>
    <d v="2018-09-10T00:00:00"/>
    <d v="2018-09-10T00:00:00"/>
    <b v="0"/>
    <s v=""/>
    <s v=""/>
    <s v=""/>
    <s v=""/>
    <s v="33010000"/>
    <s v="3317"/>
    <s v="331701"/>
    <s v="12"/>
    <x v="12"/>
    <x v="96"/>
  </r>
  <r>
    <n v="57010"/>
    <n v="207"/>
    <n v="3086"/>
    <n v="13"/>
    <s v="71"/>
    <s v="ธีรวัฒน์  สารีย์"/>
    <s v="0093243"/>
    <s v="น.ส. อันดามัน แสงสว่าง"/>
    <s v="1"/>
    <n v="0"/>
    <n v="10"/>
    <n v="27"/>
    <s v="1"/>
    <s v="1"/>
    <s v="0"/>
    <n v="11"/>
    <s v="83 บ.คูสี่แจ"/>
    <s v="33170604"/>
    <s v="2"/>
    <s v="3"/>
    <s v="1"/>
    <s v="1"/>
    <s v="33170100"/>
    <s v="0"/>
    <s v=""/>
    <x v="183"/>
    <d v="2018-07-08T00:00:00"/>
    <m/>
    <d v="2018-07-09T00:00:00"/>
    <d v="2018-07-09T00:00:00"/>
    <b v="0"/>
    <s v=""/>
    <s v=""/>
    <s v=""/>
    <s v=""/>
    <s v="33010000"/>
    <s v="3317"/>
    <s v="331706"/>
    <s v="04"/>
    <x v="12"/>
    <x v="94"/>
  </r>
  <r>
    <n v="79334"/>
    <n v="439"/>
    <n v="3997"/>
    <n v="43"/>
    <s v="71"/>
    <s v="ปิยธิดา  ไชยนะรา"/>
    <s v="0091865"/>
    <s v="น.ส. วรัทยา วงนุริน"/>
    <s v="2"/>
    <n v="2"/>
    <n v="0"/>
    <n v="28"/>
    <s v="1"/>
    <s v="1"/>
    <s v="0"/>
    <n v="11"/>
    <s v="90 บ้านธาตุทอง"/>
    <s v="33170408"/>
    <s v="2"/>
    <s v="3"/>
    <s v="1"/>
    <s v="1"/>
    <s v="33170100"/>
    <s v="0"/>
    <s v=""/>
    <x v="34"/>
    <d v="2018-08-31T00:00:00"/>
    <m/>
    <d v="2018-08-31T00:00:00"/>
    <d v="2018-08-31T00:00:00"/>
    <b v="0"/>
    <s v=""/>
    <s v=""/>
    <s v=""/>
    <s v=""/>
    <s v="33010000"/>
    <s v="3317"/>
    <s v="331704"/>
    <s v="08"/>
    <x v="12"/>
    <x v="98"/>
  </r>
  <r>
    <n v="87452"/>
    <n v="601"/>
    <n v="7879"/>
    <n v="34"/>
    <s v="71"/>
    <s v="ณัฐนิชา  พิมศร"/>
    <s v="0168811"/>
    <s v="นาง ดวงเนตร พิมศร"/>
    <s v="2"/>
    <n v="2"/>
    <n v="11"/>
    <n v="7"/>
    <s v="1"/>
    <s v="1"/>
    <s v="0"/>
    <n v="11"/>
    <s v="113 บ.โพธิ์ทอง"/>
    <s v="33170302"/>
    <s v="2"/>
    <s v="3"/>
    <s v="1"/>
    <s v="1"/>
    <s v="33080100"/>
    <s v="0"/>
    <s v=""/>
    <x v="30"/>
    <d v="2018-09-23T00:00:00"/>
    <m/>
    <d v="2018-09-24T00:00:00"/>
    <d v="2018-09-25T00:00:00"/>
    <b v="0"/>
    <s v=""/>
    <s v=""/>
    <s v=""/>
    <s v=""/>
    <s v="33010000"/>
    <s v="3317"/>
    <s v="331703"/>
    <s v="02"/>
    <x v="12"/>
    <x v="93"/>
  </r>
  <r>
    <n v="80692"/>
    <n v="457"/>
    <n v="4034"/>
    <n v="47"/>
    <s v="71"/>
    <s v="ศุภรัตน์  บุตราช"/>
    <s v="0092591"/>
    <s v="นาง มณีรัตร์ บุตรราช"/>
    <s v="2"/>
    <n v="1"/>
    <n v="5"/>
    <n v="0"/>
    <s v="1"/>
    <s v="1"/>
    <s v="0"/>
    <n v="11"/>
    <s v="118"/>
    <s v="33170410"/>
    <s v="2"/>
    <s v="3"/>
    <s v="1"/>
    <s v="1"/>
    <s v="33170100"/>
    <s v="0"/>
    <s v=""/>
    <x v="80"/>
    <d v="2018-09-02T00:00:00"/>
    <m/>
    <d v="2018-09-04T00:00:00"/>
    <d v="2018-09-04T00:00:00"/>
    <b v="0"/>
    <s v=""/>
    <s v=""/>
    <s v=""/>
    <s v=""/>
    <s v="33010000"/>
    <s v="3317"/>
    <s v="331704"/>
    <s v="10"/>
    <x v="12"/>
    <x v="98"/>
  </r>
  <r>
    <n v="57009"/>
    <n v="206"/>
    <n v="3085"/>
    <n v="12"/>
    <s v="71"/>
    <s v="ชนัญญา  ปรือปรัง"/>
    <s v="0091458"/>
    <s v="น.ส. เยาวพา ปรือปรัง"/>
    <s v="2"/>
    <n v="1"/>
    <n v="6"/>
    <n v="20"/>
    <s v="1"/>
    <s v="1"/>
    <s v="0"/>
    <n v="11"/>
    <s v="60 บ.กลาง"/>
    <s v="33170503"/>
    <s v="2"/>
    <s v="3"/>
    <s v="1"/>
    <s v="1"/>
    <s v="33170100"/>
    <s v="0"/>
    <s v=""/>
    <x v="183"/>
    <d v="2018-07-08T00:00:00"/>
    <m/>
    <d v="2018-07-09T00:00:00"/>
    <d v="2018-07-09T00:00:00"/>
    <b v="0"/>
    <s v=""/>
    <s v=""/>
    <s v=""/>
    <s v=""/>
    <s v="33010000"/>
    <s v="3317"/>
    <s v="331705"/>
    <s v="03"/>
    <x v="12"/>
    <x v="99"/>
  </r>
  <r>
    <n v="97856"/>
    <n v="734"/>
    <n v="4794"/>
    <n v="63"/>
    <s v="71"/>
    <s v="ปริมญาดา  ธรรมบรรเทิง"/>
    <s v="0093377"/>
    <s v="น.ส. ณัฐกานดา พงละคร"/>
    <s v="2"/>
    <n v="1"/>
    <n v="2"/>
    <n v="14"/>
    <s v="1"/>
    <s v="1"/>
    <s v="0"/>
    <n v="11"/>
    <s v="99"/>
    <s v="33170412"/>
    <s v="2"/>
    <s v="3"/>
    <s v="1"/>
    <s v="1"/>
    <s v="33170100"/>
    <s v="0"/>
    <s v=""/>
    <x v="159"/>
    <d v="2018-10-30T00:00:00"/>
    <m/>
    <d v="2018-11-02T00:00:00"/>
    <d v="2018-11-03T00:00:00"/>
    <b v="0"/>
    <s v=""/>
    <s v=""/>
    <s v=""/>
    <s v=""/>
    <s v="33010000"/>
    <s v="3317"/>
    <s v="331704"/>
    <s v="12"/>
    <x v="12"/>
    <x v="98"/>
  </r>
  <r>
    <n v="66461"/>
    <n v="308"/>
    <n v="3590"/>
    <n v="23"/>
    <s v="71"/>
    <s v="ปริญรดา  แก้วจุลศรี"/>
    <s v="0089202"/>
    <s v="น.ส. เนตรนภา กาลพันธ์"/>
    <s v="2"/>
    <n v="2"/>
    <n v="6"/>
    <n v="5"/>
    <s v="1"/>
    <s v="1"/>
    <s v="0"/>
    <n v="11"/>
    <s v="19/4  บ้านแซร์สะโบว์"/>
    <s v="33170606"/>
    <s v="2"/>
    <s v="3"/>
    <s v="1"/>
    <s v="1"/>
    <s v="33170100"/>
    <s v="0"/>
    <s v=""/>
    <x v="55"/>
    <d v="2018-08-06T00:00:00"/>
    <m/>
    <d v="2018-08-06T00:00:00"/>
    <d v="2018-08-06T00:00:00"/>
    <b v="0"/>
    <s v=""/>
    <s v=""/>
    <s v=""/>
    <s v=""/>
    <s v="33010000"/>
    <s v="3317"/>
    <s v="331706"/>
    <s v="06"/>
    <x v="12"/>
    <x v="94"/>
  </r>
  <r>
    <n v="100933"/>
    <n v="775"/>
    <n v="4932"/>
    <n v="65"/>
    <s v="71"/>
    <s v="เมษา  พรหมประดิษฐ"/>
    <s v="0092961"/>
    <s v="น.ส. วิววาส พรหมประดิษฐ"/>
    <s v="2"/>
    <n v="1"/>
    <n v="6"/>
    <n v="25"/>
    <s v="1"/>
    <s v="1"/>
    <s v="0"/>
    <n v="11"/>
    <s v="182"/>
    <s v="33170607"/>
    <s v="2"/>
    <s v="3"/>
    <s v="1"/>
    <s v="1"/>
    <s v="33170100"/>
    <s v="0"/>
    <s v=""/>
    <x v="184"/>
    <d v="2018-11-14T00:00:00"/>
    <m/>
    <d v="2018-11-15T00:00:00"/>
    <d v="2018-11-16T00:00:00"/>
    <b v="0"/>
    <s v=""/>
    <s v=""/>
    <s v=""/>
    <s v=""/>
    <s v="33170100"/>
    <s v="3317"/>
    <s v="331706"/>
    <s v="07"/>
    <x v="12"/>
    <x v="94"/>
  </r>
  <r>
    <n v="32"/>
    <n v="2"/>
    <n v="16"/>
    <n v="1"/>
    <s v="71"/>
    <s v="ณัฐวรรธณ์  แหวนวงษ์"/>
    <s v="0101618"/>
    <s v="น.ส. นิตติยา แก้วชัย"/>
    <s v="1"/>
    <n v="2"/>
    <n v="8"/>
    <n v="27"/>
    <s v="1"/>
    <s v="1"/>
    <s v="0"/>
    <n v="11"/>
    <s v="3 บ้านขยูง"/>
    <s v="33170210"/>
    <s v="2"/>
    <s v="3"/>
    <s v="1"/>
    <s v="1"/>
    <s v="33070100"/>
    <s v="0"/>
    <s v=""/>
    <x v="185"/>
    <d v="2018-01-01T00:00:00"/>
    <m/>
    <d v="2018-01-03T00:00:00"/>
    <d v="2018-01-03T00:00:00"/>
    <b v="0"/>
    <s v=""/>
    <s v=""/>
    <s v=""/>
    <s v=""/>
    <s v="33010000"/>
    <s v="3317"/>
    <s v="331702"/>
    <s v="10"/>
    <x v="12"/>
    <x v="95"/>
  </r>
  <r>
    <n v="61464"/>
    <n v="252"/>
    <n v="3289"/>
    <n v="17"/>
    <s v="71"/>
    <s v="พิชญาดา  บุญทะสิม"/>
    <s v="0088816"/>
    <s v="นาง อภิญญา แสงใสย์"/>
    <s v="2"/>
    <n v="3"/>
    <n v="6"/>
    <n v="12"/>
    <s v="1"/>
    <s v="1"/>
    <s v="0"/>
    <n v="11"/>
    <s v="6 บ.คูสี่แจ"/>
    <s v="33170604"/>
    <s v="2"/>
    <s v="3"/>
    <s v="1"/>
    <s v="1"/>
    <s v="33170100"/>
    <s v="0"/>
    <s v=""/>
    <x v="51"/>
    <d v="2018-07-20T00:00:00"/>
    <m/>
    <d v="2018-07-23T00:00:00"/>
    <d v="2018-07-23T00:00:00"/>
    <b v="0"/>
    <s v=""/>
    <s v=""/>
    <s v=""/>
    <s v=""/>
    <s v="33010000"/>
    <s v="3317"/>
    <s v="331706"/>
    <s v="04"/>
    <x v="12"/>
    <x v="94"/>
  </r>
  <r>
    <n v="84487"/>
    <n v="539"/>
    <n v="13743"/>
    <n v="103"/>
    <s v="71"/>
    <s v="ปุณยนุช  เสนาะ"/>
    <s v="000963439"/>
    <s v="น.ส. สุดารัตน์ เสนาะ"/>
    <s v="2"/>
    <n v="1"/>
    <n v="1"/>
    <n v="30"/>
    <s v="1"/>
    <s v="1"/>
    <s v="0"/>
    <n v="11"/>
    <s v="53 วัคซีนนอกเขต 1100"/>
    <s v="33012308"/>
    <s v="2"/>
    <s v="2"/>
    <s v="1"/>
    <s v="1"/>
    <s v="33010120"/>
    <s v="0"/>
    <s v=""/>
    <x v="83"/>
    <d v="2018-09-10T00:00:00"/>
    <m/>
    <d v="2018-09-17T00:00:00"/>
    <d v="2018-09-17T00:00:00"/>
    <b v="0"/>
    <s v=""/>
    <s v=""/>
    <s v=""/>
    <s v=""/>
    <s v="33010000"/>
    <s v="3301"/>
    <s v="330123"/>
    <s v="08"/>
    <x v="13"/>
    <x v="62"/>
  </r>
  <r>
    <n v="82439"/>
    <n v="494"/>
    <n v="13564"/>
    <n v="95"/>
    <s v="71"/>
    <s v="ปิยวัฒน์  วงค์ละคร"/>
    <s v="000918405"/>
    <s v="น.ส. ปัทมา ฮุยน้อย"/>
    <s v="1"/>
    <n v="2"/>
    <n v="3"/>
    <n v="9"/>
    <s v="1"/>
    <s v="1"/>
    <s v="0"/>
    <n v="11"/>
    <s v="25  บ้านแดง"/>
    <s v="33010510"/>
    <s v="2"/>
    <s v="2"/>
    <s v="1"/>
    <s v="1"/>
    <s v="33010120"/>
    <s v="0"/>
    <s v=""/>
    <x v="33"/>
    <d v="2018-09-07T00:00:00"/>
    <m/>
    <d v="2018-09-10T00:00:00"/>
    <d v="2018-09-10T00:00:00"/>
    <b v="0"/>
    <s v=""/>
    <s v=""/>
    <s v=""/>
    <s v=""/>
    <s v="33010000"/>
    <s v="3301"/>
    <s v="330105"/>
    <s v="10"/>
    <x v="13"/>
    <x v="27"/>
  </r>
  <r>
    <n v="241"/>
    <n v="5"/>
    <n v="41"/>
    <n v="261"/>
    <s v="71"/>
    <s v="ธนัตถ์กรณ์  ศิรินันท์ธนกุล"/>
    <s v="000678111"/>
    <s v="นาง รัชดาวัลย์ ศิรินันท์ธนกุล"/>
    <s v="1"/>
    <n v="7"/>
    <n v="8"/>
    <n v="29"/>
    <s v="1"/>
    <s v="1"/>
    <s v="0"/>
    <n v="6"/>
    <s v="143/1 บ้านหนองยาง"/>
    <s v="33010706"/>
    <s v="2"/>
    <s v="2"/>
    <s v="1"/>
    <s v="1"/>
    <s v="33010120"/>
    <s v="0"/>
    <s v=""/>
    <x v="10"/>
    <d v="2018-01-02T00:00:00"/>
    <m/>
    <d v="2018-01-03T00:00:00"/>
    <d v="2018-01-03T00:00:00"/>
    <b v="0"/>
    <s v=""/>
    <s v=""/>
    <s v=""/>
    <s v=""/>
    <s v="33010000"/>
    <s v="3301"/>
    <s v="330107"/>
    <s v="06"/>
    <x v="13"/>
    <x v="100"/>
  </r>
  <r>
    <n v="86205"/>
    <n v="580"/>
    <n v="35713"/>
    <n v="0"/>
    <s v="71"/>
    <s v="ธนดล  ดารากร"/>
    <s v="0230162"/>
    <s v="น.ส. เจนจิรา ทองบาง"/>
    <s v="1"/>
    <n v="1"/>
    <n v="2"/>
    <n v="23"/>
    <s v="1"/>
    <s v="1"/>
    <s v="0"/>
    <n v="11"/>
    <s v="193"/>
    <s v="33010404"/>
    <s v="2"/>
    <s v="3"/>
    <s v="2"/>
    <s v="3"/>
    <s v="33010100"/>
    <s v="0"/>
    <s v=""/>
    <x v="53"/>
    <d v="2018-09-12T00:00:00"/>
    <m/>
    <d v="2018-09-21T00:00:00"/>
    <d v="2018-09-21T00:00:00"/>
    <b v="0"/>
    <s v=""/>
    <s v="33"/>
    <s v=""/>
    <s v=""/>
    <s v="33010000"/>
    <s v="3301"/>
    <s v="330104"/>
    <s v="04"/>
    <x v="13"/>
    <x v="101"/>
  </r>
  <r>
    <n v="78723"/>
    <n v="426"/>
    <n v="12714"/>
    <n v="78"/>
    <s v="71"/>
    <s v="พีรวัฒน์  หนองม่วง"/>
    <s v="000865317"/>
    <s v="นาง อรอนงค์ กะตะศิลา"/>
    <s v="1"/>
    <n v="3"/>
    <n v="6"/>
    <n v="24"/>
    <s v="1"/>
    <s v="1"/>
    <s v="0"/>
    <n v="11"/>
    <s v="76 บ้านพัฒนา"/>
    <s v="33012708"/>
    <s v="2"/>
    <s v="2"/>
    <s v="1"/>
    <s v="3"/>
    <s v="33010120"/>
    <s v="0"/>
    <s v=""/>
    <x v="141"/>
    <d v="2018-08-25T00:00:00"/>
    <m/>
    <d v="2018-08-31T00:00:00"/>
    <d v="2018-08-31T00:00:00"/>
    <b v="0"/>
    <s v=""/>
    <s v=""/>
    <s v=""/>
    <s v=""/>
    <s v="33010000"/>
    <s v="3301"/>
    <s v="330127"/>
    <s v="08"/>
    <x v="13"/>
    <x v="22"/>
  </r>
  <r>
    <n v="84488"/>
    <n v="540"/>
    <n v="13744"/>
    <n v="104"/>
    <s v="71"/>
    <s v="กรวิชญ์  ชัยสิม"/>
    <s v="000964521"/>
    <s v="นาง นภา ชัยสิม"/>
    <s v="1"/>
    <n v="1"/>
    <n v="1"/>
    <n v="21"/>
    <s v="1"/>
    <s v="1"/>
    <s v="0"/>
    <n v="11"/>
    <s v="5  บ้านขมิ้น"/>
    <s v="33011809"/>
    <s v="2"/>
    <s v="2"/>
    <s v="1"/>
    <s v="1"/>
    <s v="33010120"/>
    <s v="0"/>
    <s v=""/>
    <x v="83"/>
    <d v="2018-09-10T00:00:00"/>
    <m/>
    <d v="2018-09-17T00:00:00"/>
    <d v="2018-09-17T00:00:00"/>
    <b v="0"/>
    <s v=""/>
    <s v=""/>
    <s v=""/>
    <s v=""/>
    <s v="33010000"/>
    <s v="3301"/>
    <s v="330118"/>
    <s v="09"/>
    <x v="13"/>
    <x v="102"/>
  </r>
  <r>
    <n v="78764"/>
    <n v="428"/>
    <n v="12755"/>
    <n v="80"/>
    <s v="71"/>
    <s v="ธัญวรัตน์  ทองบุญ"/>
    <s v="000824684"/>
    <s v="นาง รัชุดา พิรานรัมย์"/>
    <s v="2"/>
    <n v="6"/>
    <n v="1"/>
    <n v="2"/>
    <s v="1"/>
    <s v="1"/>
    <s v="0"/>
    <n v="6"/>
    <s v="41 บ้านพัฒนา"/>
    <s v="33012708"/>
    <s v="2"/>
    <s v="2"/>
    <s v="1"/>
    <s v="1"/>
    <s v="33010120"/>
    <s v="0"/>
    <s v=""/>
    <x v="138"/>
    <d v="2018-08-26T00:00:00"/>
    <m/>
    <d v="2018-08-31T00:00:00"/>
    <d v="2018-08-31T00:00:00"/>
    <b v="0"/>
    <s v=""/>
    <s v=""/>
    <s v=""/>
    <s v=""/>
    <s v="33010000"/>
    <s v="3301"/>
    <s v="330127"/>
    <s v="08"/>
    <x v="13"/>
    <x v="22"/>
  </r>
  <r>
    <n v="67245"/>
    <n v="317"/>
    <n v="11223"/>
    <n v="56"/>
    <s v="71"/>
    <s v="สิริรัต  บุญจิตร"/>
    <s v="000944205"/>
    <s v="นาง อรุณนี แสงสกุล"/>
    <s v="2"/>
    <n v="1"/>
    <n v="6"/>
    <n v="17"/>
    <s v="1"/>
    <s v="1"/>
    <s v="0"/>
    <n v="11"/>
    <s v="75   บ้านนาสูง"/>
    <s v="33010603"/>
    <s v="2"/>
    <s v="2"/>
    <s v="2"/>
    <s v="3"/>
    <s v="33010120"/>
    <s v="0"/>
    <s v=""/>
    <x v="9"/>
    <d v="2018-08-04T00:00:00"/>
    <m/>
    <d v="2018-08-07T00:00:00"/>
    <d v="2018-08-07T00:00:00"/>
    <b v="0"/>
    <s v=""/>
    <s v=""/>
    <s v=""/>
    <s v=""/>
    <s v="33010000"/>
    <s v="3301"/>
    <s v="330106"/>
    <s v="03"/>
    <x v="13"/>
    <x v="103"/>
  </r>
  <r>
    <n v="217"/>
    <n v="4"/>
    <n v="17"/>
    <n v="260"/>
    <s v="71"/>
    <s v="พิชญธิดา  พรมชาติ"/>
    <s v="000901794"/>
    <s v="น.ส. นิชิตา โคษา"/>
    <s v="2"/>
    <n v="2"/>
    <n v="0"/>
    <n v="5"/>
    <s v="1"/>
    <s v="1"/>
    <s v="0"/>
    <n v="11"/>
    <s v="101 บ้านแดง"/>
    <s v="33010303"/>
    <s v="2"/>
    <s v="2"/>
    <s v="1"/>
    <s v="1"/>
    <s v="33010120"/>
    <s v="0"/>
    <s v=""/>
    <x v="185"/>
    <d v="2018-01-01T00:00:00"/>
    <m/>
    <d v="2018-01-03T00:00:00"/>
    <d v="2018-01-03T00:00:00"/>
    <b v="0"/>
    <s v=""/>
    <s v=""/>
    <s v=""/>
    <s v=""/>
    <s v="33010000"/>
    <s v="3301"/>
    <s v="330103"/>
    <s v="03"/>
    <x v="13"/>
    <x v="104"/>
  </r>
  <r>
    <n v="67353"/>
    <n v="318"/>
    <n v="11331"/>
    <n v="57"/>
    <s v="71"/>
    <s v="ฐิติรัตน์  ไกรวิชญ์ชนาพร"/>
    <s v="000873465"/>
    <s v="นางสาว หัทยา ไกรวิชญ์ชนาพร"/>
    <s v="2"/>
    <n v="3"/>
    <n v="3"/>
    <n v="15"/>
    <s v="1"/>
    <s v="1"/>
    <s v="0"/>
    <n v="11"/>
    <s v="289/13"/>
    <s v="33012309"/>
    <s v="2"/>
    <s v="2"/>
    <s v="1"/>
    <s v="1"/>
    <s v="33010120"/>
    <s v="0"/>
    <s v=""/>
    <x v="55"/>
    <d v="2018-08-06T00:00:00"/>
    <m/>
    <d v="2018-08-07T00:00:00"/>
    <d v="2018-08-07T00:00:00"/>
    <b v="0"/>
    <s v=""/>
    <s v=""/>
    <s v=""/>
    <s v=""/>
    <s v="33010000"/>
    <s v="3301"/>
    <s v="330123"/>
    <s v="09"/>
    <x v="13"/>
    <x v="62"/>
  </r>
  <r>
    <n v="78961"/>
    <n v="433"/>
    <n v="12952"/>
    <n v="85"/>
    <s v="71"/>
    <s v="ชฎารัตน์  โสพัฒน์"/>
    <s v="000979001"/>
    <s v="น.ส. ดวงเดือน ภู่เรือน"/>
    <s v="2"/>
    <n v="0"/>
    <n v="8"/>
    <n v="24"/>
    <s v="1"/>
    <s v="1"/>
    <s v="0"/>
    <n v="11"/>
    <s v="124"/>
    <s v="33012701"/>
    <s v="2"/>
    <s v="2"/>
    <s v="1"/>
    <s v="1"/>
    <s v="33010120"/>
    <s v="0"/>
    <s v=""/>
    <x v="57"/>
    <d v="2018-08-29T00:00:00"/>
    <m/>
    <d v="2018-08-31T00:00:00"/>
    <d v="2018-08-31T00:00:00"/>
    <b v="0"/>
    <s v=""/>
    <s v=""/>
    <s v=""/>
    <s v=""/>
    <s v="33010000"/>
    <s v="3301"/>
    <s v="330127"/>
    <s v="01"/>
    <x v="13"/>
    <x v="22"/>
  </r>
  <r>
    <n v="67799"/>
    <n v="321"/>
    <n v="301"/>
    <n v="5"/>
    <s v="71"/>
    <s v="ชยกร  แสงใส"/>
    <s v="0016080"/>
    <s v="นาง สมหวัง แสงใส"/>
    <s v="1"/>
    <n v="2"/>
    <n v="6"/>
    <n v="29"/>
    <s v="1"/>
    <s v="1"/>
    <s v="0"/>
    <n v="11"/>
    <s v="1004/1"/>
    <s v="33011506"/>
    <s v="2"/>
    <s v="3"/>
    <s v="1"/>
    <s v="1"/>
    <s v="33210100"/>
    <s v="0"/>
    <s v=""/>
    <x v="143"/>
    <d v="2018-08-08T00:00:00"/>
    <m/>
    <d v="2018-08-08T00:00:00"/>
    <d v="2018-08-08T00:00:00"/>
    <b v="0"/>
    <s v=""/>
    <s v=""/>
    <s v=""/>
    <s v=""/>
    <s v="33010000"/>
    <s v="3301"/>
    <s v="330115"/>
    <s v="06"/>
    <x v="13"/>
    <x v="105"/>
  </r>
  <r>
    <n v="79054"/>
    <n v="435"/>
    <n v="13045"/>
    <n v="87"/>
    <s v="71"/>
    <s v="ธนวัฒน์  อภัยพงษ์"/>
    <s v="000965364"/>
    <s v="น.ส. ธนัชชา อภัยพงษ์"/>
    <s v="1"/>
    <n v="1"/>
    <n v="0"/>
    <n v="26"/>
    <s v="1"/>
    <s v="1"/>
    <s v="0"/>
    <n v="11"/>
    <s v="38 บ้านพัฒนา"/>
    <s v="33012708"/>
    <s v="2"/>
    <s v="2"/>
    <s v="1"/>
    <s v="1"/>
    <s v="33010120"/>
    <s v="0"/>
    <s v=""/>
    <x v="151"/>
    <d v="2018-08-30T00:00:00"/>
    <m/>
    <d v="2018-08-31T00:00:00"/>
    <d v="2018-08-31T00:00:00"/>
    <b v="0"/>
    <s v=""/>
    <s v=""/>
    <s v=""/>
    <s v=""/>
    <s v="33010000"/>
    <s v="3301"/>
    <s v="330127"/>
    <s v="08"/>
    <x v="13"/>
    <x v="22"/>
  </r>
  <r>
    <n v="87176"/>
    <n v="598"/>
    <n v="14443"/>
    <n v="128"/>
    <s v="71"/>
    <s v="วิลาสินีย์  ชูวงศ์"/>
    <s v="000955177"/>
    <s v="นาง สุนิสา ศรีอินทร์"/>
    <s v="2"/>
    <n v="1"/>
    <n v="4"/>
    <n v="23"/>
    <s v="1"/>
    <s v="1"/>
    <s v="0"/>
    <n v="11"/>
    <s v="14 บ้านตำแย"/>
    <s v="33012702"/>
    <s v="2"/>
    <s v="2"/>
    <s v="1"/>
    <s v="1"/>
    <s v="33010120"/>
    <s v="0"/>
    <s v=""/>
    <x v="81"/>
    <d v="2018-09-21T00:00:00"/>
    <m/>
    <d v="2018-09-24T00:00:00"/>
    <d v="2018-09-24T00:00:00"/>
    <b v="0"/>
    <s v=""/>
    <s v=""/>
    <s v=""/>
    <s v=""/>
    <s v="33010000"/>
    <s v="3301"/>
    <s v="330127"/>
    <s v="02"/>
    <x v="13"/>
    <x v="22"/>
  </r>
  <r>
    <n v="68375"/>
    <n v="327"/>
    <n v="11492"/>
    <n v="60"/>
    <s v="71"/>
    <s v="ประกฤษฎิ์  เสริมไธสง"/>
    <s v="000904915"/>
    <s v="น.ส. มลมณีย์ ศรีพล"/>
    <s v="1"/>
    <n v="2"/>
    <n v="6"/>
    <n v="11"/>
    <s v="1"/>
    <s v="1"/>
    <s v="0"/>
    <n v="11"/>
    <s v="250 บ้านโนน"/>
    <s v="33012208"/>
    <s v="2"/>
    <s v="2"/>
    <s v="1"/>
    <s v="1"/>
    <s v="33010120"/>
    <s v="0"/>
    <s v=""/>
    <x v="55"/>
    <d v="2018-08-08T00:00:00"/>
    <m/>
    <d v="2018-08-09T00:00:00"/>
    <d v="2018-08-10T00:00:00"/>
    <b v="0"/>
    <s v=""/>
    <s v=""/>
    <s v=""/>
    <s v=""/>
    <s v="33010000"/>
    <s v="3301"/>
    <s v="330122"/>
    <s v="08"/>
    <x v="13"/>
    <x v="106"/>
  </r>
  <r>
    <n v="68379"/>
    <n v="328"/>
    <n v="11496"/>
    <n v="61"/>
    <s v="71"/>
    <s v="ปภาดา  เจริญชัย"/>
    <s v="000946440"/>
    <s v="นางสาว พัชรินทร์ พลับเพลิง"/>
    <s v="2"/>
    <n v="1"/>
    <n v="5"/>
    <n v="27"/>
    <s v="1"/>
    <s v="1"/>
    <s v="0"/>
    <n v="11"/>
    <s v="206 บ้านบก"/>
    <s v="33011109"/>
    <s v="2"/>
    <s v="2"/>
    <s v="1"/>
    <s v="1"/>
    <s v="33010120"/>
    <s v="0"/>
    <s v=""/>
    <x v="142"/>
    <d v="2018-08-08T00:00:00"/>
    <m/>
    <d v="2018-08-09T00:00:00"/>
    <d v="2018-08-10T00:00:00"/>
    <b v="0"/>
    <s v=""/>
    <s v=""/>
    <s v=""/>
    <s v=""/>
    <s v="33010000"/>
    <s v="3301"/>
    <s v="330111"/>
    <s v="09"/>
    <x v="13"/>
    <x v="107"/>
  </r>
  <r>
    <n v="68464"/>
    <n v="329"/>
    <n v="11581"/>
    <n v="62"/>
    <s v="71"/>
    <s v="เกรียงศักดิ์  กัณหา"/>
    <s v="000885590"/>
    <s v="น.ส. สุปราณี กัณหา"/>
    <s v="1"/>
    <n v="3"/>
    <n v="0"/>
    <n v="0"/>
    <s v="1"/>
    <s v="1"/>
    <s v="0"/>
    <n v="11"/>
    <s v="233 บ้านหญ้าปล้อง"/>
    <s v="33011601"/>
    <s v="2"/>
    <s v="2"/>
    <s v="1"/>
    <s v="1"/>
    <s v="33010120"/>
    <s v="0"/>
    <s v=""/>
    <x v="142"/>
    <d v="2018-08-09T00:00:00"/>
    <m/>
    <d v="2018-08-10T00:00:00"/>
    <d v="2018-08-10T00:00:00"/>
    <b v="0"/>
    <s v=""/>
    <s v=""/>
    <s v=""/>
    <s v=""/>
    <s v="33010000"/>
    <s v="3301"/>
    <s v="330116"/>
    <s v="01"/>
    <x v="13"/>
    <x v="108"/>
  </r>
  <r>
    <n v="68471"/>
    <n v="330"/>
    <n v="11588"/>
    <n v="63"/>
    <s v="71"/>
    <s v="ณัฐชาวดี  พันธัย"/>
    <s v="000945317"/>
    <s v="น.ส. เพ็ญศรี ทุมพันธ์"/>
    <s v="2"/>
    <n v="1"/>
    <n v="6"/>
    <n v="8"/>
    <s v="1"/>
    <s v="1"/>
    <s v="0"/>
    <n v="11"/>
    <s v="48 บ้านหนองครก"/>
    <s v="33010705"/>
    <s v="2"/>
    <s v="2"/>
    <s v="1"/>
    <s v="1"/>
    <s v="33010120"/>
    <s v="0"/>
    <s v=""/>
    <x v="163"/>
    <d v="2018-08-09T00:00:00"/>
    <m/>
    <d v="2018-08-10T00:00:00"/>
    <d v="2018-08-10T00:00:00"/>
    <b v="0"/>
    <s v=""/>
    <s v=""/>
    <s v=""/>
    <s v=""/>
    <s v="33010000"/>
    <s v="3301"/>
    <s v="330107"/>
    <s v="05"/>
    <x v="13"/>
    <x v="100"/>
  </r>
  <r>
    <n v="46827"/>
    <n v="145"/>
    <n v="8372"/>
    <n v="33"/>
    <s v="71"/>
    <s v="ชนะศักดิ์  อุตถะศรี"/>
    <s v="000780694"/>
    <s v="นาง วนิดา ศรีนวล"/>
    <s v="1"/>
    <n v="5"/>
    <n v="5"/>
    <n v="7"/>
    <s v="1"/>
    <s v="1"/>
    <s v="0"/>
    <n v="6"/>
    <s v="116 บ้านโพธิ์"/>
    <s v="33012301"/>
    <s v="2"/>
    <s v="2"/>
    <s v="1"/>
    <s v="1"/>
    <s v="33010120"/>
    <s v="0"/>
    <s v=""/>
    <x v="140"/>
    <d v="2018-06-07T00:00:00"/>
    <m/>
    <d v="2018-06-09T00:00:00"/>
    <d v="2018-06-09T00:00:00"/>
    <b v="0"/>
    <s v=""/>
    <s v=""/>
    <s v=""/>
    <s v=""/>
    <s v="33010000"/>
    <s v="3301"/>
    <s v="330123"/>
    <s v="01"/>
    <x v="13"/>
    <x v="62"/>
  </r>
  <r>
    <n v="46820"/>
    <n v="144"/>
    <n v="8365"/>
    <n v="32"/>
    <s v="71"/>
    <s v="ศุภกานต์  อุตถะศรี"/>
    <s v="000702892"/>
    <s v="นาง วนิดา ศรีนวล"/>
    <s v="2"/>
    <n v="7"/>
    <n v="6"/>
    <n v="4"/>
    <s v="1"/>
    <s v="1"/>
    <s v="0"/>
    <n v="6"/>
    <s v="116  บ้านโพธิ์"/>
    <s v="33012301"/>
    <s v="2"/>
    <s v="2"/>
    <s v="1"/>
    <s v="1"/>
    <s v="33010120"/>
    <s v="0"/>
    <s v=""/>
    <x v="119"/>
    <d v="2018-06-07T00:00:00"/>
    <m/>
    <d v="2018-06-09T00:00:00"/>
    <d v="2018-06-09T00:00:00"/>
    <b v="0"/>
    <s v=""/>
    <s v=""/>
    <s v=""/>
    <s v=""/>
    <s v="33010000"/>
    <s v="3301"/>
    <s v="330123"/>
    <s v="01"/>
    <x v="13"/>
    <x v="62"/>
  </r>
  <r>
    <n v="6329"/>
    <n v="43"/>
    <n v="445"/>
    <n v="4"/>
    <s v="71"/>
    <s v="ชนาภัทร  บัวลีวัน"/>
    <s v="0262254"/>
    <s v="น.ส. อาธิติญา บัวลีวัน"/>
    <s v="1"/>
    <n v="1"/>
    <n v="3"/>
    <n v="16"/>
    <s v="1"/>
    <s v="1"/>
    <s v="0"/>
    <n v="11"/>
    <s v="114/170"/>
    <s v="33011600"/>
    <s v="1"/>
    <s v="3"/>
    <s v="1"/>
    <s v="1"/>
    <s v="33100100"/>
    <s v="0"/>
    <s v=""/>
    <x v="186"/>
    <d v="2018-01-27T00:00:00"/>
    <m/>
    <d v="2018-01-27T00:00:00"/>
    <d v="2018-01-27T00:00:00"/>
    <b v="0"/>
    <s v=""/>
    <s v=""/>
    <s v=""/>
    <s v=""/>
    <s v="33010000"/>
    <s v="3301"/>
    <s v="330116"/>
    <s v="00"/>
    <x v="13"/>
    <x v="108"/>
  </r>
  <r>
    <n v="45910"/>
    <n v="142"/>
    <n v="8219"/>
    <n v="31"/>
    <s v="71"/>
    <s v="ธนัญชนก  อินทะโส"/>
    <s v="000855389"/>
    <s v="นางสาว สุพรรษา อินทะโส"/>
    <s v="2"/>
    <n v="3"/>
    <n v="7"/>
    <n v="2"/>
    <s v="1"/>
    <s v="1"/>
    <s v="0"/>
    <n v="11"/>
    <s v="228     วัคซีนนอกเขต"/>
    <s v="33010702"/>
    <s v="2"/>
    <s v="2"/>
    <s v="1"/>
    <s v="1"/>
    <s v="33010120"/>
    <s v="0"/>
    <s v=""/>
    <x v="187"/>
    <d v="2018-06-05T00:00:00"/>
    <m/>
    <d v="2018-06-06T00:00:00"/>
    <d v="2018-06-06T00:00:00"/>
    <b v="0"/>
    <s v=""/>
    <s v=""/>
    <s v=""/>
    <s v=""/>
    <s v="33010000"/>
    <s v="3301"/>
    <s v="330107"/>
    <s v="02"/>
    <x v="13"/>
    <x v="100"/>
  </r>
  <r>
    <n v="82363"/>
    <n v="492"/>
    <n v="13488"/>
    <n v="93"/>
    <s v="71"/>
    <s v="ณัฏฐกิตติ์  เพ็ชรแอน"/>
    <s v="000927587"/>
    <s v="น.ส. วิลาวรรณ์ อินทร์สุข"/>
    <s v="1"/>
    <n v="3"/>
    <n v="3"/>
    <n v="0"/>
    <s v="1"/>
    <s v="1"/>
    <s v="0"/>
    <n v="11"/>
    <s v="94 บ้านหนองเทา"/>
    <s v="33010605"/>
    <s v="2"/>
    <s v="2"/>
    <s v="1"/>
    <s v="1"/>
    <s v="33010120"/>
    <s v="0"/>
    <s v=""/>
    <x v="122"/>
    <d v="2018-09-06T00:00:00"/>
    <m/>
    <d v="2018-09-10T00:00:00"/>
    <d v="2018-09-10T00:00:00"/>
    <b v="0"/>
    <s v=""/>
    <s v=""/>
    <s v=""/>
    <s v=""/>
    <s v="33010000"/>
    <s v="3301"/>
    <s v="330106"/>
    <s v="05"/>
    <x v="13"/>
    <x v="103"/>
  </r>
  <r>
    <n v="68308"/>
    <n v="326"/>
    <n v="11425"/>
    <n v="59"/>
    <s v="71"/>
    <s v="กิตติคุณ  ขวัญเมือง"/>
    <s v="000945671"/>
    <s v="น.ส. บังอร สุขเกษม"/>
    <s v="1"/>
    <n v="1"/>
    <n v="6"/>
    <n v="5"/>
    <s v="2"/>
    <s v="1"/>
    <s v="0"/>
    <n v="11"/>
    <s v="49"/>
    <s v="33010405"/>
    <s v="2"/>
    <s v="2"/>
    <s v="1"/>
    <s v="1"/>
    <s v="33010120"/>
    <s v="0"/>
    <s v=""/>
    <x v="55"/>
    <d v="2018-08-07T00:00:00"/>
    <m/>
    <d v="2018-08-08T00:00:00"/>
    <d v="2018-08-08T00:00:00"/>
    <b v="0"/>
    <s v=""/>
    <s v=""/>
    <s v=""/>
    <s v=""/>
    <s v="33010000"/>
    <s v="3301"/>
    <s v="330104"/>
    <s v="05"/>
    <x v="13"/>
    <x v="101"/>
  </r>
  <r>
    <n v="62190"/>
    <n v="261"/>
    <n v="10383"/>
    <n v="48"/>
    <s v="71"/>
    <s v="พงศกร  รุ่งแสง"/>
    <s v="000919873"/>
    <s v="น.ส. เกศศรา เกษทอง"/>
    <s v="1"/>
    <n v="2"/>
    <n v="1"/>
    <n v="11"/>
    <s v="1"/>
    <s v="1"/>
    <s v="0"/>
    <n v="11"/>
    <s v="60  วัคซีนนอกเขต 949"/>
    <s v="33012307"/>
    <s v="2"/>
    <s v="2"/>
    <s v="1"/>
    <s v="1"/>
    <s v="33010120"/>
    <s v="0"/>
    <s v=""/>
    <x v="14"/>
    <d v="2018-07-19T00:00:00"/>
    <m/>
    <d v="2018-07-25T00:00:00"/>
    <d v="2018-07-25T00:00:00"/>
    <b v="0"/>
    <s v=""/>
    <s v=""/>
    <s v=""/>
    <s v=""/>
    <s v="33010000"/>
    <s v="3301"/>
    <s v="330123"/>
    <s v="07"/>
    <x v="13"/>
    <x v="62"/>
  </r>
  <r>
    <n v="215"/>
    <n v="3"/>
    <n v="15"/>
    <n v="259"/>
    <s v="71"/>
    <s v="สุธิพงษ์  ทองอินทร์"/>
    <s v="000850130"/>
    <s v="น.ส. จรรยา จันทร์ดวงศรี"/>
    <s v="1"/>
    <n v="3"/>
    <n v="3"/>
    <n v="14"/>
    <s v="1"/>
    <s v="1"/>
    <s v="0"/>
    <n v="11"/>
    <s v="62 บ้านโพธิ์"/>
    <s v="33012301"/>
    <s v="2"/>
    <s v="2"/>
    <s v="1"/>
    <s v="1"/>
    <s v="33010120"/>
    <s v="0"/>
    <s v=""/>
    <x v="185"/>
    <d v="2018-01-01T00:00:00"/>
    <m/>
    <d v="2018-01-03T00:00:00"/>
    <d v="2018-01-03T00:00:00"/>
    <b v="0"/>
    <s v=""/>
    <s v=""/>
    <s v=""/>
    <s v=""/>
    <s v="33010000"/>
    <s v="3301"/>
    <s v="330123"/>
    <s v="01"/>
    <x v="13"/>
    <x v="62"/>
  </r>
  <r>
    <n v="55345"/>
    <n v="196"/>
    <n v="9489"/>
    <n v="40"/>
    <s v="71"/>
    <s v="วุฒิชัย จันบุญธรรม"/>
    <s v="000961723"/>
    <s v="น.ส. วิไลวรรณ คำโสภา"/>
    <s v="1"/>
    <n v="0"/>
    <n v="11"/>
    <n v="0"/>
    <s v="1"/>
    <s v="1"/>
    <s v="0"/>
    <n v="11"/>
    <s v="188 บ้านโนน"/>
    <s v="33012208"/>
    <s v="2"/>
    <s v="2"/>
    <s v="1"/>
    <s v="1"/>
    <s v="33010120"/>
    <s v="0"/>
    <s v=""/>
    <x v="153"/>
    <d v="2018-06-30T00:00:00"/>
    <m/>
    <d v="2018-07-01T00:00:00"/>
    <d v="2018-07-04T00:00:00"/>
    <b v="0"/>
    <s v=""/>
    <s v=""/>
    <s v=""/>
    <s v=""/>
    <s v="33010000"/>
    <s v="3301"/>
    <s v="330122"/>
    <s v="08"/>
    <x v="13"/>
    <x v="106"/>
  </r>
  <r>
    <n v="83917"/>
    <n v="525"/>
    <n v="475"/>
    <n v="20"/>
    <s v="71"/>
    <s v="นพรัตน์  สิงห์รักษา"/>
    <s v="0032824"/>
    <s v="น.ส. ณัฐสุดา สิงห์รักษา"/>
    <s v="1"/>
    <n v="1"/>
    <n v="11"/>
    <n v="18"/>
    <s v="1"/>
    <s v="1"/>
    <s v="0"/>
    <n v="11"/>
    <s v="9 บ.บาก"/>
    <s v="33010503"/>
    <s v="2"/>
    <s v="3"/>
    <s v="1"/>
    <s v="1"/>
    <s v="33200100"/>
    <s v="0"/>
    <s v=""/>
    <x v="19"/>
    <d v="2018-09-11T00:00:00"/>
    <m/>
    <d v="2018-09-14T00:00:00"/>
    <d v="2018-09-14T00:00:00"/>
    <b v="0"/>
    <s v=""/>
    <s v=""/>
    <s v=""/>
    <s v=""/>
    <s v="33010000"/>
    <s v="3301"/>
    <s v="330105"/>
    <s v="03"/>
    <x v="13"/>
    <x v="27"/>
  </r>
  <r>
    <n v="86988"/>
    <n v="591"/>
    <n v="14255"/>
    <n v="121"/>
    <s v="71"/>
    <s v="ชาญชัย  มูลตระกูล"/>
    <s v="000893364"/>
    <s v="น.ส. ปิ่นพลอย เพชรดา"/>
    <s v="1"/>
    <n v="2"/>
    <n v="11"/>
    <n v="11"/>
    <s v="1"/>
    <s v="1"/>
    <s v="0"/>
    <n v="11"/>
    <s v="55  บ้านโนน"/>
    <s v="33011105"/>
    <s v="2"/>
    <s v="2"/>
    <s v="1"/>
    <s v="1"/>
    <s v="33010120"/>
    <s v="0"/>
    <s v=""/>
    <x v="88"/>
    <d v="2018-09-19T00:00:00"/>
    <m/>
    <d v="2018-09-24T00:00:00"/>
    <d v="2018-09-24T00:00:00"/>
    <b v="0"/>
    <s v=""/>
    <s v=""/>
    <s v=""/>
    <s v=""/>
    <s v="33010000"/>
    <s v="3301"/>
    <s v="330111"/>
    <s v="05"/>
    <x v="13"/>
    <x v="107"/>
  </r>
  <r>
    <n v="86993"/>
    <n v="593"/>
    <n v="14260"/>
    <n v="123"/>
    <s v="71"/>
    <s v="ลภัสรดา  เกษี"/>
    <s v="000938355"/>
    <s v="น.ส. ชนัญชิดา แพงเพ็ชร"/>
    <s v="2"/>
    <n v="1"/>
    <n v="10"/>
    <n v="0"/>
    <s v="1"/>
    <s v="1"/>
    <s v="0"/>
    <n v="11"/>
    <s v="91  บ้านหลุบ"/>
    <s v="33010403"/>
    <s v="2"/>
    <s v="2"/>
    <s v="1"/>
    <s v="1"/>
    <s v="33010120"/>
    <s v="0"/>
    <s v=""/>
    <x v="88"/>
    <d v="2018-09-19T00:00:00"/>
    <m/>
    <d v="2018-09-24T00:00:00"/>
    <d v="2018-09-24T00:00:00"/>
    <b v="0"/>
    <s v=""/>
    <s v=""/>
    <s v=""/>
    <s v=""/>
    <s v="33010000"/>
    <s v="3301"/>
    <s v="330104"/>
    <s v="03"/>
    <x v="13"/>
    <x v="101"/>
  </r>
  <r>
    <n v="62522"/>
    <n v="264"/>
    <n v="1819"/>
    <n v="25"/>
    <s v="71"/>
    <s v="พีชญาดา  ห่อเจริญ"/>
    <s v="0178340"/>
    <s v="นาง วรรณิษา ห่อเจริญ"/>
    <s v="2"/>
    <n v="3"/>
    <n v="8"/>
    <n v="13"/>
    <s v="1"/>
    <s v="1"/>
    <s v="0"/>
    <n v="11"/>
    <s v="300/259"/>
    <s v="33010501"/>
    <s v="2"/>
    <s v="3"/>
    <s v="1"/>
    <s v="1"/>
    <s v="33090100"/>
    <s v="0"/>
    <s v=""/>
    <x v="51"/>
    <d v="2018-07-25T00:00:00"/>
    <m/>
    <d v="2018-07-25T00:00:00"/>
    <d v="2018-07-25T00:00:00"/>
    <b v="0"/>
    <s v=""/>
    <s v=""/>
    <s v=""/>
    <s v=""/>
    <s v="33010000"/>
    <s v="3301"/>
    <s v="330105"/>
    <s v="01"/>
    <x v="13"/>
    <x v="27"/>
  </r>
  <r>
    <n v="86224"/>
    <n v="582"/>
    <n v="35715"/>
    <n v="0"/>
    <s v="71"/>
    <s v="ธนาธิป  เป้งทอง"/>
    <s v="0230227"/>
    <s v="นาง มลฤดี เป้งทอง"/>
    <s v="1"/>
    <n v="1"/>
    <n v="1"/>
    <n v="26"/>
    <s v="1"/>
    <s v="1"/>
    <s v="0"/>
    <n v="11"/>
    <s v="71"/>
    <s v="33012210"/>
    <s v="2"/>
    <s v="3"/>
    <s v="1"/>
    <s v="1"/>
    <s v="33010100"/>
    <s v="0"/>
    <s v=""/>
    <x v="23"/>
    <d v="2018-09-13T00:00:00"/>
    <m/>
    <d v="2018-09-21T00:00:00"/>
    <d v="2018-09-21T00:00:00"/>
    <b v="0"/>
    <s v=""/>
    <s v="33"/>
    <s v=""/>
    <s v=""/>
    <s v="33010000"/>
    <s v="3301"/>
    <s v="330122"/>
    <s v="10"/>
    <x v="13"/>
    <x v="106"/>
  </r>
  <r>
    <n v="62264"/>
    <n v="262"/>
    <n v="10457"/>
    <n v="49"/>
    <s v="71"/>
    <s v="ธันยพร  มังสาลี"/>
    <s v="000949546"/>
    <s v="น.ส. พรทินันท์ ธิเดช"/>
    <s v="2"/>
    <n v="1"/>
    <n v="4"/>
    <n v="12"/>
    <s v="1"/>
    <s v="1"/>
    <s v="0"/>
    <n v="11"/>
    <s v="13  บ้านโนนแย้"/>
    <s v="33011607"/>
    <s v="2"/>
    <s v="2"/>
    <s v="1"/>
    <s v="1"/>
    <s v="33010120"/>
    <s v="0"/>
    <s v=""/>
    <x v="51"/>
    <d v="2018-07-20T00:00:00"/>
    <m/>
    <d v="2018-07-25T00:00:00"/>
    <d v="2018-07-25T00:00:00"/>
    <b v="0"/>
    <s v=""/>
    <s v=""/>
    <s v=""/>
    <s v=""/>
    <s v="33010000"/>
    <s v="3301"/>
    <s v="330116"/>
    <s v="07"/>
    <x v="13"/>
    <x v="108"/>
  </r>
  <r>
    <n v="54000"/>
    <n v="183"/>
    <n v="9451"/>
    <n v="37"/>
    <s v="71"/>
    <s v="ปิยวัฒน์ วิจักษณ์พุทธมา"/>
    <s v="000895979"/>
    <s v="น.ส. สุนันท์พิชญ์ สิงห์ทอง"/>
    <s v="1"/>
    <n v="2"/>
    <n v="7"/>
    <n v="0"/>
    <s v="1"/>
    <s v="1"/>
    <s v="0"/>
    <n v="11"/>
    <s v="67 บ้านโนนแย้     วั"/>
    <s v="33011607"/>
    <s v="2"/>
    <s v="2"/>
    <s v="1"/>
    <s v="1"/>
    <s v="33010120"/>
    <s v="0"/>
    <s v=""/>
    <x v="170"/>
    <d v="2018-06-29T00:00:00"/>
    <m/>
    <d v="2018-06-30T00:00:00"/>
    <d v="2018-06-30T00:00:00"/>
    <b v="0"/>
    <s v=""/>
    <s v=""/>
    <s v=""/>
    <s v=""/>
    <s v="33010000"/>
    <s v="3301"/>
    <s v="330116"/>
    <s v="07"/>
    <x v="13"/>
    <x v="108"/>
  </r>
  <r>
    <n v="58058"/>
    <n v="218"/>
    <n v="9860"/>
    <n v="41"/>
    <s v="71"/>
    <s v="ณัฐรดา  ศรเพ็ชร"/>
    <s v="000962753"/>
    <s v="นางสาว ณฐพร ฉายสันต์"/>
    <s v="2"/>
    <n v="1"/>
    <n v="0"/>
    <n v="0"/>
    <s v="1"/>
    <s v="1"/>
    <s v="0"/>
    <n v="11"/>
    <s v="66/1 บ้านใหม่ดอนจันท"/>
    <s v="33012201"/>
    <s v="2"/>
    <s v="2"/>
    <s v="1"/>
    <s v="1"/>
    <s v="33010120"/>
    <s v="0"/>
    <s v=""/>
    <x v="124"/>
    <d v="2018-07-09T00:00:00"/>
    <m/>
    <d v="2018-07-12T00:00:00"/>
    <d v="2018-07-12T00:00:00"/>
    <b v="0"/>
    <s v=""/>
    <s v=""/>
    <s v=""/>
    <s v=""/>
    <s v="33010000"/>
    <s v="3301"/>
    <s v="330122"/>
    <s v="01"/>
    <x v="13"/>
    <x v="106"/>
  </r>
  <r>
    <n v="87174"/>
    <n v="597"/>
    <n v="14441"/>
    <n v="127"/>
    <s v="71"/>
    <s v="พลอยชนก  เลิศสว่าง"/>
    <s v="000945064"/>
    <s v="น.ส. กมลนก คำรักษ์"/>
    <s v="2"/>
    <n v="1"/>
    <n v="7"/>
    <n v="24"/>
    <s v="1"/>
    <s v="1"/>
    <s v="0"/>
    <n v="11"/>
    <s v="202/3"/>
    <s v="33010701"/>
    <s v="2"/>
    <s v="2"/>
    <s v="1"/>
    <s v="1"/>
    <s v="33010120"/>
    <s v="0"/>
    <s v=""/>
    <x v="81"/>
    <d v="2018-09-21T00:00:00"/>
    <m/>
    <d v="2018-09-24T00:00:00"/>
    <d v="2018-09-24T00:00:00"/>
    <b v="0"/>
    <s v=""/>
    <s v=""/>
    <s v=""/>
    <s v=""/>
    <s v="33010000"/>
    <s v="3301"/>
    <s v="330107"/>
    <s v="01"/>
    <x v="13"/>
    <x v="100"/>
  </r>
  <r>
    <n v="100419"/>
    <n v="766"/>
    <n v="17152"/>
    <n v="161"/>
    <s v="71"/>
    <s v="ศิริกานต์  พันธมา"/>
    <s v="000986342"/>
    <s v="นาง ปรารถนา สังข์ชุม"/>
    <s v="2"/>
    <n v="3"/>
    <n v="3"/>
    <n v="18"/>
    <s v="1"/>
    <s v="1"/>
    <s v="0"/>
    <n v="11"/>
    <s v="74 บ.โนนสำนัก"/>
    <s v="33011608"/>
    <s v="2"/>
    <s v="2"/>
    <s v="1"/>
    <s v="1"/>
    <s v="33010120"/>
    <s v="0"/>
    <s v=""/>
    <x v="110"/>
    <d v="2018-11-12T00:00:00"/>
    <m/>
    <d v="2018-11-14T00:00:00"/>
    <d v="2018-11-14T00:00:00"/>
    <b v="0"/>
    <s v=""/>
    <s v=""/>
    <s v=""/>
    <s v=""/>
    <s v="33010000"/>
    <s v="3301"/>
    <s v="330116"/>
    <s v="08"/>
    <x v="13"/>
    <x v="108"/>
  </r>
  <r>
    <n v="98413"/>
    <n v="737"/>
    <n v="16649"/>
    <n v="155"/>
    <s v="71"/>
    <s v="ณัฏฐณิชา  บุญมา"/>
    <s v="000987024"/>
    <s v="น.ส. กรรณิการ์ สมสะอาด"/>
    <s v="2"/>
    <n v="0"/>
    <n v="8"/>
    <n v="12"/>
    <s v="1"/>
    <s v="1"/>
    <s v="0"/>
    <n v="11"/>
    <s v="77 บ้านนิคมห้วยคล้า"/>
    <s v="33012407"/>
    <s v="2"/>
    <s v="2"/>
    <s v="1"/>
    <s v="1"/>
    <s v="33010120"/>
    <s v="0"/>
    <s v=""/>
    <x v="188"/>
    <d v="2018-11-01T00:00:00"/>
    <m/>
    <d v="2018-11-05T00:00:00"/>
    <d v="2018-11-05T00:00:00"/>
    <b v="0"/>
    <s v=""/>
    <s v=""/>
    <s v=""/>
    <s v=""/>
    <s v="33010000"/>
    <s v="3301"/>
    <s v="330124"/>
    <s v="07"/>
    <x v="13"/>
    <x v="109"/>
  </r>
  <r>
    <n v="87097"/>
    <n v="595"/>
    <n v="14364"/>
    <n v="125"/>
    <s v="71"/>
    <s v="อธิชา  หินเหล็ก"/>
    <s v="000964250"/>
    <s v="น.ส. ยุพิน พิลาทอน"/>
    <s v="2"/>
    <n v="1"/>
    <n v="1"/>
    <n v="30"/>
    <s v="1"/>
    <s v="1"/>
    <s v="0"/>
    <n v="11"/>
    <s v="84 บ้านบัวเตย"/>
    <s v="33012105"/>
    <s v="2"/>
    <s v="2"/>
    <s v="1"/>
    <s v="1"/>
    <s v="33010120"/>
    <s v="0"/>
    <s v=""/>
    <x v="29"/>
    <d v="2018-09-20T00:00:00"/>
    <m/>
    <d v="2018-09-24T00:00:00"/>
    <d v="2018-09-24T00:00:00"/>
    <b v="0"/>
    <s v=""/>
    <s v=""/>
    <s v=""/>
    <s v=""/>
    <s v="33010000"/>
    <s v="3301"/>
    <s v="330121"/>
    <s v="05"/>
    <x v="13"/>
    <x v="26"/>
  </r>
  <r>
    <n v="60612"/>
    <n v="241"/>
    <n v="375"/>
    <n v="10"/>
    <s v="71"/>
    <s v="ธัญสินี  อรุณไชย"/>
    <s v="0032752"/>
    <s v="น.ส. ธันย์ชนก อรุณไชย"/>
    <s v="2"/>
    <n v="1"/>
    <n v="0"/>
    <n v="26"/>
    <s v="1"/>
    <s v="1"/>
    <s v="0"/>
    <n v="11"/>
    <s v="13 บ.บาก"/>
    <s v="33010503"/>
    <s v="2"/>
    <s v="3"/>
    <s v="1"/>
    <s v="1"/>
    <s v="33200100"/>
    <s v="0"/>
    <s v=""/>
    <x v="51"/>
    <d v="2018-07-20T00:00:00"/>
    <m/>
    <d v="2018-07-20T00:00:00"/>
    <d v="2018-07-20T00:00:00"/>
    <b v="0"/>
    <s v=""/>
    <s v=""/>
    <s v=""/>
    <s v=""/>
    <s v="33010000"/>
    <s v="3301"/>
    <s v="330105"/>
    <s v="03"/>
    <x v="13"/>
    <x v="27"/>
  </r>
  <r>
    <n v="88294"/>
    <n v="614"/>
    <n v="14659"/>
    <n v="132"/>
    <s v="71"/>
    <s v="จิราภรณ์  ไชยกาล"/>
    <s v="000931257"/>
    <s v="น.ส. จิระวดี ไชยกาล"/>
    <s v="2"/>
    <n v="2"/>
    <n v="0"/>
    <n v="6"/>
    <s v="1"/>
    <s v="1"/>
    <s v="0"/>
    <n v="11"/>
    <s v="44"/>
    <s v="33010706"/>
    <s v="2"/>
    <s v="2"/>
    <s v="1"/>
    <s v="1"/>
    <s v="33010120"/>
    <s v="0"/>
    <s v=""/>
    <x v="30"/>
    <d v="2018-09-25T00:00:00"/>
    <m/>
    <d v="2018-09-27T00:00:00"/>
    <d v="2018-09-27T00:00:00"/>
    <b v="0"/>
    <s v=""/>
    <s v=""/>
    <s v=""/>
    <s v=""/>
    <s v="33010000"/>
    <s v="3301"/>
    <s v="330107"/>
    <s v="06"/>
    <x v="13"/>
    <x v="100"/>
  </r>
  <r>
    <n v="65301"/>
    <n v="292"/>
    <n v="11047"/>
    <n v="52"/>
    <s v="71"/>
    <s v="รุ่งรภา  ผลบุญ"/>
    <s v="000889807"/>
    <s v="น.ส. อุไรวรรณ คิงคำ"/>
    <s v="2"/>
    <n v="2"/>
    <n v="10"/>
    <n v="19"/>
    <s v="1"/>
    <s v="1"/>
    <s v="0"/>
    <n v="11"/>
    <s v="88 บ้านหนอกครก"/>
    <s v="33010701"/>
    <s v="2"/>
    <s v="2"/>
    <s v="1"/>
    <s v="1"/>
    <s v="33010120"/>
    <s v="0"/>
    <s v=""/>
    <x v="26"/>
    <d v="2018-07-31T00:00:00"/>
    <m/>
    <d v="2018-08-02T00:00:00"/>
    <d v="2018-08-02T00:00:00"/>
    <b v="0"/>
    <s v=""/>
    <s v=""/>
    <s v=""/>
    <s v=""/>
    <s v="33010000"/>
    <s v="3301"/>
    <s v="330107"/>
    <s v="01"/>
    <x v="13"/>
    <x v="100"/>
  </r>
  <r>
    <n v="65992"/>
    <n v="301"/>
    <n v="392"/>
    <n v="13"/>
    <s v="71"/>
    <s v="วิชญาพร  เสนาะ"/>
    <s v="0035081"/>
    <s v="น.ส. นิตยา พละ"/>
    <s v="2"/>
    <n v="5"/>
    <n v="0"/>
    <n v="19"/>
    <s v="1"/>
    <s v="1"/>
    <s v=""/>
    <n v="1"/>
    <s v="57 บ.บาก"/>
    <s v="33010503"/>
    <s v="2"/>
    <s v="3"/>
    <s v="1"/>
    <s v="1"/>
    <s v="33200100"/>
    <s v="0"/>
    <s v=""/>
    <x v="157"/>
    <d v="2018-07-28T00:00:00"/>
    <m/>
    <d v="2018-08-03T00:00:00"/>
    <d v="2018-08-03T00:00:00"/>
    <b v="0"/>
    <s v=""/>
    <s v=""/>
    <s v=""/>
    <s v=""/>
    <s v="33010000"/>
    <s v="3301"/>
    <s v="330105"/>
    <s v="03"/>
    <x v="13"/>
    <x v="27"/>
  </r>
  <r>
    <n v="51899"/>
    <n v="165"/>
    <n v="9054"/>
    <n v="35"/>
    <s v="71"/>
    <s v="เมฆขลา  ตามบุญ"/>
    <s v="000889257"/>
    <s v="น.ส. กนกวรรณ วรรณทวี"/>
    <s v="2"/>
    <n v="2"/>
    <n v="9"/>
    <n v="15"/>
    <s v="1"/>
    <s v="1"/>
    <s v="0"/>
    <n v="11"/>
    <s v="41 บ้านโพนเขวา"/>
    <s v="33011502"/>
    <s v="2"/>
    <s v="2"/>
    <s v="1"/>
    <s v="1"/>
    <s v="33010120"/>
    <s v="0"/>
    <s v=""/>
    <x v="189"/>
    <d v="2018-06-23T00:00:00"/>
    <m/>
    <d v="2018-06-24T00:00:00"/>
    <d v="2018-06-24T00:00:00"/>
    <b v="0"/>
    <s v=""/>
    <s v=""/>
    <s v=""/>
    <s v=""/>
    <s v="33010000"/>
    <s v="3301"/>
    <s v="330115"/>
    <s v="02"/>
    <x v="13"/>
    <x v="105"/>
  </r>
  <r>
    <n v="84482"/>
    <n v="537"/>
    <n v="13738"/>
    <n v="101"/>
    <s v="71"/>
    <s v="กชกร  ทองพิละ"/>
    <s v="000909836"/>
    <s v="นาง กิตติยา ทองพิละ"/>
    <s v="2"/>
    <n v="3"/>
    <n v="7"/>
    <n v="21"/>
    <s v="1"/>
    <s v="1"/>
    <s v="0"/>
    <n v="11"/>
    <s v="31 บ้านหนองเทา"/>
    <s v="33010605"/>
    <s v="2"/>
    <s v="2"/>
    <s v="1"/>
    <s v="1"/>
    <s v="33010120"/>
    <s v="0"/>
    <s v=""/>
    <x v="60"/>
    <d v="2018-09-10T00:00:00"/>
    <m/>
    <d v="2018-09-17T00:00:00"/>
    <d v="2018-09-17T00:00:00"/>
    <b v="0"/>
    <s v=""/>
    <s v=""/>
    <s v=""/>
    <s v=""/>
    <s v="33010000"/>
    <s v="3301"/>
    <s v="330106"/>
    <s v="05"/>
    <x v="13"/>
    <x v="103"/>
  </r>
  <r>
    <n v="95299"/>
    <n v="703"/>
    <n v="15886"/>
    <n v="150"/>
    <s v="71"/>
    <s v="ศราวุฒิ  พิลา"/>
    <s v="000852623"/>
    <s v="นางสาว ฤทัย งามรูป"/>
    <s v="1"/>
    <n v="4"/>
    <n v="0"/>
    <n v="12"/>
    <s v="1"/>
    <s v="1"/>
    <s v="0"/>
    <n v="11"/>
    <s v="106/7 ชุมชนหนองเม็ก"/>
    <s v="33012309"/>
    <s v="2"/>
    <s v="2"/>
    <s v="1"/>
    <s v="1"/>
    <s v="33010120"/>
    <s v="0"/>
    <s v=""/>
    <x v="99"/>
    <d v="2018-10-17T00:00:00"/>
    <m/>
    <d v="2018-10-22T00:00:00"/>
    <d v="2018-10-22T00:00:00"/>
    <b v="0"/>
    <s v=""/>
    <s v=""/>
    <s v=""/>
    <s v=""/>
    <s v="33010000"/>
    <s v="3301"/>
    <s v="330123"/>
    <s v="09"/>
    <x v="13"/>
    <x v="62"/>
  </r>
  <r>
    <n v="95523"/>
    <n v="704"/>
    <n v="16110"/>
    <n v="151"/>
    <s v="71"/>
    <s v="ณัฐธิชา  หวังพิทักษ์"/>
    <s v="001012653"/>
    <s v="น.ส. รุ้งนภาภร กันสีชา"/>
    <s v="2"/>
    <n v="3"/>
    <n v="7"/>
    <n v="21"/>
    <s v="1"/>
    <s v="1"/>
    <s v="0"/>
    <n v="11"/>
    <s v="183 บ.โนนสวนป่า"/>
    <s v="33012208"/>
    <s v="2"/>
    <s v="2"/>
    <s v="1"/>
    <s v="1"/>
    <s v="33010120"/>
    <s v="0"/>
    <s v=""/>
    <x v="97"/>
    <d v="2018-10-21T00:00:00"/>
    <m/>
    <d v="2018-10-22T00:00:00"/>
    <d v="2018-10-22T00:00:00"/>
    <b v="0"/>
    <s v=""/>
    <s v=""/>
    <s v=""/>
    <s v=""/>
    <s v="33010000"/>
    <s v="3301"/>
    <s v="330122"/>
    <s v="08"/>
    <x v="13"/>
    <x v="106"/>
  </r>
  <r>
    <n v="78614"/>
    <n v="423"/>
    <n v="12655"/>
    <n v="75"/>
    <s v="71"/>
    <s v="กันต์กวี  เจริญธรรม"/>
    <s v="000929105"/>
    <s v="น.ส. พัทธ์ธีรา เจริญธรรม"/>
    <s v="1"/>
    <n v="1"/>
    <n v="11"/>
    <n v="26"/>
    <s v="1"/>
    <s v="1"/>
    <s v="0"/>
    <n v="11"/>
    <s v="158 บ้านหนองไผ่"/>
    <s v="33012710"/>
    <s v="2"/>
    <s v="2"/>
    <s v="1"/>
    <s v="1"/>
    <s v="33010120"/>
    <s v="0"/>
    <s v=""/>
    <x v="190"/>
    <d v="2018-08-24T00:00:00"/>
    <m/>
    <d v="2018-08-31T00:00:00"/>
    <d v="2018-08-31T00:00:00"/>
    <b v="0"/>
    <s v=""/>
    <s v=""/>
    <s v=""/>
    <s v=""/>
    <s v="33010000"/>
    <s v="3301"/>
    <s v="330127"/>
    <s v="10"/>
    <x v="13"/>
    <x v="22"/>
  </r>
  <r>
    <n v="97061"/>
    <n v="725"/>
    <n v="16370"/>
    <n v="154"/>
    <s v="71"/>
    <s v="ชัยวัฒน์  กึ่งวงษ์"/>
    <s v="000993826"/>
    <s v="น.ส. นิญา เหล่าบัว"/>
    <s v="1"/>
    <n v="0"/>
    <n v="5"/>
    <n v="29"/>
    <s v="1"/>
    <s v="1"/>
    <s v="0"/>
    <n v="11"/>
    <s v="139  บ้านหนองโน"/>
    <s v="33012203"/>
    <s v="2"/>
    <s v="2"/>
    <s v="1"/>
    <s v="1"/>
    <s v="33010120"/>
    <s v="0"/>
    <s v=""/>
    <x v="97"/>
    <d v="2018-10-26T00:00:00"/>
    <m/>
    <d v="2018-10-29T00:00:00"/>
    <d v="2018-10-29T00:00:00"/>
    <b v="0"/>
    <s v=""/>
    <s v=""/>
    <s v=""/>
    <s v=""/>
    <s v="33010000"/>
    <s v="3301"/>
    <s v="330122"/>
    <s v="03"/>
    <x v="13"/>
    <x v="106"/>
  </r>
  <r>
    <n v="95882"/>
    <n v="712"/>
    <n v="16131"/>
    <n v="152"/>
    <s v="71"/>
    <s v="จตุภัทร  เพ็ชรินทร์"/>
    <s v="000947027"/>
    <s v="น.ส. เกวริญ นุ่มนวน"/>
    <s v="1"/>
    <n v="1"/>
    <n v="8"/>
    <n v="6"/>
    <s v="1"/>
    <s v="1"/>
    <s v="0"/>
    <n v="11"/>
    <s v="6  บ้านโนน"/>
    <s v="33012208"/>
    <s v="2"/>
    <s v="2"/>
    <s v="1"/>
    <s v="1"/>
    <s v="33010120"/>
    <s v="0"/>
    <s v=""/>
    <x v="104"/>
    <d v="2018-10-23T00:00:00"/>
    <m/>
    <d v="2018-10-24T00:00:00"/>
    <d v="2018-10-24T00:00:00"/>
    <b v="0"/>
    <s v=""/>
    <s v=""/>
    <s v=""/>
    <s v=""/>
    <s v="33010000"/>
    <s v="3301"/>
    <s v="330122"/>
    <s v="08"/>
    <x v="13"/>
    <x v="106"/>
  </r>
  <r>
    <n v="54002"/>
    <n v="184"/>
    <n v="9453"/>
    <n v="38"/>
    <s v="71"/>
    <s v="ณัฐณิชา  วรามิตร"/>
    <s v="000912617"/>
    <s v="น.ส. รัชนีวรรณ วรามิตร"/>
    <s v="2"/>
    <n v="2"/>
    <n v="2"/>
    <n v="21"/>
    <s v="1"/>
    <s v="1"/>
    <s v="0"/>
    <n v="11"/>
    <s v="338/1 ถ.ศรีมงคล"/>
    <s v="33010705"/>
    <s v="2"/>
    <s v="2"/>
    <s v="1"/>
    <s v="1"/>
    <s v="33010120"/>
    <s v="0"/>
    <s v=""/>
    <x v="145"/>
    <d v="2018-06-29T00:00:00"/>
    <m/>
    <d v="2018-06-30T00:00:00"/>
    <d v="2018-06-30T00:00:00"/>
    <b v="0"/>
    <s v=""/>
    <s v=""/>
    <s v=""/>
    <s v=""/>
    <s v="33010000"/>
    <s v="3301"/>
    <s v="330107"/>
    <s v="05"/>
    <x v="13"/>
    <x v="100"/>
  </r>
  <r>
    <n v="60593"/>
    <n v="240"/>
    <n v="1269"/>
    <n v="2"/>
    <s v="71"/>
    <s v="พฤกษา วรรยาโน"/>
    <s v="0041029"/>
    <s v="นาง ละอองศรี วรรยาโน"/>
    <s v="2"/>
    <n v="1"/>
    <n v="10"/>
    <n v="21"/>
    <s v="1"/>
    <s v="1"/>
    <s v="0"/>
    <n v="11"/>
    <s v="173/61"/>
    <s v="33010903"/>
    <s v="2"/>
    <s v="3"/>
    <s v="1"/>
    <s v="3"/>
    <s v="33180100"/>
    <s v="0"/>
    <s v=""/>
    <x v="173"/>
    <d v="2018-07-18T00:00:00"/>
    <m/>
    <d v="2018-07-19T00:00:00"/>
    <d v="2018-07-20T00:00:00"/>
    <b v="0"/>
    <s v=""/>
    <s v=""/>
    <s v=""/>
    <s v=""/>
    <s v="33010000"/>
    <s v="3301"/>
    <s v="330109"/>
    <s v="03"/>
    <x v="13"/>
    <x v="22"/>
  </r>
  <r>
    <n v="84480"/>
    <n v="536"/>
    <n v="13736"/>
    <n v="100"/>
    <s v="71"/>
    <s v="ชญานนท์  การะเมฆ"/>
    <s v="000893014"/>
    <s v="น.ส. มลิกา หูประโคน"/>
    <s v="1"/>
    <n v="2"/>
    <n v="11"/>
    <n v="6"/>
    <s v="1"/>
    <s v="1"/>
    <s v="0"/>
    <n v="11"/>
    <s v="74 บ้านละเนาะ     วั"/>
    <s v="33010509"/>
    <s v="2"/>
    <s v="2"/>
    <s v="1"/>
    <s v="1"/>
    <s v="33010120"/>
    <s v="0"/>
    <s v=""/>
    <x v="53"/>
    <d v="2018-09-10T00:00:00"/>
    <m/>
    <d v="2018-09-17T00:00:00"/>
    <d v="2018-09-17T00:00:00"/>
    <b v="0"/>
    <s v=""/>
    <s v=""/>
    <s v=""/>
    <s v=""/>
    <s v="33010000"/>
    <s v="3301"/>
    <s v="330105"/>
    <s v="09"/>
    <x v="13"/>
    <x v="27"/>
  </r>
  <r>
    <n v="96440"/>
    <n v="718"/>
    <n v="16189"/>
    <n v="153"/>
    <s v="71"/>
    <s v="อุดมศักดิ์  ชัยพิมล"/>
    <s v="000987995"/>
    <s v="น.ส. วรรณา บุดดาวงค์"/>
    <s v="1"/>
    <n v="0"/>
    <n v="7"/>
    <n v="22"/>
    <s v="1"/>
    <s v="1"/>
    <s v="0"/>
    <n v="11"/>
    <s v="186 บ้านโนนแย้"/>
    <s v="33011607"/>
    <s v="2"/>
    <s v="2"/>
    <s v="1"/>
    <s v="1"/>
    <s v="33010120"/>
    <s v="0"/>
    <s v=""/>
    <x v="107"/>
    <d v="2018-10-24T00:00:00"/>
    <m/>
    <d v="2018-10-26T00:00:00"/>
    <d v="2018-10-26T00:00:00"/>
    <b v="0"/>
    <s v=""/>
    <s v=""/>
    <s v=""/>
    <s v=""/>
    <s v="33010000"/>
    <s v="3301"/>
    <s v="330116"/>
    <s v="07"/>
    <x v="13"/>
    <x v="108"/>
  </r>
  <r>
    <n v="82360"/>
    <n v="491"/>
    <n v="13485"/>
    <n v="92"/>
    <s v="71"/>
    <s v="ชาญยุทธ์  ไชยสมคุณ"/>
    <s v="000909830"/>
    <s v="น.ส. จันทกานติ์ เทพขันธ์"/>
    <s v="1"/>
    <n v="2"/>
    <n v="5"/>
    <n v="26"/>
    <s v="1"/>
    <s v="1"/>
    <s v="0"/>
    <n v="11"/>
    <s v="44  บ้านโพนค้อ"/>
    <s v="33011201"/>
    <s v="2"/>
    <s v="2"/>
    <s v="1"/>
    <s v="1"/>
    <s v="33010120"/>
    <s v="0"/>
    <s v=""/>
    <x v="191"/>
    <d v="2018-09-06T00:00:00"/>
    <m/>
    <d v="2018-09-10T00:00:00"/>
    <d v="2018-09-10T00:00:00"/>
    <b v="0"/>
    <s v=""/>
    <s v=""/>
    <s v=""/>
    <s v=""/>
    <s v="33010000"/>
    <s v="3301"/>
    <s v="330112"/>
    <s v="01"/>
    <x v="13"/>
    <x v="110"/>
  </r>
  <r>
    <n v="87220"/>
    <n v="599"/>
    <n v="14487"/>
    <n v="129"/>
    <s v="71"/>
    <s v="วรวุฒิ  รพิพรอาภา"/>
    <s v="000869761"/>
    <s v="นาง อรณิชา ไชยสนาม"/>
    <s v="1"/>
    <n v="4"/>
    <n v="11"/>
    <n v="15"/>
    <s v="1"/>
    <s v="1"/>
    <s v="0"/>
    <n v="11"/>
    <s v="413 บ้านหนองครก"/>
    <s v="33010709"/>
    <s v="2"/>
    <s v="2"/>
    <s v="1"/>
    <s v="1"/>
    <s v="33010120"/>
    <s v="0"/>
    <s v=""/>
    <x v="40"/>
    <d v="2018-09-22T00:00:00"/>
    <m/>
    <d v="2018-09-24T00:00:00"/>
    <d v="2018-09-24T00:00:00"/>
    <b v="0"/>
    <s v=""/>
    <s v=""/>
    <s v=""/>
    <s v=""/>
    <s v="33010000"/>
    <s v="3301"/>
    <s v="330107"/>
    <s v="09"/>
    <x v="13"/>
    <x v="100"/>
  </r>
  <r>
    <n v="53999"/>
    <n v="182"/>
    <n v="9450"/>
    <n v="36"/>
    <s v="71"/>
    <s v="พิชญาภา  อาธิวงค์"/>
    <s v="000894582"/>
    <s v="น.ส. รุ่งนภา หวังกุล"/>
    <s v="2"/>
    <n v="2"/>
    <n v="8"/>
    <n v="8"/>
    <s v="1"/>
    <s v="1"/>
    <s v="0"/>
    <n v="11"/>
    <s v="53 บ้านน้ำคำ"/>
    <s v="33012206"/>
    <s v="2"/>
    <s v="2"/>
    <s v="1"/>
    <s v="1"/>
    <s v="33010120"/>
    <s v="0"/>
    <s v=""/>
    <x v="145"/>
    <d v="2018-06-29T00:00:00"/>
    <m/>
    <d v="2018-06-30T00:00:00"/>
    <d v="2018-06-30T00:00:00"/>
    <b v="0"/>
    <s v=""/>
    <s v=""/>
    <s v=""/>
    <s v=""/>
    <s v="33010000"/>
    <s v="3301"/>
    <s v="330122"/>
    <s v="06"/>
    <x v="13"/>
    <x v="106"/>
  </r>
  <r>
    <n v="78615"/>
    <n v="424"/>
    <n v="12656"/>
    <n v="76"/>
    <s v="71"/>
    <s v="เหมือนฝัน  ระยับศรี"/>
    <s v="000932439"/>
    <s v="นางสาว ปนัทดา ระยับศรี"/>
    <s v="2"/>
    <n v="1"/>
    <n v="11"/>
    <n v="30"/>
    <s v="1"/>
    <s v="1"/>
    <s v="0"/>
    <n v="11"/>
    <s v="24  บ้านสะเดา"/>
    <s v="33012704"/>
    <s v="2"/>
    <s v="2"/>
    <s v="1"/>
    <s v="1"/>
    <s v="33010120"/>
    <s v="0"/>
    <s v=""/>
    <x v="190"/>
    <d v="2018-08-24T00:00:00"/>
    <m/>
    <d v="2018-08-31T00:00:00"/>
    <d v="2018-08-31T00:00:00"/>
    <b v="0"/>
    <s v=""/>
    <s v=""/>
    <s v=""/>
    <s v=""/>
    <s v="33010000"/>
    <s v="3301"/>
    <s v="330127"/>
    <s v="04"/>
    <x v="13"/>
    <x v="22"/>
  </r>
  <r>
    <n v="76060"/>
    <n v="387"/>
    <n v="12362"/>
    <n v="74"/>
    <s v="71"/>
    <s v="ชนัด  ผลอุดมทวีฟู"/>
    <s v="000912875"/>
    <s v="นาง ชลิดา ผลอุดมทวีฟู"/>
    <s v="2"/>
    <n v="2"/>
    <n v="4"/>
    <n v="12"/>
    <s v="1"/>
    <s v="1"/>
    <s v="0"/>
    <n v="11"/>
    <s v="1 บ้านพัฒนา"/>
    <s v="33012708"/>
    <s v="2"/>
    <s v="2"/>
    <s v="1"/>
    <s v="1"/>
    <s v="33010120"/>
    <s v="0"/>
    <s v=""/>
    <x v="156"/>
    <d v="2018-08-21T00:00:00"/>
    <m/>
    <d v="2018-08-24T00:00:00"/>
    <d v="2018-08-24T00:00:00"/>
    <b v="0"/>
    <s v=""/>
    <s v=""/>
    <s v=""/>
    <s v=""/>
    <s v="33010000"/>
    <s v="3301"/>
    <s v="330127"/>
    <s v="08"/>
    <x v="13"/>
    <x v="22"/>
  </r>
  <r>
    <n v="20205"/>
    <n v="80"/>
    <n v="3422"/>
    <n v="14"/>
    <s v="71"/>
    <s v="ธนา  ชาแสน"/>
    <s v="000896983"/>
    <s v="น.ส. ปณิดา จันเทพา"/>
    <s v="1"/>
    <n v="2"/>
    <n v="3"/>
    <n v="24"/>
    <s v="1"/>
    <s v="1"/>
    <s v="0"/>
    <n v="11"/>
    <s v="67"/>
    <s v="33012407"/>
    <s v="2"/>
    <s v="2"/>
    <s v="1"/>
    <s v="1"/>
    <s v="33010120"/>
    <s v="0"/>
    <s v=""/>
    <x v="192"/>
    <d v="2018-03-06T00:00:00"/>
    <m/>
    <d v="2018-03-08T00:00:00"/>
    <d v="2018-03-08T00:00:00"/>
    <b v="0"/>
    <s v=""/>
    <s v=""/>
    <s v=""/>
    <s v=""/>
    <s v="33010000"/>
    <s v="3301"/>
    <s v="330124"/>
    <s v="07"/>
    <x v="13"/>
    <x v="109"/>
  </r>
  <r>
    <n v="84632"/>
    <n v="549"/>
    <n v="13901"/>
    <n v="113"/>
    <s v="71"/>
    <s v="พชรพล  เทพวงศ์"/>
    <s v="000896530"/>
    <s v="น.ส. น้ำทิพย์ โตมร"/>
    <s v="1"/>
    <n v="2"/>
    <n v="10"/>
    <n v="8"/>
    <s v="1"/>
    <s v="1"/>
    <s v="0"/>
    <n v="11"/>
    <s v="186 บ้านกุดโง้ง"/>
    <s v="33011107"/>
    <s v="2"/>
    <s v="2"/>
    <s v="1"/>
    <s v="1"/>
    <s v="33010120"/>
    <s v="0"/>
    <s v=""/>
    <x v="21"/>
    <d v="2018-09-12T00:00:00"/>
    <m/>
    <d v="2018-09-17T00:00:00"/>
    <d v="2018-09-17T00:00:00"/>
    <b v="0"/>
    <s v=""/>
    <s v=""/>
    <s v=""/>
    <s v=""/>
    <s v="33010000"/>
    <s v="3301"/>
    <s v="330111"/>
    <s v="07"/>
    <x v="13"/>
    <x v="107"/>
  </r>
  <r>
    <n v="78875"/>
    <n v="430"/>
    <n v="12866"/>
    <n v="82"/>
    <s v="71"/>
    <s v="อัครวิทย์  จิตสม"/>
    <s v="000964730"/>
    <s v="น.ส. สุปราณี วงศ์เจริญ"/>
    <s v="1"/>
    <n v="1"/>
    <n v="1"/>
    <n v="0"/>
    <s v="1"/>
    <s v="1"/>
    <s v="0"/>
    <n v="11"/>
    <s v="53"/>
    <s v="33012402"/>
    <s v="2"/>
    <s v="2"/>
    <s v="1"/>
    <s v="1"/>
    <s v="33010120"/>
    <s v="0"/>
    <s v=""/>
    <x v="56"/>
    <d v="2018-08-28T00:00:00"/>
    <m/>
    <d v="2018-08-31T00:00:00"/>
    <d v="2018-08-31T00:00:00"/>
    <b v="0"/>
    <s v=""/>
    <s v=""/>
    <s v=""/>
    <s v=""/>
    <s v="33010000"/>
    <s v="3301"/>
    <s v="330124"/>
    <s v="02"/>
    <x v="13"/>
    <x v="109"/>
  </r>
  <r>
    <n v="88493"/>
    <n v="617"/>
    <n v="35797"/>
    <n v="0"/>
    <s v="71"/>
    <s v="ปัณณวิชย์  อังคสกุลเกียรติ"/>
    <s v="0176585"/>
    <s v="นาง ศรัณย์รัตน์ อังคสกุลเกียรต"/>
    <s v="1"/>
    <n v="4"/>
    <n v="7"/>
    <n v="9"/>
    <s v="1"/>
    <s v="1"/>
    <s v="0"/>
    <n v="11"/>
    <s v="118/9"/>
    <s v="33010706"/>
    <s v="2"/>
    <s v="3"/>
    <s v="1"/>
    <s v="1"/>
    <s v="33010100"/>
    <s v="0"/>
    <s v=""/>
    <x v="52"/>
    <d v="2018-09-24T00:00:00"/>
    <m/>
    <d v="2018-09-27T00:00:00"/>
    <d v="2018-09-27T00:00:00"/>
    <b v="0"/>
    <s v=""/>
    <s v=""/>
    <s v=""/>
    <s v=""/>
    <s v="33010000"/>
    <s v="3301"/>
    <s v="330107"/>
    <s v="06"/>
    <x v="13"/>
    <x v="100"/>
  </r>
  <r>
    <n v="78757"/>
    <n v="427"/>
    <n v="12748"/>
    <n v="79"/>
    <s v="71"/>
    <s v="ดาราณี  สำแดงฤทธิ์"/>
    <s v="000728866"/>
    <s v="นาง ศิริรัตน์ สำแดงฤทธิ์"/>
    <s v="2"/>
    <n v="8"/>
    <n v="2"/>
    <n v="16"/>
    <s v="1"/>
    <s v="1"/>
    <s v="0"/>
    <n v="6"/>
    <s v="7 บ้านตะดอบ"/>
    <s v="33010601"/>
    <s v="2"/>
    <s v="2"/>
    <s v="1"/>
    <s v="1"/>
    <s v="33010120"/>
    <s v="0"/>
    <s v=""/>
    <x v="4"/>
    <d v="2018-08-26T00:00:00"/>
    <m/>
    <d v="2018-08-31T00:00:00"/>
    <d v="2018-08-31T00:00:00"/>
    <b v="0"/>
    <s v=""/>
    <s v=""/>
    <s v=""/>
    <s v=""/>
    <s v="33010000"/>
    <s v="3301"/>
    <s v="330106"/>
    <s v="01"/>
    <x v="13"/>
    <x v="103"/>
  </r>
  <r>
    <n v="81674"/>
    <n v="476"/>
    <n v="472"/>
    <n v="20"/>
    <s v="71"/>
    <s v="พิชญธิดา  ไวยสนาม"/>
    <s v="0032422"/>
    <s v="น.ส. นันทิยา พรหมชาติ"/>
    <s v="2"/>
    <n v="1"/>
    <n v="8"/>
    <n v="19"/>
    <s v="1"/>
    <s v="1"/>
    <s v="0"/>
    <n v="11"/>
    <s v="34 บ.บาก"/>
    <s v="33010503"/>
    <s v="2"/>
    <s v="3"/>
    <s v="1"/>
    <s v="1"/>
    <s v="33200100"/>
    <s v="0"/>
    <s v=""/>
    <x v="191"/>
    <d v="2018-09-06T00:00:00"/>
    <m/>
    <d v="2018-09-07T00:00:00"/>
    <d v="2018-09-07T00:00:00"/>
    <b v="0"/>
    <s v=""/>
    <s v=""/>
    <s v=""/>
    <s v=""/>
    <s v="33010000"/>
    <s v="3301"/>
    <s v="330105"/>
    <s v="03"/>
    <x v="13"/>
    <x v="27"/>
  </r>
  <r>
    <n v="74691"/>
    <n v="368"/>
    <n v="12128"/>
    <n v="72"/>
    <s v="71"/>
    <s v="ธัชชัย  เหลืองอ่อน"/>
    <s v="000963683"/>
    <s v="น.ส. ฉัตรประภา อุ่นคำ"/>
    <s v="1"/>
    <n v="1"/>
    <n v="1"/>
    <n v="24"/>
    <s v="1"/>
    <s v="1"/>
    <s v="0"/>
    <n v="11"/>
    <s v="1182  ถนนเดชอุดม"/>
    <s v="33010100"/>
    <s v="2"/>
    <s v="2"/>
    <s v="2"/>
    <s v="3"/>
    <s v="33010120"/>
    <s v="0"/>
    <s v=""/>
    <x v="128"/>
    <d v="2018-08-17T00:00:00"/>
    <m/>
    <d v="2018-08-20T00:00:00"/>
    <d v="2018-08-20T00:00:00"/>
    <b v="0"/>
    <s v=""/>
    <s v=""/>
    <s v=""/>
    <s v=""/>
    <s v="33010000"/>
    <s v="3301"/>
    <s v="330101"/>
    <s v="00"/>
    <x v="13"/>
    <x v="111"/>
  </r>
  <r>
    <n v="90800"/>
    <n v="646"/>
    <n v="15076"/>
    <n v="138"/>
    <s v="71"/>
    <s v="กัญญารัตน์  ไชยดำ"/>
    <s v="000970544"/>
    <s v="น.ส. สุทธิมา สาริมาน"/>
    <s v="2"/>
    <n v="1"/>
    <n v="0"/>
    <n v="13"/>
    <s v="1"/>
    <s v="1"/>
    <s v="0"/>
    <n v="11"/>
    <s v="138 บ้านหนองตะเคียน"/>
    <s v="33010509"/>
    <s v="2"/>
    <s v="2"/>
    <s v="1"/>
    <s v="1"/>
    <s v="33010120"/>
    <s v="0"/>
    <s v=""/>
    <x v="164"/>
    <d v="2018-10-01T00:00:00"/>
    <m/>
    <d v="2018-10-04T00:00:00"/>
    <d v="2018-10-04T00:00:00"/>
    <b v="0"/>
    <s v=""/>
    <s v=""/>
    <s v=""/>
    <s v=""/>
    <s v="33010000"/>
    <s v="3301"/>
    <s v="330105"/>
    <s v="09"/>
    <x v="13"/>
    <x v="27"/>
  </r>
  <r>
    <n v="90852"/>
    <n v="647"/>
    <n v="15128"/>
    <n v="139"/>
    <s v="71"/>
    <s v="ชลธิชา  พวงแก้ว"/>
    <s v="000852065"/>
    <s v="นางสาว เกษร เป้าไทยสงค์"/>
    <s v="2"/>
    <n v="3"/>
    <n v="11"/>
    <n v="28"/>
    <s v="1"/>
    <s v="1"/>
    <s v="0"/>
    <n v="11"/>
    <s v="33  บ้านเจริญพัฒนา"/>
    <s v="33011108"/>
    <s v="2"/>
    <s v="2"/>
    <s v="1"/>
    <s v="1"/>
    <s v="33010120"/>
    <s v="0"/>
    <s v=""/>
    <x v="3"/>
    <d v="2018-10-02T00:00:00"/>
    <m/>
    <d v="2018-10-04T00:00:00"/>
    <d v="2018-10-04T00:00:00"/>
    <b v="0"/>
    <s v=""/>
    <s v=""/>
    <s v=""/>
    <s v=""/>
    <s v="33010000"/>
    <s v="3301"/>
    <s v="330111"/>
    <s v="08"/>
    <x v="13"/>
    <x v="107"/>
  </r>
  <r>
    <n v="88494"/>
    <n v="618"/>
    <n v="35798"/>
    <n v="0"/>
    <s v="71"/>
    <s v="ปริญญวัฒน์  อังคสกุลเกียรติ"/>
    <s v="0185501"/>
    <s v="นาง ศรัณรัตน์ อังคสกุลเกียรติ"/>
    <s v="1"/>
    <n v="3"/>
    <n v="0"/>
    <n v="9"/>
    <s v="1"/>
    <s v="1"/>
    <s v="0"/>
    <n v="11"/>
    <s v="118/9"/>
    <s v="33010706"/>
    <s v="2"/>
    <s v="3"/>
    <s v="1"/>
    <s v="1"/>
    <s v="33010100"/>
    <s v="0"/>
    <s v=""/>
    <x v="52"/>
    <d v="2018-09-24T00:00:00"/>
    <m/>
    <d v="2018-09-27T00:00:00"/>
    <d v="2018-09-27T00:00:00"/>
    <b v="0"/>
    <s v=""/>
    <s v=""/>
    <s v=""/>
    <s v=""/>
    <s v="33010000"/>
    <s v="3301"/>
    <s v="330107"/>
    <s v="06"/>
    <x v="13"/>
    <x v="100"/>
  </r>
  <r>
    <n v="84920"/>
    <n v="556"/>
    <n v="14189"/>
    <n v="120"/>
    <s v="71"/>
    <s v="ฐิติกร  เกษอุบล"/>
    <s v="000878117"/>
    <s v="นาง บังอร เกษอุบล"/>
    <s v="1"/>
    <n v="3"/>
    <n v="3"/>
    <n v="14"/>
    <s v="1"/>
    <s v="1"/>
    <s v="0"/>
    <n v="11"/>
    <s v="69 บ้านป่าสะแบง"/>
    <s v="33010407"/>
    <s v="2"/>
    <s v="2"/>
    <s v="1"/>
    <s v="1"/>
    <s v="33010120"/>
    <s v="0"/>
    <s v=""/>
    <x v="20"/>
    <d v="2018-09-16T00:00:00"/>
    <m/>
    <d v="2018-09-17T00:00:00"/>
    <d v="2018-09-17T00:00:00"/>
    <b v="0"/>
    <s v=""/>
    <s v=""/>
    <s v=""/>
    <s v=""/>
    <s v="33010000"/>
    <s v="3301"/>
    <s v="330104"/>
    <s v="07"/>
    <x v="13"/>
    <x v="101"/>
  </r>
  <r>
    <n v="82443"/>
    <n v="495"/>
    <n v="13568"/>
    <n v="96"/>
    <s v="71"/>
    <s v="เอริกา  บุญอาษา"/>
    <s v="000944598"/>
    <s v="น.ส. สายฝน เจตโพธิ์"/>
    <s v="2"/>
    <n v="1"/>
    <n v="11"/>
    <n v="2"/>
    <s v="1"/>
    <s v="1"/>
    <s v="0"/>
    <n v="11"/>
    <s v="1441/2 ชช. วัดหลวง ว"/>
    <s v="33010200"/>
    <s v="1"/>
    <s v="2"/>
    <s v="1"/>
    <s v="1"/>
    <s v="33010120"/>
    <s v="0"/>
    <s v=""/>
    <x v="33"/>
    <d v="2018-09-07T00:00:00"/>
    <m/>
    <d v="2018-09-10T00:00:00"/>
    <d v="2018-09-10T00:00:00"/>
    <b v="0"/>
    <s v=""/>
    <s v=""/>
    <s v=""/>
    <s v=""/>
    <s v="33010000"/>
    <s v="3301"/>
    <s v="330102"/>
    <s v="00"/>
    <x v="13"/>
    <x v="112"/>
  </r>
  <r>
    <n v="20269"/>
    <n v="82"/>
    <n v="3490"/>
    <n v="16"/>
    <s v="71"/>
    <s v="ปัณฑิตา  ศรีพระนา"/>
    <s v="000976251"/>
    <s v="น.ส. จันทกานติ์ จันทรทัย"/>
    <s v="2"/>
    <n v="0"/>
    <n v="3"/>
    <n v="26"/>
    <s v="1"/>
    <s v="1"/>
    <s v="0"/>
    <n v="11"/>
    <s v="162  บ้านขมิ้น"/>
    <s v="33011809"/>
    <s v="2"/>
    <s v="2"/>
    <s v="1"/>
    <s v="1"/>
    <s v="33010120"/>
    <s v="0"/>
    <s v=""/>
    <x v="193"/>
    <d v="2018-03-07T00:00:00"/>
    <m/>
    <d v="2018-03-08T00:00:00"/>
    <d v="2018-03-08T00:00:00"/>
    <b v="0"/>
    <s v=""/>
    <s v=""/>
    <s v=""/>
    <s v=""/>
    <s v="33010000"/>
    <s v="3301"/>
    <s v="330118"/>
    <s v="09"/>
    <x v="13"/>
    <x v="102"/>
  </r>
  <r>
    <n v="84762"/>
    <n v="553"/>
    <n v="14031"/>
    <n v="117"/>
    <s v="71"/>
    <s v="ปภาพิชญ์  เสาร์ทอง"/>
    <s v="000961988"/>
    <s v="น.ส. ฉันทนา อ่อนสา"/>
    <s v="2"/>
    <n v="1"/>
    <n v="2"/>
    <n v="13"/>
    <s v="1"/>
    <s v="1"/>
    <s v="0"/>
    <n v="11"/>
    <s v="104"/>
    <s v="33011502"/>
    <s v="2"/>
    <s v="2"/>
    <s v="1"/>
    <s v="1"/>
    <s v="33010120"/>
    <s v="0"/>
    <s v=""/>
    <x v="23"/>
    <d v="2018-09-13T00:00:00"/>
    <m/>
    <d v="2018-09-17T00:00:00"/>
    <d v="2018-09-17T00:00:00"/>
    <b v="0"/>
    <s v=""/>
    <s v=""/>
    <s v=""/>
    <s v=""/>
    <s v="33010000"/>
    <s v="3301"/>
    <s v="330115"/>
    <s v="02"/>
    <x v="13"/>
    <x v="105"/>
  </r>
  <r>
    <n v="72944"/>
    <n v="348"/>
    <n v="3693"/>
    <n v="29"/>
    <s v="71"/>
    <s v="วรัชญ์ชญา  แก้วดี"/>
    <s v="0091724"/>
    <s v="นาง อาภา แก้วดี"/>
    <s v="2"/>
    <n v="1"/>
    <n v="6"/>
    <n v="17"/>
    <s v="1"/>
    <s v="1"/>
    <s v="0"/>
    <n v="11"/>
    <s v="106"/>
    <s v="33010320"/>
    <s v="2"/>
    <s v="3"/>
    <s v="2"/>
    <s v="3"/>
    <s v="33170100"/>
    <s v="0"/>
    <s v=""/>
    <x v="194"/>
    <d v="2018-08-13T00:00:00"/>
    <m/>
    <d v="2018-08-14T00:00:00"/>
    <d v="2018-08-14T00:00:00"/>
    <b v="0"/>
    <s v=""/>
    <s v=""/>
    <s v=""/>
    <s v=""/>
    <s v="33010000"/>
    <s v="3301"/>
    <s v="330103"/>
    <s v="20"/>
    <x v="13"/>
    <x v="104"/>
  </r>
  <r>
    <n v="22290"/>
    <n v="86"/>
    <n v="3708"/>
    <n v="17"/>
    <s v="71"/>
    <s v="ประยุทธ์  คณาสิงห์"/>
    <s v="000776078"/>
    <s v="นาง กวิสรา พรมสิทธิ์"/>
    <s v="1"/>
    <n v="5"/>
    <n v="6"/>
    <n v="3"/>
    <s v="1"/>
    <s v="1"/>
    <s v="0"/>
    <n v="6"/>
    <s v="14 บ้านโนนดั่ง"/>
    <s v="33012107"/>
    <s v="2"/>
    <s v="2"/>
    <s v="1"/>
    <s v="1"/>
    <s v="33010120"/>
    <s v="0"/>
    <s v=""/>
    <x v="195"/>
    <d v="2018-03-11T00:00:00"/>
    <m/>
    <d v="2018-03-14T00:00:00"/>
    <d v="2018-03-14T00:00:00"/>
    <b v="0"/>
    <s v=""/>
    <s v=""/>
    <s v=""/>
    <s v=""/>
    <s v="33010000"/>
    <s v="3301"/>
    <s v="330121"/>
    <s v="07"/>
    <x v="13"/>
    <x v="26"/>
  </r>
  <r>
    <n v="82228"/>
    <n v="488"/>
    <n v="13625"/>
    <n v="98"/>
    <s v="71"/>
    <s v="วิภาภรณ์  จรสรชัย"/>
    <s v="000924081"/>
    <s v="น.ส. วิไลวรรณ สายโยธา"/>
    <s v="2"/>
    <n v="2"/>
    <n v="1"/>
    <n v="20"/>
    <s v="1"/>
    <s v="1"/>
    <s v="0"/>
    <n v="11"/>
    <s v="16"/>
    <s v="33010702"/>
    <s v="2"/>
    <s v="2"/>
    <s v="1"/>
    <s v="1"/>
    <s v="33010120"/>
    <s v="0"/>
    <s v=""/>
    <x v="60"/>
    <d v="2018-09-08T00:00:00"/>
    <m/>
    <d v="2018-09-10T00:00:00"/>
    <d v="2018-09-10T00:00:00"/>
    <b v="0"/>
    <s v=""/>
    <s v=""/>
    <s v=""/>
    <s v=""/>
    <s v="33010000"/>
    <s v="3301"/>
    <s v="330107"/>
    <s v="02"/>
    <x v="13"/>
    <x v="100"/>
  </r>
  <r>
    <n v="84759"/>
    <n v="552"/>
    <n v="14028"/>
    <n v="116"/>
    <s v="71"/>
    <s v="ปัญญากร  สมคะเณย์"/>
    <s v="000941583"/>
    <s v="น.ส. ทับทิม โคตรวงศ์"/>
    <s v="2"/>
    <n v="3"/>
    <n v="4"/>
    <n v="25"/>
    <s v="1"/>
    <s v="1"/>
    <s v="0"/>
    <n v="11"/>
    <s v="03 บ้านโนนอีปัง"/>
    <s v="33012112"/>
    <s v="2"/>
    <s v="2"/>
    <s v="1"/>
    <s v="1"/>
    <s v="33010120"/>
    <s v="0"/>
    <s v=""/>
    <x v="53"/>
    <d v="2018-09-13T00:00:00"/>
    <m/>
    <d v="2018-09-17T00:00:00"/>
    <d v="2018-09-17T00:00:00"/>
    <b v="0"/>
    <s v=""/>
    <s v=""/>
    <s v=""/>
    <s v=""/>
    <s v="33010000"/>
    <s v="3301"/>
    <s v="330121"/>
    <s v="12"/>
    <x v="13"/>
    <x v="26"/>
  </r>
  <r>
    <n v="6895"/>
    <n v="46"/>
    <n v="1021"/>
    <n v="5"/>
    <s v="71"/>
    <s v="ณัฏฐากร  สมดอกแก้ว"/>
    <s v="000864581"/>
    <s v="นาง สุกานดา วงค์ละคร"/>
    <s v="1"/>
    <n v="3"/>
    <n v="0"/>
    <n v="0"/>
    <s v="1"/>
    <s v="1"/>
    <s v="0"/>
    <n v="11"/>
    <s v="45  บ้านจั่น"/>
    <s v="33010414"/>
    <s v="2"/>
    <s v="2"/>
    <s v="1"/>
    <s v="1"/>
    <s v="33010120"/>
    <s v="0"/>
    <s v=""/>
    <x v="152"/>
    <d v="2018-01-24T00:00:00"/>
    <m/>
    <d v="2018-01-29T00:00:00"/>
    <d v="2018-01-29T00:00:00"/>
    <b v="0"/>
    <s v=""/>
    <s v=""/>
    <s v=""/>
    <s v=""/>
    <s v="33010000"/>
    <s v="3301"/>
    <s v="330104"/>
    <s v="14"/>
    <x v="13"/>
    <x v="101"/>
  </r>
  <r>
    <n v="84637"/>
    <n v="550"/>
    <n v="13906"/>
    <n v="114"/>
    <s v="71"/>
    <s v="ณวรา  ดวนใหญ่"/>
    <s v="000984316"/>
    <s v="น.ส. หนึ่งฤทัย หินซุย"/>
    <s v="2"/>
    <n v="0"/>
    <n v="7"/>
    <n v="16"/>
    <s v="1"/>
    <s v="1"/>
    <s v="0"/>
    <n v="11"/>
    <s v="85"/>
    <s v="33010701"/>
    <s v="2"/>
    <s v="2"/>
    <s v="1"/>
    <s v="1"/>
    <s v="33010120"/>
    <s v="0"/>
    <s v=""/>
    <x v="21"/>
    <d v="2018-09-12T00:00:00"/>
    <m/>
    <d v="2018-09-17T00:00:00"/>
    <d v="2018-09-17T00:00:00"/>
    <b v="0"/>
    <s v=""/>
    <s v=""/>
    <s v=""/>
    <s v=""/>
    <s v="33010000"/>
    <s v="3301"/>
    <s v="330107"/>
    <s v="01"/>
    <x v="13"/>
    <x v="100"/>
  </r>
  <r>
    <n v="73264"/>
    <n v="352"/>
    <n v="2855"/>
    <n v="20"/>
    <s v="71"/>
    <s v="ณวินธิดา  สีหาพงษ์"/>
    <s v="0068514"/>
    <s v="น.ส. วรรณิศา กิ่งมาลา"/>
    <s v="2"/>
    <n v="1"/>
    <n v="4"/>
    <n v="18"/>
    <s v="1"/>
    <s v="1"/>
    <s v="0"/>
    <n v="11"/>
    <s v="609"/>
    <s v="33010100"/>
    <s v="2"/>
    <s v="3"/>
    <s v="1"/>
    <s v="1"/>
    <s v="33130100"/>
    <s v="0"/>
    <s v=""/>
    <x v="137"/>
    <d v="2018-08-14T00:00:00"/>
    <m/>
    <d v="2018-08-15T00:00:00"/>
    <d v="2018-08-15T00:00:00"/>
    <b v="0"/>
    <s v=""/>
    <s v=""/>
    <s v=""/>
    <s v=""/>
    <s v="33010000"/>
    <s v="3301"/>
    <s v="330101"/>
    <s v="00"/>
    <x v="13"/>
    <x v="111"/>
  </r>
  <r>
    <n v="1102"/>
    <n v="10"/>
    <n v="17069"/>
    <n v="263"/>
    <s v="71"/>
    <s v="กฤติเดช  ไชยมาตร์"/>
    <s v="000958769"/>
    <s v="น.ส. พัชรีย์ ทรงงาม"/>
    <s v="1"/>
    <n v="0"/>
    <n v="7"/>
    <n v="1"/>
    <s v="1"/>
    <s v="1"/>
    <s v="0"/>
    <n v="11"/>
    <s v="45 บ้านวังไฮ"/>
    <s v="33011604"/>
    <s v="2"/>
    <s v="2"/>
    <s v="1"/>
    <s v="1"/>
    <s v="33010120"/>
    <s v="0"/>
    <s v=""/>
    <x v="196"/>
    <d v="2018-01-06T00:00:00"/>
    <m/>
    <d v="2018-01-08T00:00:00"/>
    <d v="2018-01-08T00:00:00"/>
    <b v="0"/>
    <s v=""/>
    <s v=""/>
    <s v=""/>
    <s v=""/>
    <s v="33010000"/>
    <s v="3301"/>
    <s v="330116"/>
    <s v="04"/>
    <x v="13"/>
    <x v="108"/>
  </r>
  <r>
    <n v="6977"/>
    <n v="47"/>
    <n v="927"/>
    <n v="4"/>
    <s v="71"/>
    <s v="ทัศนียวรรณ  มูลจิต"/>
    <s v="000940452"/>
    <s v="น.ส. นันทิดา มูลจิต"/>
    <s v="2"/>
    <n v="1"/>
    <n v="1"/>
    <n v="16"/>
    <s v="1"/>
    <s v="1"/>
    <s v="0"/>
    <n v="11"/>
    <s v="164"/>
    <s v="33010601"/>
    <s v="2"/>
    <s v="2"/>
    <s v="1"/>
    <s v="1"/>
    <s v="33010120"/>
    <s v="0"/>
    <s v=""/>
    <x v="160"/>
    <d v="2018-01-22T00:00:00"/>
    <m/>
    <d v="2018-01-29T00:00:00"/>
    <d v="2018-01-29T00:00:00"/>
    <b v="0"/>
    <s v=""/>
    <s v=""/>
    <s v=""/>
    <s v=""/>
    <s v="33010000"/>
    <s v="3301"/>
    <s v="330106"/>
    <s v="01"/>
    <x v="13"/>
    <x v="103"/>
  </r>
  <r>
    <n v="81313"/>
    <n v="469"/>
    <n v="13259"/>
    <n v="90"/>
    <s v="71"/>
    <s v="ธนโชติ  สุริเตอร์"/>
    <s v="000918742"/>
    <s v="น.ส. รัตนาพร อินพรม"/>
    <s v="1"/>
    <n v="2"/>
    <n v="3"/>
    <n v="3"/>
    <s v="1"/>
    <s v="1"/>
    <s v="0"/>
    <n v="11"/>
    <s v="27 บ้านหนองเทา"/>
    <s v="33010605"/>
    <s v="2"/>
    <s v="2"/>
    <s v="1"/>
    <s v="1"/>
    <s v="33010120"/>
    <s v="0"/>
    <s v=""/>
    <x v="34"/>
    <d v="2018-09-03T00:00:00"/>
    <m/>
    <d v="2018-09-06T00:00:00"/>
    <d v="2018-09-06T00:00:00"/>
    <b v="0"/>
    <s v=""/>
    <s v=""/>
    <s v=""/>
    <s v=""/>
    <s v="33010000"/>
    <s v="3301"/>
    <s v="330106"/>
    <s v="05"/>
    <x v="13"/>
    <x v="103"/>
  </r>
  <r>
    <n v="7050"/>
    <n v="48"/>
    <n v="1204"/>
    <n v="6"/>
    <s v="71"/>
    <s v="พีระวัฒน์  แสงประยูร"/>
    <s v="000934829"/>
    <s v="น.ส. วีรยา เรืองขำ"/>
    <s v="1"/>
    <n v="1"/>
    <n v="3"/>
    <n v="9"/>
    <s v="1"/>
    <s v="1"/>
    <s v="0"/>
    <n v="11"/>
    <s v="23 บ้านใหม่"/>
    <s v="33012201"/>
    <s v="2"/>
    <s v="2"/>
    <s v="1"/>
    <s v="3"/>
    <s v="33010120"/>
    <s v="0"/>
    <s v=""/>
    <x v="181"/>
    <d v="2018-01-26T00:00:00"/>
    <m/>
    <d v="2018-01-29T00:00:00"/>
    <d v="2018-01-29T00:00:00"/>
    <b v="0"/>
    <s v=""/>
    <s v=""/>
    <s v=""/>
    <s v=""/>
    <s v="33010000"/>
    <s v="3301"/>
    <s v="330122"/>
    <s v="01"/>
    <x v="13"/>
    <x v="106"/>
  </r>
  <r>
    <n v="7084"/>
    <n v="49"/>
    <n v="1238"/>
    <n v="7"/>
    <s v="71"/>
    <s v="จิรายุ  ประจำถิ่น"/>
    <s v="000951630"/>
    <s v="น.ส. เอี่ยมพร เถาว์พรม"/>
    <s v="1"/>
    <n v="0"/>
    <n v="9"/>
    <n v="30"/>
    <s v="1"/>
    <s v="1"/>
    <s v="0"/>
    <n v="11"/>
    <s v="66 บ้านเพียนาม"/>
    <s v="33012709"/>
    <s v="2"/>
    <s v="2"/>
    <s v="1"/>
    <s v="1"/>
    <s v="33010120"/>
    <s v="0"/>
    <s v=""/>
    <x v="24"/>
    <d v="2018-01-27T00:00:00"/>
    <m/>
    <d v="2018-01-29T00:00:00"/>
    <d v="2018-01-29T00:00:00"/>
    <b v="0"/>
    <s v=""/>
    <s v=""/>
    <s v=""/>
    <s v=""/>
    <s v="33010000"/>
    <s v="3301"/>
    <s v="330127"/>
    <s v="09"/>
    <x v="13"/>
    <x v="22"/>
  </r>
  <r>
    <n v="89647"/>
    <n v="628"/>
    <n v="14921"/>
    <n v="134"/>
    <s v="71"/>
    <s v="แก้วกัลยา  พงษ์สุระ"/>
    <s v="000890253"/>
    <s v="นาง สุทธิดา สาริมาน"/>
    <s v="2"/>
    <n v="3"/>
    <n v="0"/>
    <n v="15"/>
    <s v="1"/>
    <s v="1"/>
    <s v="0"/>
    <n v="11"/>
    <s v="138 บ้านหนองตะเคียน"/>
    <s v="33010509"/>
    <s v="2"/>
    <s v="2"/>
    <s v="1"/>
    <s v="1"/>
    <s v="33010120"/>
    <s v="0"/>
    <s v=""/>
    <x v="93"/>
    <d v="2018-09-28T00:00:00"/>
    <m/>
    <d v="2018-10-01T00:00:00"/>
    <d v="2018-10-01T00:00:00"/>
    <b v="0"/>
    <s v=""/>
    <s v=""/>
    <s v=""/>
    <s v=""/>
    <s v="33010000"/>
    <s v="3301"/>
    <s v="330105"/>
    <s v="09"/>
    <x v="13"/>
    <x v="27"/>
  </r>
  <r>
    <n v="2639"/>
    <n v="18"/>
    <n v="301"/>
    <n v="2"/>
    <s v="71"/>
    <s v="ณัฐชา  คำโสภา"/>
    <s v="000851564"/>
    <s v="นางสาว นิลวรรณ วิมาลา"/>
    <s v="2"/>
    <n v="3"/>
    <n v="3"/>
    <n v="13"/>
    <s v="1"/>
    <s v="1"/>
    <s v="0"/>
    <n v="11"/>
    <s v="162  บ้านพันทา"/>
    <s v="33012308"/>
    <s v="2"/>
    <s v="2"/>
    <s v="1"/>
    <s v="1"/>
    <s v="33010120"/>
    <s v="0"/>
    <s v=""/>
    <x v="28"/>
    <d v="2018-01-11T00:00:00"/>
    <m/>
    <d v="2018-01-14T00:00:00"/>
    <d v="2018-01-14T00:00:00"/>
    <b v="0"/>
    <s v=""/>
    <s v=""/>
    <s v=""/>
    <s v=""/>
    <s v="33010000"/>
    <s v="3301"/>
    <s v="330123"/>
    <s v="08"/>
    <x v="13"/>
    <x v="62"/>
  </r>
  <r>
    <n v="100784"/>
    <n v="772"/>
    <n v="17275"/>
    <n v="162"/>
    <s v="71"/>
    <s v="กมลทิพย์  พันธสีมา"/>
    <s v="000995471"/>
    <s v="นาง สุภา พันธสีมา"/>
    <s v="2"/>
    <n v="3"/>
    <n v="0"/>
    <n v="8"/>
    <s v="1"/>
    <s v="1"/>
    <s v="0"/>
    <n v="11"/>
    <s v="1242  ถนนวิจิตรนคร"/>
    <s v="33010100"/>
    <s v="2"/>
    <s v="2"/>
    <s v="1"/>
    <s v="1"/>
    <s v="33010120"/>
    <s v="0"/>
    <s v=""/>
    <x v="110"/>
    <d v="2018-11-14T00:00:00"/>
    <m/>
    <d v="2018-11-15T00:00:00"/>
    <d v="2018-11-15T00:00:00"/>
    <b v="0"/>
    <s v=""/>
    <s v=""/>
    <s v=""/>
    <s v=""/>
    <s v="33010000"/>
    <s v="3301"/>
    <s v="330101"/>
    <s v="00"/>
    <x v="13"/>
    <x v="111"/>
  </r>
  <r>
    <n v="100416"/>
    <n v="765"/>
    <n v="17149"/>
    <n v="160"/>
    <s v="71"/>
    <s v="ชลธี  พันธมา"/>
    <s v="000971966"/>
    <s v="นาง ปรารถนา สังข์ชุม"/>
    <s v="1"/>
    <n v="2"/>
    <n v="0"/>
    <n v="27"/>
    <s v="1"/>
    <s v="1"/>
    <s v="0"/>
    <n v="11"/>
    <s v="92/3"/>
    <s v="33011213"/>
    <s v="2"/>
    <s v="2"/>
    <s v="1"/>
    <s v="1"/>
    <s v="33010120"/>
    <s v="0"/>
    <s v=""/>
    <x v="110"/>
    <d v="2018-11-12T00:00:00"/>
    <m/>
    <d v="2018-11-14T00:00:00"/>
    <d v="2018-11-14T00:00:00"/>
    <b v="0"/>
    <s v=""/>
    <s v=""/>
    <s v=""/>
    <s v=""/>
    <s v="33010000"/>
    <s v="3301"/>
    <s v="330112"/>
    <s v="13"/>
    <x v="13"/>
    <x v="110"/>
  </r>
  <r>
    <n v="78949"/>
    <n v="432"/>
    <n v="12940"/>
    <n v="84"/>
    <s v="71"/>
    <s v="พัสกร  จันทร์ดวงศรี"/>
    <s v="000874443"/>
    <s v="นาง วีรยา จันทร์ดวงศรี"/>
    <s v="1"/>
    <n v="3"/>
    <n v="4"/>
    <n v="1"/>
    <s v="1"/>
    <s v="1"/>
    <s v="0"/>
    <n v="11"/>
    <s v="16  บ้านบาก"/>
    <s v="33010503"/>
    <s v="2"/>
    <s v="2"/>
    <s v="1"/>
    <s v="1"/>
    <s v="33010120"/>
    <s v="0"/>
    <s v=""/>
    <x v="57"/>
    <d v="2018-08-29T00:00:00"/>
    <m/>
    <d v="2018-08-31T00:00:00"/>
    <d v="2018-08-31T00:00:00"/>
    <b v="0"/>
    <s v=""/>
    <s v=""/>
    <s v=""/>
    <s v=""/>
    <s v="33010000"/>
    <s v="3301"/>
    <s v="330105"/>
    <s v="03"/>
    <x v="13"/>
    <x v="27"/>
  </r>
  <r>
    <n v="89704"/>
    <n v="631"/>
    <n v="14978"/>
    <n v="137"/>
    <s v="71"/>
    <s v="เด็กซ์เตอร์   ตามบุญ ฮาร์ดิ้ง"/>
    <s v="001010303"/>
    <s v="น.ส. จันทวรรณ ตามบุญ"/>
    <s v="1"/>
    <n v="10"/>
    <n v="4"/>
    <n v="13"/>
    <s v="1"/>
    <s v="1"/>
    <s v="0"/>
    <n v="6"/>
    <s v="44"/>
    <s v="33011511"/>
    <s v="2"/>
    <s v="2"/>
    <s v="1"/>
    <s v="1"/>
    <s v="33010120"/>
    <s v="0"/>
    <s v=""/>
    <x v="164"/>
    <d v="2018-09-29T00:00:00"/>
    <m/>
    <d v="2018-10-01T00:00:00"/>
    <d v="2018-10-01T00:00:00"/>
    <b v="0"/>
    <s v=""/>
    <s v=""/>
    <s v=""/>
    <s v=""/>
    <s v="33010000"/>
    <s v="3301"/>
    <s v="330115"/>
    <s v="11"/>
    <x v="13"/>
    <x v="105"/>
  </r>
  <r>
    <n v="25165"/>
    <n v="90"/>
    <n v="4135"/>
    <n v="18"/>
    <s v="71"/>
    <s v="พีระวัส  สุภาพ"/>
    <s v="000928375"/>
    <s v="น.ส. เจนจิรา ใจเงิน"/>
    <s v="1"/>
    <n v="1"/>
    <n v="6"/>
    <n v="22"/>
    <s v="1"/>
    <s v="1"/>
    <s v="0"/>
    <n v="11"/>
    <s v="16  บ้านหนองแวง"/>
    <s v="33010307"/>
    <s v="2"/>
    <s v="2"/>
    <s v="1"/>
    <s v="1"/>
    <s v="33010120"/>
    <s v="0"/>
    <s v=""/>
    <x v="197"/>
    <d v="2018-03-19T00:00:00"/>
    <m/>
    <d v="2018-03-20T00:00:00"/>
    <d v="2018-03-20T00:00:00"/>
    <b v="0"/>
    <s v=""/>
    <s v=""/>
    <s v=""/>
    <s v=""/>
    <s v="33010000"/>
    <s v="3301"/>
    <s v="330103"/>
    <s v="07"/>
    <x v="13"/>
    <x v="104"/>
  </r>
  <r>
    <n v="90929"/>
    <n v="652"/>
    <n v="15205"/>
    <n v="144"/>
    <s v="71"/>
    <s v="ศิริขวัญ  ใหลอุดี"/>
    <s v="001002707"/>
    <s v="นาง วาสนา ทองมันปู"/>
    <s v="2"/>
    <n v="1"/>
    <n v="0"/>
    <n v="4"/>
    <s v="1"/>
    <s v="1"/>
    <s v="0"/>
    <n v="11"/>
    <s v="57  บ้านหนองแข้"/>
    <s v="33010413"/>
    <s v="2"/>
    <s v="2"/>
    <s v="1"/>
    <s v="1"/>
    <s v="33010120"/>
    <s v="0"/>
    <s v=""/>
    <x v="74"/>
    <d v="2018-10-03T00:00:00"/>
    <m/>
    <d v="2018-10-04T00:00:00"/>
    <d v="2018-10-04T00:00:00"/>
    <b v="0"/>
    <s v=""/>
    <s v=""/>
    <s v=""/>
    <s v=""/>
    <s v="33010000"/>
    <s v="3301"/>
    <s v="330104"/>
    <s v="13"/>
    <x v="13"/>
    <x v="101"/>
  </r>
  <r>
    <n v="90728"/>
    <n v="645"/>
    <n v="35877"/>
    <n v="0"/>
    <s v="71"/>
    <s v="พลอยศิระ  ชาติมนตรี"/>
    <s v="0203201"/>
    <s v="นาง ชิดนภางค์ ชาติมนตรี"/>
    <s v="2"/>
    <n v="6"/>
    <n v="4"/>
    <n v="9"/>
    <s v="1"/>
    <s v="1"/>
    <s v="0"/>
    <n v="6"/>
    <s v="32/9 ถ.หลักเมือง"/>
    <s v="33010100"/>
    <s v="2"/>
    <s v="3"/>
    <s v="1"/>
    <s v="1"/>
    <s v="33010100"/>
    <s v="0"/>
    <s v=""/>
    <x v="2"/>
    <d v="2018-10-01T00:00:00"/>
    <m/>
    <d v="2018-10-04T00:00:00"/>
    <d v="2018-10-04T00:00:00"/>
    <b v="0"/>
    <s v=""/>
    <s v=""/>
    <s v=""/>
    <s v=""/>
    <s v="33010000"/>
    <s v="3301"/>
    <s v="330101"/>
    <s v="00"/>
    <x v="13"/>
    <x v="111"/>
  </r>
  <r>
    <n v="89658"/>
    <n v="630"/>
    <n v="14932"/>
    <n v="136"/>
    <s v="71"/>
    <s v="ภัทรพล  ทะนันชัย"/>
    <s v="000988356"/>
    <s v="น.ส. ยุรนันต์ แก้วกาหลง"/>
    <s v="1"/>
    <n v="0"/>
    <n v="8"/>
    <n v="1"/>
    <s v="1"/>
    <s v="1"/>
    <s v="0"/>
    <n v="11"/>
    <s v="73/3 ถ.สมเด็จ"/>
    <s v="33010100"/>
    <s v="2"/>
    <s v="2"/>
    <s v="1"/>
    <s v="1"/>
    <s v="33010120"/>
    <s v="0"/>
    <s v=""/>
    <x v="59"/>
    <d v="2018-09-28T00:00:00"/>
    <m/>
    <d v="2018-10-01T00:00:00"/>
    <d v="2018-10-01T00:00:00"/>
    <b v="0"/>
    <s v=""/>
    <s v=""/>
    <s v=""/>
    <s v=""/>
    <s v="33010000"/>
    <s v="3301"/>
    <s v="330101"/>
    <s v="00"/>
    <x v="13"/>
    <x v="111"/>
  </r>
  <r>
    <n v="89585"/>
    <n v="627"/>
    <n v="14834"/>
    <n v="133"/>
    <s v="71"/>
    <s v="ธนากร  ทองบุตร"/>
    <s v="000926530"/>
    <s v="น.ส. ธนัชชา รักษาศิริ"/>
    <s v="1"/>
    <n v="2"/>
    <n v="1"/>
    <n v="20"/>
    <s v="1"/>
    <s v="1"/>
    <s v="0"/>
    <n v="11"/>
    <s v="12/2"/>
    <s v="33011611"/>
    <s v="2"/>
    <s v="2"/>
    <s v="1"/>
    <s v="1"/>
    <s v="33010120"/>
    <s v="0"/>
    <s v=""/>
    <x v="31"/>
    <d v="2018-09-27T00:00:00"/>
    <m/>
    <d v="2018-10-01T00:00:00"/>
    <d v="2018-10-01T00:00:00"/>
    <b v="0"/>
    <s v=""/>
    <s v=""/>
    <s v=""/>
    <s v=""/>
    <s v="33010000"/>
    <s v="3301"/>
    <s v="330116"/>
    <s v="11"/>
    <x v="13"/>
    <x v="108"/>
  </r>
  <r>
    <n v="87121"/>
    <n v="596"/>
    <n v="14388"/>
    <n v="126"/>
    <s v="71"/>
    <s v="ณิชาภัทร  ลิ้มประเสริฐ"/>
    <s v="001009369"/>
    <s v="นาง สุวรรณา ลิ้มประเสริฐ"/>
    <s v="2"/>
    <n v="4"/>
    <n v="4"/>
    <n v="5"/>
    <s v="1"/>
    <s v="1"/>
    <s v="0"/>
    <n v="11"/>
    <s v="880/3"/>
    <s v="33010200"/>
    <s v="1"/>
    <s v="2"/>
    <s v="1"/>
    <s v="1"/>
    <s v="33010120"/>
    <s v="0"/>
    <s v=""/>
    <x v="29"/>
    <d v="2018-09-20T00:00:00"/>
    <m/>
    <d v="2018-09-24T00:00:00"/>
    <d v="2018-09-24T00:00:00"/>
    <b v="0"/>
    <s v=""/>
    <s v=""/>
    <s v=""/>
    <s v=""/>
    <s v="33010000"/>
    <s v="3301"/>
    <s v="330102"/>
    <s v="00"/>
    <x v="13"/>
    <x v="112"/>
  </r>
  <r>
    <n v="84836"/>
    <n v="554"/>
    <n v="14105"/>
    <n v="118"/>
    <s v="71"/>
    <s v="พิชญดา  พันธสีมา"/>
    <s v="000934200"/>
    <s v="น.ส. พัชราพรรณ ไพรอนันต์"/>
    <s v="2"/>
    <n v="1"/>
    <n v="11"/>
    <n v="1"/>
    <s v="1"/>
    <s v="1"/>
    <s v="0"/>
    <n v="11"/>
    <s v="1622/31 ถ.รอบเมืองใต"/>
    <s v="33010200"/>
    <s v="1"/>
    <s v="2"/>
    <s v="1"/>
    <s v="1"/>
    <s v="33010120"/>
    <s v="0"/>
    <s v=""/>
    <x v="198"/>
    <d v="2018-09-14T00:00:00"/>
    <m/>
    <d v="2018-09-17T00:00:00"/>
    <d v="2018-09-17T00:00:00"/>
    <b v="0"/>
    <s v=""/>
    <s v=""/>
    <s v=""/>
    <s v=""/>
    <s v="33010000"/>
    <s v="3301"/>
    <s v="330102"/>
    <s v="00"/>
    <x v="13"/>
    <x v="112"/>
  </r>
  <r>
    <n v="14267"/>
    <n v="66"/>
    <n v="2710"/>
    <n v="12"/>
    <s v="71"/>
    <s v="ธนกฤต  บัวภาเรือง"/>
    <s v="000944457"/>
    <s v="น.ส. มิรัญตรี ขันชัย"/>
    <s v="1"/>
    <n v="1"/>
    <n v="0"/>
    <n v="29"/>
    <s v="1"/>
    <s v="1"/>
    <s v="0"/>
    <n v="11"/>
    <s v="1  บ้านหนองคู"/>
    <s v="33010505"/>
    <s v="2"/>
    <s v="2"/>
    <s v="1"/>
    <s v="1"/>
    <s v="33010120"/>
    <s v="0"/>
    <s v=""/>
    <x v="161"/>
    <d v="2018-02-21T00:00:00"/>
    <m/>
    <d v="2018-02-22T00:00:00"/>
    <d v="2018-02-22T00:00:00"/>
    <b v="0"/>
    <s v=""/>
    <s v=""/>
    <s v=""/>
    <s v=""/>
    <s v="33010000"/>
    <s v="3301"/>
    <s v="330105"/>
    <s v="05"/>
    <x v="13"/>
    <x v="27"/>
  </r>
  <r>
    <n v="84540"/>
    <n v="542"/>
    <n v="13809"/>
    <n v="106"/>
    <s v="71"/>
    <s v="วริศรา  อยู่สุข"/>
    <s v="000862556"/>
    <s v="นางสาว พัชราภรณ์ ไพรอนันต์"/>
    <s v="2"/>
    <n v="3"/>
    <n v="8"/>
    <n v="6"/>
    <s v="1"/>
    <s v="1"/>
    <s v="0"/>
    <n v="11"/>
    <s v="1622/3 ถนนรอบเมืองใต"/>
    <s v="33010200"/>
    <s v="1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01"/>
    <s v="330102"/>
    <s v="00"/>
    <x v="13"/>
    <x v="112"/>
  </r>
  <r>
    <n v="89653"/>
    <n v="629"/>
    <n v="14927"/>
    <n v="135"/>
    <s v="71"/>
    <s v="กนกวัลย์  นาคภูมิ"/>
    <s v="000949365"/>
    <s v="นาง อรุณวัลย์ ชุมจันทร์"/>
    <s v="2"/>
    <n v="1"/>
    <n v="6"/>
    <n v="22"/>
    <s v="1"/>
    <s v="1"/>
    <s v="0"/>
    <n v="11"/>
    <s v="163  บ้านโนน"/>
    <s v="33011205"/>
    <s v="2"/>
    <s v="2"/>
    <s v="1"/>
    <s v="1"/>
    <s v="33010120"/>
    <s v="0"/>
    <s v=""/>
    <x v="59"/>
    <d v="2018-09-28T00:00:00"/>
    <m/>
    <d v="2018-10-01T00:00:00"/>
    <d v="2018-10-01T00:00:00"/>
    <b v="0"/>
    <s v=""/>
    <s v=""/>
    <s v=""/>
    <s v=""/>
    <s v="33010000"/>
    <s v="3301"/>
    <s v="330112"/>
    <s v="05"/>
    <x v="13"/>
    <x v="110"/>
  </r>
  <r>
    <n v="246"/>
    <n v="6"/>
    <n v="46"/>
    <n v="262"/>
    <s v="71"/>
    <s v="วัชรพล  สมใจ"/>
    <s v="000908915"/>
    <s v="นางสาว สุธาสินี ศรีอินทร์"/>
    <s v="1"/>
    <n v="1"/>
    <n v="9"/>
    <n v="27"/>
    <s v="1"/>
    <s v="1"/>
    <s v="0"/>
    <n v="11"/>
    <s v="45 บ้านเปือยใหม่"/>
    <s v="33010310"/>
    <s v="2"/>
    <s v="2"/>
    <s v="1"/>
    <s v="1"/>
    <s v="33010120"/>
    <s v="0"/>
    <s v=""/>
    <x v="199"/>
    <d v="2018-01-02T00:00:00"/>
    <m/>
    <d v="2018-01-03T00:00:00"/>
    <d v="2018-01-03T00:00:00"/>
    <b v="0"/>
    <s v=""/>
    <s v=""/>
    <s v=""/>
    <s v=""/>
    <s v="33010000"/>
    <s v="3301"/>
    <s v="330103"/>
    <s v="10"/>
    <x v="13"/>
    <x v="104"/>
  </r>
  <r>
    <n v="92425"/>
    <n v="668"/>
    <n v="15384"/>
    <n v="146"/>
    <s v="71"/>
    <s v="เกวรินทร์  สุริยเลิศ"/>
    <s v="000966164"/>
    <s v="น.ส. ไพรินทร์ สุริยเลิศ"/>
    <s v="2"/>
    <n v="1"/>
    <n v="1"/>
    <n v="27"/>
    <s v="1"/>
    <s v="1"/>
    <s v="0"/>
    <n v="11"/>
    <s v="23"/>
    <s v="33010303"/>
    <s v="2"/>
    <s v="2"/>
    <s v="1"/>
    <s v="1"/>
    <s v="33010120"/>
    <s v="0"/>
    <s v=""/>
    <x v="89"/>
    <d v="2018-10-06T00:00:00"/>
    <m/>
    <d v="2018-10-09T00:00:00"/>
    <d v="2018-10-09T00:00:00"/>
    <b v="0"/>
    <s v=""/>
    <s v=""/>
    <s v=""/>
    <s v=""/>
    <s v="33010000"/>
    <s v="3301"/>
    <s v="330103"/>
    <s v="03"/>
    <x v="13"/>
    <x v="104"/>
  </r>
  <r>
    <n v="28920"/>
    <n v="110"/>
    <n v="190"/>
    <n v="8"/>
    <s v="71"/>
    <s v="ภารวี  แก้วบุญคำ"/>
    <s v="0031744"/>
    <s v="น.ส. ชนัญชิดา วิเชียร"/>
    <s v="1"/>
    <n v="3"/>
    <n v="7"/>
    <n v="15"/>
    <s v="1"/>
    <s v="1"/>
    <s v="0"/>
    <n v="11"/>
    <s v="80 บ.โคกเลาะ"/>
    <s v="33010508"/>
    <s v="2"/>
    <s v="3"/>
    <s v="1"/>
    <s v="1"/>
    <s v="33200100"/>
    <s v="0"/>
    <s v=""/>
    <x v="200"/>
    <d v="2018-03-14T00:00:00"/>
    <m/>
    <d v="2018-03-29T00:00:00"/>
    <d v="2018-03-30T00:00:00"/>
    <b v="0"/>
    <s v=""/>
    <s v=""/>
    <s v=""/>
    <s v=""/>
    <s v="33010000"/>
    <s v="3301"/>
    <s v="330105"/>
    <s v="08"/>
    <x v="13"/>
    <x v="27"/>
  </r>
  <r>
    <n v="25612"/>
    <n v="93"/>
    <n v="120"/>
    <n v="3"/>
    <s v="71"/>
    <s v="นิภาพร  สารโท"/>
    <s v="0092684"/>
    <s v="นาง นิตยา เสาเวียง"/>
    <s v="2"/>
    <n v="1"/>
    <n v="11"/>
    <n v="17"/>
    <s v="1"/>
    <s v="1"/>
    <s v="0"/>
    <n v="11"/>
    <s v="164 บ้านโนนจาน"/>
    <s v="33012303"/>
    <s v="2"/>
    <s v="3"/>
    <s v="1"/>
    <s v="1"/>
    <s v="33160100"/>
    <s v="0"/>
    <s v=""/>
    <x v="76"/>
    <d v="2018-01-19T00:00:00"/>
    <m/>
    <d v="2018-01-19T00:00:00"/>
    <d v="2018-01-19T00:00:00"/>
    <b v="0"/>
    <s v=""/>
    <s v=""/>
    <s v=""/>
    <s v=""/>
    <s v="33010000"/>
    <s v="3301"/>
    <s v="330123"/>
    <s v="03"/>
    <x v="13"/>
    <x v="62"/>
  </r>
  <r>
    <n v="74629"/>
    <n v="366"/>
    <n v="12066"/>
    <n v="70"/>
    <s v="71"/>
    <s v="จินพิรา  สะใบ"/>
    <s v="000993542"/>
    <s v="น.ส. อุไร เตยขาว"/>
    <s v="2"/>
    <n v="0"/>
    <n v="3"/>
    <n v="23"/>
    <s v="1"/>
    <s v="1"/>
    <s v="0"/>
    <n v="11"/>
    <s v="52  บ้านหนองหัวลิง"/>
    <s v="33012402"/>
    <s v="2"/>
    <s v="2"/>
    <s v="1"/>
    <s v="1"/>
    <s v="33010120"/>
    <s v="0"/>
    <s v=""/>
    <x v="155"/>
    <d v="2018-08-16T00:00:00"/>
    <m/>
    <d v="2018-08-20T00:00:00"/>
    <d v="2018-08-20T00:00:00"/>
    <b v="0"/>
    <s v=""/>
    <s v=""/>
    <s v=""/>
    <s v=""/>
    <s v="33010000"/>
    <s v="3301"/>
    <s v="330124"/>
    <s v="02"/>
    <x v="13"/>
    <x v="109"/>
  </r>
  <r>
    <n v="90859"/>
    <n v="648"/>
    <n v="15135"/>
    <n v="140"/>
    <s v="71"/>
    <s v="นธกฤต  ชะนะโพธิ"/>
    <s v="000929802"/>
    <s v="น.ส. ธนานันท์ มณีสอน"/>
    <s v="1"/>
    <n v="2"/>
    <n v="11"/>
    <n v="30"/>
    <s v="1"/>
    <s v="1"/>
    <s v="0"/>
    <n v="11"/>
    <s v="90 บ้านดงบัง วัคซีนน"/>
    <s v="33010507"/>
    <s v="2"/>
    <s v="2"/>
    <s v="1"/>
    <s v="1"/>
    <s v="33010120"/>
    <s v="0"/>
    <s v=""/>
    <x v="3"/>
    <d v="2018-10-02T00:00:00"/>
    <m/>
    <d v="2018-10-04T00:00:00"/>
    <d v="2018-10-04T00:00:00"/>
    <b v="0"/>
    <s v=""/>
    <s v=""/>
    <s v=""/>
    <s v=""/>
    <s v="33010000"/>
    <s v="3301"/>
    <s v="330105"/>
    <s v="07"/>
    <x v="13"/>
    <x v="27"/>
  </r>
  <r>
    <n v="74508"/>
    <n v="365"/>
    <n v="11945"/>
    <n v="69"/>
    <s v="71"/>
    <s v="วิชญ์พล  ต่วนเทศ"/>
    <s v="000924374"/>
    <s v="นาง วิจิตรา ต่วนเทศ"/>
    <s v="1"/>
    <n v="3"/>
    <n v="8"/>
    <n v="8"/>
    <s v="1"/>
    <s v="1"/>
    <s v="0"/>
    <n v="11"/>
    <s v="1 บ้านโนนบัว"/>
    <s v="33011805"/>
    <s v="2"/>
    <s v="2"/>
    <s v="1"/>
    <s v="1"/>
    <s v="33010120"/>
    <s v="0"/>
    <s v=""/>
    <x v="91"/>
    <d v="2018-08-15T00:00:00"/>
    <m/>
    <d v="2018-08-20T00:00:00"/>
    <d v="2018-08-20T00:00:00"/>
    <b v="0"/>
    <s v=""/>
    <s v=""/>
    <s v=""/>
    <s v=""/>
    <s v="33010000"/>
    <s v="3301"/>
    <s v="330118"/>
    <s v="05"/>
    <x v="13"/>
    <x v="102"/>
  </r>
  <r>
    <n v="74499"/>
    <n v="364"/>
    <n v="11936"/>
    <n v="68"/>
    <s v="71"/>
    <s v="ชัยวรินทร์  ศรีจำปา"/>
    <s v="000843688"/>
    <s v="นางสาว วรุณนภา วิจิตร"/>
    <s v="1"/>
    <n v="4"/>
    <n v="0"/>
    <n v="23"/>
    <s v="1"/>
    <s v="1"/>
    <s v="0"/>
    <n v="11"/>
    <s v="159/1  บ้านเอก"/>
    <s v="33011605"/>
    <s v="2"/>
    <s v="2"/>
    <s v="1"/>
    <s v="1"/>
    <s v="33010120"/>
    <s v="0"/>
    <s v=""/>
    <x v="194"/>
    <d v="2018-08-15T00:00:00"/>
    <m/>
    <d v="2018-08-20T00:00:00"/>
    <d v="2018-08-20T00:00:00"/>
    <b v="0"/>
    <s v=""/>
    <s v=""/>
    <s v=""/>
    <s v=""/>
    <s v="33010000"/>
    <s v="3301"/>
    <s v="330116"/>
    <s v="05"/>
    <x v="13"/>
    <x v="108"/>
  </r>
  <r>
    <n v="28916"/>
    <n v="109"/>
    <n v="186"/>
    <n v="7"/>
    <s v="71"/>
    <s v="รินรดา  หวานแก้ว"/>
    <s v="0030621"/>
    <s v="น.ส. สุนีย์ ใจเรือง"/>
    <s v="2"/>
    <n v="1"/>
    <n v="7"/>
    <n v="24"/>
    <s v="1"/>
    <s v="1"/>
    <s v="0"/>
    <n v="11"/>
    <s v="84 บ.โคกเลาะ"/>
    <s v="33010508"/>
    <s v="2"/>
    <s v="3"/>
    <s v="1"/>
    <s v="1"/>
    <s v="33200100"/>
    <s v="0"/>
    <s v=""/>
    <x v="201"/>
    <d v="2018-03-12T00:00:00"/>
    <m/>
    <d v="2018-03-29T00:00:00"/>
    <d v="2018-03-30T00:00:00"/>
    <b v="0"/>
    <s v=""/>
    <s v=""/>
    <s v=""/>
    <s v=""/>
    <s v="33010000"/>
    <s v="3301"/>
    <s v="330105"/>
    <s v="08"/>
    <x v="13"/>
    <x v="27"/>
  </r>
  <r>
    <n v="35947"/>
    <n v="122"/>
    <n v="6005"/>
    <n v="20"/>
    <s v="71"/>
    <s v="อโนชา  กันทา"/>
    <s v="000898012"/>
    <s v="นาง กรรณิกา กันทา"/>
    <s v="2"/>
    <n v="5"/>
    <n v="4"/>
    <n v="8"/>
    <s v="1"/>
    <s v="1"/>
    <s v="0"/>
    <n v="6"/>
    <s v="151 บ้านดอนจันทร์"/>
    <s v="33012212"/>
    <s v="2"/>
    <s v="2"/>
    <s v="1"/>
    <s v="1"/>
    <s v="33010120"/>
    <s v="0"/>
    <s v=""/>
    <x v="202"/>
    <d v="2018-04-24T00:00:00"/>
    <m/>
    <d v="2018-04-26T00:00:00"/>
    <d v="2018-04-26T00:00:00"/>
    <b v="0"/>
    <s v=""/>
    <s v=""/>
    <s v=""/>
    <s v=""/>
    <s v="33010000"/>
    <s v="3301"/>
    <s v="330122"/>
    <s v="12"/>
    <x v="13"/>
    <x v="106"/>
  </r>
  <r>
    <n v="84551"/>
    <n v="546"/>
    <n v="13820"/>
    <n v="110"/>
    <s v="71"/>
    <s v="พชระ  จันผิว"/>
    <s v="000918881"/>
    <s v="นาง พลอย ขันทอง"/>
    <s v="1"/>
    <n v="2"/>
    <n v="3"/>
    <n v="12"/>
    <s v="1"/>
    <s v="1"/>
    <s v="0"/>
    <n v="11"/>
    <s v="202"/>
    <s v="33010404"/>
    <s v="2"/>
    <s v="2"/>
    <s v="2"/>
    <s v="3"/>
    <s v="33010120"/>
    <s v="0"/>
    <s v=""/>
    <x v="60"/>
    <d v="2018-09-11T00:00:00"/>
    <m/>
    <d v="2018-09-17T00:00:00"/>
    <d v="2018-09-17T00:00:00"/>
    <b v="0"/>
    <s v=""/>
    <s v=""/>
    <s v=""/>
    <s v=""/>
    <s v="33010000"/>
    <s v="3301"/>
    <s v="330104"/>
    <s v="04"/>
    <x v="13"/>
    <x v="101"/>
  </r>
  <r>
    <n v="41649"/>
    <n v="132"/>
    <n v="7382"/>
    <n v="25"/>
    <s v="71"/>
    <s v="วิวัฒน์ชัย  แก้วพา"/>
    <s v="000955199"/>
    <s v="น.ส. เพชรรัตน์ เกษมสวัสดิ์"/>
    <s v="1"/>
    <n v="1"/>
    <n v="0"/>
    <n v="18"/>
    <s v="1"/>
    <s v="1"/>
    <s v="0"/>
    <n v="11"/>
    <s v="157/119"/>
    <s v="33012306"/>
    <s v="2"/>
    <s v="2"/>
    <s v="1"/>
    <s v="1"/>
    <s v="33010120"/>
    <s v="0"/>
    <s v=""/>
    <x v="203"/>
    <d v="2018-05-19T00:00:00"/>
    <m/>
    <d v="2018-05-21T00:00:00"/>
    <d v="2018-05-21T00:00:00"/>
    <b v="0"/>
    <s v=""/>
    <s v=""/>
    <s v=""/>
    <s v=""/>
    <s v="33010000"/>
    <s v="3301"/>
    <s v="330123"/>
    <s v="06"/>
    <x v="13"/>
    <x v="62"/>
  </r>
  <r>
    <n v="42232"/>
    <n v="133"/>
    <n v="7493"/>
    <n v="26"/>
    <s v="71"/>
    <s v="นิญากรณ์  ตาไธสง"/>
    <s v="000945086"/>
    <s v="น.ส. วราภรณ์ เพชรผา"/>
    <s v="2"/>
    <n v="1"/>
    <n v="3"/>
    <n v="22"/>
    <s v="1"/>
    <s v="1"/>
    <s v="0"/>
    <n v="11"/>
    <s v="16 บ้านหญ้าปล้อง"/>
    <s v="33011601"/>
    <s v="2"/>
    <s v="2"/>
    <s v="1"/>
    <s v="1"/>
    <s v="33010120"/>
    <s v="0"/>
    <s v=""/>
    <x v="204"/>
    <d v="2018-05-22T00:00:00"/>
    <m/>
    <d v="2018-05-23T00:00:00"/>
    <d v="2018-05-23T00:00:00"/>
    <b v="0"/>
    <s v=""/>
    <s v=""/>
    <s v=""/>
    <s v=""/>
    <s v="33010000"/>
    <s v="3301"/>
    <s v="330116"/>
    <s v="01"/>
    <x v="13"/>
    <x v="108"/>
  </r>
  <r>
    <n v="38370"/>
    <n v="123"/>
    <n v="6590"/>
    <n v="22"/>
    <s v="71"/>
    <s v="อิสริยาภรณ์  แพอุดมสมบูรณ์"/>
    <s v="000944831"/>
    <s v="นาง บุษบา แพอุดมสมบูรณ์"/>
    <s v="2"/>
    <n v="1"/>
    <n v="3"/>
    <n v="9"/>
    <s v="1"/>
    <s v="1"/>
    <s v="0"/>
    <n v="11"/>
    <s v="1453/7 ถ.ศรีสุมังค์"/>
    <s v="33010200"/>
    <s v="1"/>
    <s v="2"/>
    <s v="1"/>
    <s v="1"/>
    <s v="33010120"/>
    <s v="0"/>
    <s v=""/>
    <x v="205"/>
    <d v="2018-05-05T00:00:00"/>
    <m/>
    <d v="2018-05-07T00:00:00"/>
    <d v="2018-05-07T00:00:00"/>
    <b v="0"/>
    <s v=""/>
    <s v=""/>
    <s v=""/>
    <s v=""/>
    <s v="33010000"/>
    <s v="3301"/>
    <s v="330102"/>
    <s v="00"/>
    <x v="13"/>
    <x v="112"/>
  </r>
  <r>
    <n v="99903"/>
    <n v="756"/>
    <n v="17071"/>
    <n v="156"/>
    <s v="71"/>
    <s v="ขวัญชนก  นามวงษ์"/>
    <s v="000909570"/>
    <s v="น.ส. แจ่มจันทร์ นามวงษ์"/>
    <s v="2"/>
    <n v="2"/>
    <n v="7"/>
    <n v="0"/>
    <s v="1"/>
    <s v="1"/>
    <s v="0"/>
    <n v="11"/>
    <s v="74 บ้านโนนเจริญ"/>
    <s v="33010403"/>
    <s v="2"/>
    <s v="2"/>
    <s v="1"/>
    <s v="1"/>
    <s v="33010120"/>
    <s v="0"/>
    <s v=""/>
    <x v="112"/>
    <d v="2018-11-10T00:00:00"/>
    <m/>
    <d v="2018-11-12T00:00:00"/>
    <d v="2018-11-12T00:00:00"/>
    <b v="0"/>
    <s v=""/>
    <s v=""/>
    <s v=""/>
    <s v=""/>
    <s v="33010000"/>
    <s v="3301"/>
    <s v="330104"/>
    <s v="03"/>
    <x v="13"/>
    <x v="101"/>
  </r>
  <r>
    <n v="20242"/>
    <n v="81"/>
    <n v="3462"/>
    <n v="15"/>
    <s v="71"/>
    <s v="สมรัก  พารุ่งโรจน์"/>
    <s v="000481305"/>
    <s v=""/>
    <s v="1"/>
    <n v="62"/>
    <n v="7"/>
    <n v="3"/>
    <s v="2"/>
    <s v="1"/>
    <s v="0"/>
    <n v="4"/>
    <s v="54/23 ถ.ศรีวิเศษ"/>
    <s v="33010100"/>
    <s v="2"/>
    <s v="2"/>
    <s v="1"/>
    <s v="1"/>
    <s v="33010120"/>
    <s v="0"/>
    <s v=""/>
    <x v="193"/>
    <d v="2018-03-07T00:00:00"/>
    <m/>
    <d v="2018-03-08T00:00:00"/>
    <d v="2018-03-08T00:00:00"/>
    <b v="0"/>
    <s v=""/>
    <s v=""/>
    <s v=""/>
    <s v=""/>
    <s v="33010000"/>
    <s v="3301"/>
    <s v="330101"/>
    <s v="00"/>
    <x v="13"/>
    <x v="111"/>
  </r>
  <r>
    <n v="44400"/>
    <n v="139"/>
    <n v="7897"/>
    <n v="30"/>
    <s v="71"/>
    <s v="ณภัทร  พรหมสิทธิ์"/>
    <s v="000966377"/>
    <s v="น.ส. วินัดดา จงรักษ์"/>
    <s v="1"/>
    <n v="0"/>
    <n v="9"/>
    <n v="15"/>
    <s v="1"/>
    <s v="1"/>
    <s v="0"/>
    <n v="11"/>
    <s v="46  บ้านหนองแวง"/>
    <s v="33011507"/>
    <s v="2"/>
    <s v="2"/>
    <s v="1"/>
    <s v="1"/>
    <s v="33010120"/>
    <s v="0"/>
    <s v=""/>
    <x v="169"/>
    <d v="2018-05-30T00:00:00"/>
    <m/>
    <d v="2018-05-31T00:00:00"/>
    <d v="2018-05-31T00:00:00"/>
    <b v="0"/>
    <s v=""/>
    <s v=""/>
    <s v=""/>
    <s v=""/>
    <s v="33010000"/>
    <s v="3301"/>
    <s v="330115"/>
    <s v="07"/>
    <x v="13"/>
    <x v="105"/>
  </r>
  <r>
    <n v="11574"/>
    <n v="64"/>
    <n v="2044"/>
    <n v="11"/>
    <s v="71"/>
    <s v="คณพศ  มะยุลา"/>
    <s v="000935575"/>
    <s v="นาง กาญจนา อินทนา"/>
    <s v="1"/>
    <n v="1"/>
    <n v="3"/>
    <n v="17"/>
    <s v="1"/>
    <s v="1"/>
    <s v="0"/>
    <n v="11"/>
    <s v="76 วัคซีนนอกเขต 955"/>
    <s v="33010413"/>
    <s v="2"/>
    <s v="2"/>
    <s v="1"/>
    <s v="1"/>
    <s v="33010120"/>
    <s v="0"/>
    <s v=""/>
    <x v="206"/>
    <d v="2018-02-11T00:00:00"/>
    <m/>
    <d v="2018-02-13T00:00:00"/>
    <d v="2018-02-14T00:00:00"/>
    <b v="0"/>
    <s v=""/>
    <s v=""/>
    <s v=""/>
    <s v=""/>
    <s v="33010000"/>
    <s v="3301"/>
    <s v="330104"/>
    <s v="13"/>
    <x v="13"/>
    <x v="101"/>
  </r>
  <r>
    <n v="92426"/>
    <n v="669"/>
    <n v="15272"/>
    <n v="145"/>
    <s v="71"/>
    <s v="ณัฏฐนนท์  ภูมิผล"/>
    <s v="000811381"/>
    <s v="นาง จิตรนาถ ปัชชาบุตร"/>
    <s v="1"/>
    <n v="4"/>
    <n v="11"/>
    <n v="25"/>
    <s v="1"/>
    <s v="1"/>
    <s v="0"/>
    <n v="11"/>
    <s v="367/66  ถนนโชติพันธ์"/>
    <s v="33010705"/>
    <s v="2"/>
    <s v="2"/>
    <s v="1"/>
    <s v="1"/>
    <s v="33010120"/>
    <s v="0"/>
    <s v=""/>
    <x v="6"/>
    <d v="2018-10-04T00:00:00"/>
    <m/>
    <d v="2018-10-09T00:00:00"/>
    <d v="2018-10-09T00:00:00"/>
    <b v="0"/>
    <s v=""/>
    <s v=""/>
    <s v=""/>
    <s v=""/>
    <s v="33010000"/>
    <s v="3301"/>
    <s v="330107"/>
    <s v="05"/>
    <x v="13"/>
    <x v="100"/>
  </r>
  <r>
    <n v="90918"/>
    <n v="650"/>
    <n v="15194"/>
    <n v="142"/>
    <s v="71"/>
    <s v="สงกรานต์  จันบุญธรรม"/>
    <s v="000953183"/>
    <s v="น.ส. ปัญจวรรณ์ เสวะนา"/>
    <s v="1"/>
    <n v="1"/>
    <n v="5"/>
    <n v="21"/>
    <s v="1"/>
    <s v="1"/>
    <s v="0"/>
    <n v="11"/>
    <s v="155/3  บ้านโนนสมบูรณ"/>
    <s v="33012309"/>
    <s v="2"/>
    <s v="2"/>
    <s v="1"/>
    <s v="1"/>
    <s v="33010120"/>
    <s v="0"/>
    <s v=""/>
    <x v="207"/>
    <d v="2018-10-03T00:00:00"/>
    <m/>
    <d v="2018-10-04T00:00:00"/>
    <d v="2018-10-04T00:00:00"/>
    <b v="0"/>
    <s v=""/>
    <s v=""/>
    <s v=""/>
    <s v=""/>
    <s v="33010000"/>
    <s v="3301"/>
    <s v="330123"/>
    <s v="09"/>
    <x v="13"/>
    <x v="62"/>
  </r>
  <r>
    <n v="1869"/>
    <n v="15"/>
    <n v="217"/>
    <n v="1"/>
    <s v="71"/>
    <s v="อังคณา  คูโนรัมย์"/>
    <s v="000931758"/>
    <s v="น.ส. เกษรินทร์ กันทะรัด"/>
    <s v="2"/>
    <n v="1"/>
    <n v="3"/>
    <n v="16"/>
    <s v="1"/>
    <s v="1"/>
    <s v="0"/>
    <n v="11"/>
    <s v="29"/>
    <s v="33012107"/>
    <s v="2"/>
    <s v="2"/>
    <s v="1"/>
    <s v="1"/>
    <s v="33010120"/>
    <s v="0"/>
    <s v=""/>
    <x v="28"/>
    <d v="2018-01-10T00:00:00"/>
    <m/>
    <d v="2018-01-11T00:00:00"/>
    <d v="2018-01-11T00:00:00"/>
    <b v="0"/>
    <s v=""/>
    <s v=""/>
    <s v=""/>
    <s v=""/>
    <s v="33010000"/>
    <s v="3301"/>
    <s v="330121"/>
    <s v="07"/>
    <x v="13"/>
    <x v="26"/>
  </r>
  <r>
    <n v="90915"/>
    <n v="649"/>
    <n v="15191"/>
    <n v="141"/>
    <s v="71"/>
    <s v="วุฒิชัย  เทพทัศน์"/>
    <s v="000937574"/>
    <s v="น.ส. เกษแก้ว ไชยสัจ"/>
    <s v="1"/>
    <n v="1"/>
    <n v="10"/>
    <n v="18"/>
    <s v="1"/>
    <s v="1"/>
    <s v="0"/>
    <n v="11"/>
    <s v="139/2"/>
    <s v="33012309"/>
    <s v="2"/>
    <s v="2"/>
    <s v="1"/>
    <s v="1"/>
    <s v="33010120"/>
    <s v="0"/>
    <s v=""/>
    <x v="207"/>
    <d v="2018-10-03T00:00:00"/>
    <m/>
    <d v="2018-10-04T00:00:00"/>
    <d v="2018-10-04T00:00:00"/>
    <b v="0"/>
    <s v=""/>
    <s v=""/>
    <s v=""/>
    <s v=""/>
    <s v="33010000"/>
    <s v="3301"/>
    <s v="330123"/>
    <s v="09"/>
    <x v="13"/>
    <x v="62"/>
  </r>
  <r>
    <n v="59333"/>
    <n v="230"/>
    <n v="10145"/>
    <n v="45"/>
    <s v="71"/>
    <s v="วรวัช  มีบุญ(แฝดพี่)"/>
    <s v="000940634"/>
    <s v="น.ส. ธีรวรรณ สีหะวงษ์"/>
    <s v="1"/>
    <n v="1"/>
    <n v="7"/>
    <n v="30"/>
    <s v="1"/>
    <s v="1"/>
    <s v="0"/>
    <n v="11"/>
    <s v="1589/3 ถนนศรีสุมังค์"/>
    <s v="33010200"/>
    <s v="1"/>
    <s v="2"/>
    <s v="1"/>
    <s v="1"/>
    <s v="33010120"/>
    <s v="0"/>
    <s v=""/>
    <x v="70"/>
    <d v="2018-07-15T00:00:00"/>
    <m/>
    <d v="2018-07-16T00:00:00"/>
    <d v="2018-07-16T00:00:00"/>
    <b v="0"/>
    <s v=""/>
    <s v=""/>
    <s v=""/>
    <s v=""/>
    <s v="33010000"/>
    <s v="3301"/>
    <s v="330102"/>
    <s v="00"/>
    <x v="13"/>
    <x v="112"/>
  </r>
  <r>
    <n v="90919"/>
    <n v="651"/>
    <n v="15195"/>
    <n v="143"/>
    <s v="71"/>
    <s v="อมรชัย  แซ่จึง"/>
    <s v="000953448"/>
    <s v="น.ส. มณี ภูมิ"/>
    <s v="1"/>
    <n v="1"/>
    <n v="5"/>
    <n v="16"/>
    <s v="1"/>
    <s v="1"/>
    <s v="0"/>
    <n v="11"/>
    <s v="13281  (หนองตะมะ) วั"/>
    <s v="33012307"/>
    <s v="2"/>
    <s v="2"/>
    <s v="1"/>
    <s v="1"/>
    <s v="33010120"/>
    <s v="0"/>
    <s v=""/>
    <x v="207"/>
    <d v="2018-10-03T00:00:00"/>
    <m/>
    <d v="2018-10-04T00:00:00"/>
    <d v="2018-10-04T00:00:00"/>
    <b v="0"/>
    <s v=""/>
    <s v=""/>
    <s v=""/>
    <s v=""/>
    <s v="33010000"/>
    <s v="3301"/>
    <s v="330123"/>
    <s v="07"/>
    <x v="13"/>
    <x v="62"/>
  </r>
  <r>
    <n v="75976"/>
    <n v="386"/>
    <n v="12278"/>
    <n v="73"/>
    <s v="71"/>
    <s v="กมลชนก  พวงเกษ"/>
    <s v="000931869"/>
    <s v="น.ส. อริสรา จำปาบุรี"/>
    <s v="2"/>
    <n v="1"/>
    <n v="10"/>
    <n v="27"/>
    <s v="1"/>
    <s v="1"/>
    <s v="0"/>
    <n v="11"/>
    <s v="50 บ้านเอก"/>
    <s v="33011605"/>
    <s v="2"/>
    <s v="2"/>
    <s v="1"/>
    <s v="1"/>
    <s v="33010120"/>
    <s v="0"/>
    <s v=""/>
    <x v="84"/>
    <d v="2018-08-20T00:00:00"/>
    <m/>
    <d v="2018-08-24T00:00:00"/>
    <d v="2018-08-24T00:00:00"/>
    <b v="0"/>
    <s v=""/>
    <s v=""/>
    <s v=""/>
    <s v=""/>
    <s v="33010000"/>
    <s v="3301"/>
    <s v="330116"/>
    <s v="05"/>
    <x v="13"/>
    <x v="108"/>
  </r>
  <r>
    <n v="84631"/>
    <n v="548"/>
    <n v="13900"/>
    <n v="112"/>
    <s v="71"/>
    <s v="กัญญาณัฐ  ศรบุญทอง"/>
    <s v="000890457"/>
    <s v="น.ส. พิกุลทอง ศรบุญทอง"/>
    <s v="2"/>
    <n v="2"/>
    <n v="11"/>
    <n v="29"/>
    <s v="1"/>
    <s v="1"/>
    <s v="0"/>
    <n v="11"/>
    <s v="498"/>
    <s v="33010607"/>
    <s v="2"/>
    <s v="2"/>
    <s v="1"/>
    <s v="1"/>
    <s v="33010120"/>
    <s v="0"/>
    <s v=""/>
    <x v="53"/>
    <d v="2018-09-12T00:00:00"/>
    <m/>
    <d v="2018-09-17T00:00:00"/>
    <d v="2018-09-17T00:00:00"/>
    <b v="0"/>
    <s v=""/>
    <s v=""/>
    <s v=""/>
    <s v=""/>
    <s v="33010000"/>
    <s v="3301"/>
    <s v="330106"/>
    <s v="07"/>
    <x v="13"/>
    <x v="103"/>
  </r>
  <r>
    <n v="65353"/>
    <n v="293"/>
    <n v="11101"/>
    <n v="53"/>
    <s v="71"/>
    <s v="วีรภัทร  ศรีสะอาด"/>
    <s v="000811684"/>
    <s v="นาง สุพาภรณ์ ศรีสะอาด"/>
    <s v="1"/>
    <n v="4"/>
    <n v="9"/>
    <n v="17"/>
    <s v="1"/>
    <s v="1"/>
    <s v="0"/>
    <n v="11"/>
    <s v="990/27 ถนนกวงเฮง"/>
    <s v="33010200"/>
    <s v="1"/>
    <s v="2"/>
    <s v="1"/>
    <s v="1"/>
    <s v="33010120"/>
    <s v="0"/>
    <s v=""/>
    <x v="105"/>
    <d v="2018-08-01T00:00:00"/>
    <m/>
    <d v="2018-08-02T00:00:00"/>
    <d v="2018-08-02T00:00:00"/>
    <b v="0"/>
    <s v=""/>
    <s v=""/>
    <s v=""/>
    <s v=""/>
    <s v="33010000"/>
    <s v="3301"/>
    <s v="330102"/>
    <s v="00"/>
    <x v="13"/>
    <x v="112"/>
  </r>
  <r>
    <n v="28856"/>
    <n v="103"/>
    <n v="34"/>
    <n v="1"/>
    <s v="71"/>
    <s v="ชินาธิป ศรีโนนม่วง"/>
    <s v="0039001"/>
    <s v="น.ส. สวิชญา บุตรเพชร"/>
    <s v="1"/>
    <n v="1"/>
    <n v="11"/>
    <n v="18"/>
    <s v="1"/>
    <s v="1"/>
    <s v="0"/>
    <n v="11"/>
    <s v="51 บ.โคก"/>
    <s v="33180105"/>
    <s v="1"/>
    <s v="3"/>
    <s v="1"/>
    <s v="1"/>
    <s v="33180100"/>
    <s v="0"/>
    <s v=""/>
    <x v="149"/>
    <d v="2018-03-05T00:00:00"/>
    <m/>
    <d v="2018-03-06T00:00:00"/>
    <d v="2018-03-30T00:00:00"/>
    <b v="0"/>
    <s v=""/>
    <s v=""/>
    <s v=""/>
    <s v=""/>
    <s v="33010000"/>
    <s v="3318"/>
    <s v="331801"/>
    <s v="05"/>
    <x v="14"/>
    <x v="113"/>
  </r>
  <r>
    <n v="81495"/>
    <n v="471"/>
    <n v="3444"/>
    <n v="30"/>
    <s v="71"/>
    <s v="บุญชู  โลนุตร"/>
    <s v="0150020"/>
    <s v=""/>
    <s v="1"/>
    <n v="16"/>
    <n v="8"/>
    <n v="19"/>
    <s v="1"/>
    <s v="1"/>
    <s v="0"/>
    <n v="11"/>
    <s v="40 บ.สวัสดี"/>
    <s v="33180103"/>
    <s v="2"/>
    <s v="3"/>
    <s v="1"/>
    <s v="1"/>
    <s v="33100100"/>
    <s v="0"/>
    <s v=""/>
    <x v="33"/>
    <d v="2018-09-05T00:00:00"/>
    <m/>
    <d v="2018-09-06T00:00:00"/>
    <d v="2018-09-06T00:00:00"/>
    <b v="0"/>
    <s v=""/>
    <s v=""/>
    <s v=""/>
    <s v=""/>
    <s v="33010000"/>
    <s v="3318"/>
    <s v="331801"/>
    <s v="03"/>
    <x v="14"/>
    <x v="113"/>
  </r>
  <r>
    <n v="72535"/>
    <n v="346"/>
    <n v="2215"/>
    <n v="25"/>
    <s v="71"/>
    <s v="มุกดารัศมิ์ ปัชชาแปลง"/>
    <s v="0039578"/>
    <s v="น.ส. บุปผา ปัชชาแปลง"/>
    <s v="2"/>
    <n v="1"/>
    <n v="10"/>
    <n v="29"/>
    <s v="1"/>
    <s v="1"/>
    <s v="0"/>
    <n v="11"/>
    <s v="41 บ.หนองหว้า"/>
    <s v="33180111"/>
    <s v="1"/>
    <s v="3"/>
    <s v="1"/>
    <s v="1"/>
    <s v="33180100"/>
    <s v="0"/>
    <s v=""/>
    <x v="194"/>
    <d v="2018-08-13T00:00:00"/>
    <m/>
    <d v="2018-08-14T00:00:00"/>
    <d v="2018-08-14T00:00:00"/>
    <b v="0"/>
    <s v=""/>
    <s v=""/>
    <s v=""/>
    <s v=""/>
    <s v="33010000"/>
    <s v="3318"/>
    <s v="331801"/>
    <s v="11"/>
    <x v="14"/>
    <x v="113"/>
  </r>
  <r>
    <n v="84542"/>
    <n v="543"/>
    <n v="13811"/>
    <n v="107"/>
    <s v="71"/>
    <s v="ฐณะณัฏฐ์  วรคุณทิพย์"/>
    <s v="000868151"/>
    <s v="นางสาว เจนจิรา ควนวิไล"/>
    <s v="1"/>
    <n v="3"/>
    <n v="6"/>
    <n v="14"/>
    <s v="1"/>
    <s v="1"/>
    <s v="0"/>
    <n v="11"/>
    <s v="88  บ้านหนองใหญ่"/>
    <s v="33180310"/>
    <s v="2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18"/>
    <s v="331803"/>
    <s v="10"/>
    <x v="14"/>
    <x v="114"/>
  </r>
  <r>
    <n v="28857"/>
    <n v="104"/>
    <n v="200"/>
    <n v="34"/>
    <s v="71"/>
    <s v="ณฤดี เมืองจันทร์"/>
    <s v="0031616"/>
    <s v="นาง บังอร เมืองจันทร์"/>
    <s v="2"/>
    <n v="11"/>
    <n v="1"/>
    <n v="0"/>
    <s v="1"/>
    <s v="1"/>
    <s v="0"/>
    <n v="6"/>
    <s v="16 บ้านหนองว้า"/>
    <s v="33180111"/>
    <s v="1"/>
    <s v="3"/>
    <s v="1"/>
    <s v="1"/>
    <s v="33180100"/>
    <s v="0"/>
    <s v=""/>
    <x v="197"/>
    <d v="2018-03-19T00:00:00"/>
    <m/>
    <d v="2018-03-20T00:00:00"/>
    <d v="2018-03-30T00:00:00"/>
    <b v="0"/>
    <s v=""/>
    <s v=""/>
    <s v=""/>
    <s v=""/>
    <s v="33010000"/>
    <s v="3318"/>
    <s v="331801"/>
    <s v="11"/>
    <x v="14"/>
    <x v="113"/>
  </r>
  <r>
    <n v="28859"/>
    <n v="106"/>
    <n v="195"/>
    <n v="27"/>
    <s v="71"/>
    <s v="วัชระ ขันติวงศ์"/>
    <s v="0039362"/>
    <s v="น.ส. สิราวรรณ ศรีดาชาติ"/>
    <s v="1"/>
    <n v="1"/>
    <n v="4"/>
    <n v="28"/>
    <s v="1"/>
    <s v="1"/>
    <s v="0"/>
    <n v="11"/>
    <s v="53 บ.โคก"/>
    <s v="33180105"/>
    <s v="1"/>
    <s v="3"/>
    <s v="1"/>
    <s v="1"/>
    <s v="33180100"/>
    <s v="0"/>
    <s v=""/>
    <x v="200"/>
    <d v="2018-03-14T00:00:00"/>
    <m/>
    <d v="2018-03-15T00:00:00"/>
    <d v="2018-03-30T00:00:00"/>
    <b v="0"/>
    <s v=""/>
    <s v=""/>
    <s v=""/>
    <s v=""/>
    <s v="33010000"/>
    <s v="3318"/>
    <s v="331801"/>
    <s v="05"/>
    <x v="14"/>
    <x v="113"/>
  </r>
  <r>
    <n v="28860"/>
    <n v="107"/>
    <n v="105"/>
    <n v="11"/>
    <s v="71"/>
    <s v="สุภาวิณีย์ พรมจันทร์"/>
    <s v="0038780"/>
    <s v="น.ส. วิภารัตน์ ขันติวงศ์"/>
    <s v="2"/>
    <n v="3"/>
    <n v="7"/>
    <n v="22"/>
    <s v="1"/>
    <s v="1"/>
    <s v="0"/>
    <n v="11"/>
    <s v="128 บ.หนองเรือ"/>
    <s v="33180125"/>
    <s v="1"/>
    <s v="3"/>
    <s v="1"/>
    <s v="1"/>
    <s v="33180100"/>
    <s v="0"/>
    <s v=""/>
    <x v="208"/>
    <d v="2018-03-08T00:00:00"/>
    <m/>
    <d v="2018-03-09T00:00:00"/>
    <d v="2018-03-30T00:00:00"/>
    <b v="0"/>
    <s v=""/>
    <s v=""/>
    <s v=""/>
    <s v=""/>
    <s v="33010000"/>
    <s v="3318"/>
    <s v="331801"/>
    <s v="25"/>
    <x v="14"/>
    <x v="113"/>
  </r>
  <r>
    <n v="83527"/>
    <n v="508"/>
    <n v="3004"/>
    <n v="27"/>
    <s v="71"/>
    <s v="ณิชานันท์ หนองกก"/>
    <s v="0038668"/>
    <s v="น.ส. น้ำค้าง บัวไข"/>
    <s v="2"/>
    <n v="2"/>
    <n v="6"/>
    <n v="0"/>
    <s v="1"/>
    <s v="1"/>
    <s v="0"/>
    <n v="11"/>
    <s v="106 บ.ทุ่ม"/>
    <s v="33180108"/>
    <s v="1"/>
    <s v="3"/>
    <s v="1"/>
    <s v="1"/>
    <s v="33180100"/>
    <s v="0"/>
    <s v=""/>
    <x v="19"/>
    <d v="2018-09-11T00:00:00"/>
    <m/>
    <d v="2018-09-13T00:00:00"/>
    <d v="2018-09-13T00:00:00"/>
    <b v="0"/>
    <s v=""/>
    <s v=""/>
    <s v=""/>
    <s v=""/>
    <s v="33010000"/>
    <s v="3318"/>
    <s v="331801"/>
    <s v="08"/>
    <x v="14"/>
    <x v="113"/>
  </r>
  <r>
    <n v="28858"/>
    <n v="105"/>
    <n v="106"/>
    <n v="19"/>
    <s v="71"/>
    <s v="เดช(แฝดพี่) แก้วจันทร์"/>
    <s v="0039467"/>
    <s v="น.ส. ดาว โวอ่อนศรี"/>
    <s v="1"/>
    <n v="3"/>
    <n v="5"/>
    <n v="30"/>
    <s v="1"/>
    <s v="1"/>
    <s v="0"/>
    <n v="11"/>
    <s v="9"/>
    <s v="33180105"/>
    <s v="1"/>
    <s v="3"/>
    <s v="1"/>
    <s v="1"/>
    <s v="33180100"/>
    <s v="0"/>
    <s v=""/>
    <x v="208"/>
    <d v="2018-03-08T00:00:00"/>
    <m/>
    <d v="2018-03-09T00:00:00"/>
    <d v="2018-03-30T00:00:00"/>
    <b v="0"/>
    <s v=""/>
    <s v=""/>
    <s v=""/>
    <s v=""/>
    <s v="33010000"/>
    <s v="3318"/>
    <s v="331801"/>
    <s v="05"/>
    <x v="14"/>
    <x v="113"/>
  </r>
  <r>
    <n v="40134"/>
    <n v="127"/>
    <n v="749"/>
    <n v="3"/>
    <s v="71"/>
    <s v="นาราภัทร  คำโสภา"/>
    <s v="0010319"/>
    <s v="น.ส. นินระวัน คำศรี"/>
    <s v="2"/>
    <n v="2"/>
    <n v="10"/>
    <n v="11"/>
    <s v="1"/>
    <s v="1"/>
    <s v=""/>
    <n v="11"/>
    <s v="64"/>
    <s v="33020205"/>
    <s v="2"/>
    <s v="5"/>
    <s v="1"/>
    <s v="1"/>
    <s v="33020201"/>
    <s v="0"/>
    <s v=""/>
    <x v="202"/>
    <d v="2018-04-24T00:00:00"/>
    <m/>
    <d v="2018-05-11T00:00:00"/>
    <d v="2018-05-15T00:00:00"/>
    <b v="0"/>
    <s v=""/>
    <s v=""/>
    <s v=""/>
    <s v=""/>
    <s v="33010000"/>
    <s v="3302"/>
    <s v="330202"/>
    <s v="05"/>
    <x v="15"/>
    <x v="115"/>
  </r>
  <r>
    <n v="84552"/>
    <n v="547"/>
    <n v="13821"/>
    <n v="111"/>
    <s v="71"/>
    <s v="กัญญาภัทร  นาคะปักษิณ"/>
    <s v="000945042"/>
    <s v="น.ส. รัชนี ชิณวงศ์"/>
    <s v="2"/>
    <n v="1"/>
    <n v="7"/>
    <n v="17"/>
    <s v="1"/>
    <s v="1"/>
    <s v="0"/>
    <n v="11"/>
    <s v="49/2 บ้านลิ้นฟ้า"/>
    <s v="33020202"/>
    <s v="2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02"/>
    <s v="330202"/>
    <s v="02"/>
    <x v="15"/>
    <x v="115"/>
  </r>
  <r>
    <n v="95015"/>
    <n v="697"/>
    <n v="2032"/>
    <n v="46"/>
    <s v="71"/>
    <s v="วรัญญา  สีหะวงษ์"/>
    <s v="000078144"/>
    <s v="น.ส. วาสิตา ทองมนต์"/>
    <s v="2"/>
    <n v="0"/>
    <n v="9"/>
    <n v="25"/>
    <s v="2"/>
    <s v="1"/>
    <s v="0"/>
    <n v="11"/>
    <s v="56"/>
    <s v="33020313"/>
    <s v="2"/>
    <s v="3"/>
    <s v="1"/>
    <s v="1"/>
    <s v="33020100"/>
    <s v="0"/>
    <s v=""/>
    <x v="100"/>
    <d v="2018-10-19T00:00:00"/>
    <m/>
    <d v="2018-10-20T00:00:00"/>
    <d v="2018-10-20T00:00:00"/>
    <b v="0"/>
    <s v=""/>
    <s v=""/>
    <s v=""/>
    <s v=""/>
    <s v="33010000"/>
    <s v="3302"/>
    <s v="330203"/>
    <s v="13"/>
    <x v="15"/>
    <x v="116"/>
  </r>
  <r>
    <n v="84547"/>
    <n v="544"/>
    <n v="13816"/>
    <n v="108"/>
    <s v="71"/>
    <s v="ธิวา  แก้วพวง"/>
    <s v="000889213"/>
    <s v="น.ส. อัญชิษฐา แก้วพวง"/>
    <s v="1"/>
    <n v="3"/>
    <n v="0"/>
    <n v="9"/>
    <s v="1"/>
    <s v="1"/>
    <s v="0"/>
    <n v="11"/>
    <s v="19/2 บ้านลิ้นฟ้า"/>
    <s v="33020204"/>
    <s v="2"/>
    <s v="2"/>
    <s v="1"/>
    <s v="1"/>
    <s v="33010120"/>
    <s v="0"/>
    <s v=""/>
    <x v="83"/>
    <d v="2018-09-11T00:00:00"/>
    <m/>
    <d v="2018-09-17T00:00:00"/>
    <d v="2018-09-17T00:00:00"/>
    <b v="0"/>
    <s v=""/>
    <s v=""/>
    <s v=""/>
    <s v=""/>
    <s v="33010000"/>
    <s v="3302"/>
    <s v="330202"/>
    <s v="04"/>
    <x v="15"/>
    <x v="115"/>
  </r>
  <r>
    <n v="84067"/>
    <n v="527"/>
    <n v="1755"/>
    <n v="40"/>
    <s v="71"/>
    <s v="ธีรภัทร  แก้วพวง"/>
    <s v="000077980"/>
    <s v="น.ส. พิมพ์พิทักษ์ แก้วพวง"/>
    <s v="1"/>
    <n v="2"/>
    <n v="5"/>
    <n v="17"/>
    <s v="1"/>
    <s v="1"/>
    <s v="0"/>
    <n v="11"/>
    <s v="26/2 บ.ลิ้นฟ้า"/>
    <s v="33020204"/>
    <s v="2"/>
    <s v="3"/>
    <s v="1"/>
    <s v="1"/>
    <s v="33020100"/>
    <s v="0"/>
    <s v=""/>
    <x v="21"/>
    <d v="2018-09-12T00:00:00"/>
    <m/>
    <d v="2018-09-14T00:00:00"/>
    <d v="2018-09-15T00:00:00"/>
    <b v="0"/>
    <s v=""/>
    <s v=""/>
    <s v=""/>
    <s v=""/>
    <s v="33010000"/>
    <s v="3302"/>
    <s v="330202"/>
    <s v="04"/>
    <x v="15"/>
    <x v="115"/>
  </r>
  <r>
    <n v="84548"/>
    <n v="545"/>
    <n v="13817"/>
    <n v="109"/>
    <s v="71"/>
    <s v="ปภัสสรา  นาคะปักษิณ"/>
    <s v="000897492"/>
    <s v="น.ส. รัชนี ชิณวงศ์"/>
    <s v="2"/>
    <n v="2"/>
    <n v="10"/>
    <n v="0"/>
    <s v="1"/>
    <s v="1"/>
    <s v="0"/>
    <n v="11"/>
    <s v="49/2  บ้านลิ้นฟ้า"/>
    <s v="33020202"/>
    <s v="2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02"/>
    <s v="330202"/>
    <s v="02"/>
    <x v="15"/>
    <x v="115"/>
  </r>
  <r>
    <n v="32307"/>
    <n v="120"/>
    <n v="585"/>
    <n v="2"/>
    <s v="71"/>
    <s v="ธีระศักดิ์ โสภี"/>
    <s v="000075559"/>
    <s v="นาง คำพันธ์ ชัยรัตน์"/>
    <s v="1"/>
    <n v="1"/>
    <n v="4"/>
    <n v="25"/>
    <s v="1"/>
    <s v="1"/>
    <s v="0"/>
    <n v="11"/>
    <s v="146  บ้านโนนคูณ"/>
    <s v="33020406"/>
    <s v="2"/>
    <s v="3"/>
    <s v="1"/>
    <s v="1"/>
    <s v="33020100"/>
    <s v="0"/>
    <s v=""/>
    <x v="209"/>
    <d v="2018-04-07T00:00:00"/>
    <m/>
    <d v="2018-04-09T00:00:00"/>
    <d v="2018-04-10T00:00:00"/>
    <b v="0"/>
    <s v=""/>
    <s v=""/>
    <s v=""/>
    <s v=""/>
    <s v="33010000"/>
    <s v="3302"/>
    <s v="330204"/>
    <s v="06"/>
    <x v="15"/>
    <x v="117"/>
  </r>
  <r>
    <n v="31146"/>
    <n v="119"/>
    <n v="562"/>
    <n v="1"/>
    <s v="71"/>
    <s v="ณัฐไชย  แก้วคำ"/>
    <s v="000071581"/>
    <s v="น.ส. พรทิพย์ จันทร์เทพ"/>
    <s v="1"/>
    <n v="3"/>
    <n v="1"/>
    <n v="20"/>
    <s v="1"/>
    <s v="1"/>
    <s v="0"/>
    <n v="11"/>
    <s v="72 บ้านโนนคูณ"/>
    <s v="33020401"/>
    <s v="2"/>
    <s v="3"/>
    <s v="1"/>
    <s v="1"/>
    <s v="33020100"/>
    <s v="0"/>
    <s v=""/>
    <x v="210"/>
    <d v="2018-04-04T00:00:00"/>
    <m/>
    <d v="2018-04-04T00:00:00"/>
    <d v="2018-04-04T00:00:00"/>
    <b v="0"/>
    <s v=""/>
    <s v=""/>
    <s v=""/>
    <s v=""/>
    <s v="33010000"/>
    <s v="3302"/>
    <s v="330204"/>
    <s v="01"/>
    <x v="15"/>
    <x v="117"/>
  </r>
  <r>
    <n v="84083"/>
    <n v="529"/>
    <n v="1771"/>
    <n v="42"/>
    <s v="71"/>
    <s v="ปณิธาน  พวงจันดา"/>
    <s v="000069172"/>
    <s v="น.ส. วนิดา ชิณวงษ์"/>
    <s v="1"/>
    <n v="4"/>
    <n v="11"/>
    <n v="0"/>
    <s v="1"/>
    <s v="1"/>
    <s v="0"/>
    <n v="11"/>
    <s v="22 บ้านลิ้นฟ้า"/>
    <s v="33020202"/>
    <s v="2"/>
    <s v="3"/>
    <s v="1"/>
    <s v="1"/>
    <s v="33020100"/>
    <s v="0"/>
    <s v=""/>
    <x v="198"/>
    <d v="2018-09-14T00:00:00"/>
    <m/>
    <d v="2018-09-14T00:00:00"/>
    <d v="2018-09-15T00:00:00"/>
    <b v="0"/>
    <s v=""/>
    <s v=""/>
    <s v=""/>
    <s v=""/>
    <s v="33010000"/>
    <s v="3302"/>
    <s v="330202"/>
    <s v="02"/>
    <x v="15"/>
    <x v="115"/>
  </r>
  <r>
    <n v="49872"/>
    <n v="152"/>
    <n v="944"/>
    <n v="4"/>
    <s v="71"/>
    <s v="กิตติศักดิ์  มณีวงษ์"/>
    <s v="000076470"/>
    <s v="นาง นุศรา คำวิเศษ"/>
    <s v="1"/>
    <n v="0"/>
    <n v="7"/>
    <n v="14"/>
    <s v="1"/>
    <s v="1"/>
    <s v="0"/>
    <n v="11"/>
    <s v="293 บ้านยางชุมน้อย"/>
    <s v="33020105"/>
    <s v="1"/>
    <s v="3"/>
    <s v="1"/>
    <s v="1"/>
    <s v="33020100"/>
    <s v="0"/>
    <s v=""/>
    <x v="211"/>
    <d v="2018-06-18T00:00:00"/>
    <m/>
    <d v="2018-06-18T00:00:00"/>
    <d v="2018-06-18T00:00:00"/>
    <b v="0"/>
    <s v=""/>
    <s v=""/>
    <s v=""/>
    <s v=""/>
    <s v="33010000"/>
    <s v="3302"/>
    <s v="330201"/>
    <s v="05"/>
    <x v="15"/>
    <x v="118"/>
  </r>
  <r>
    <n v="84075"/>
    <n v="528"/>
    <n v="1763"/>
    <n v="41"/>
    <s v="71"/>
    <s v="ณัฐพล  แซ่ลิ้ม"/>
    <s v="000065528"/>
    <s v="น.ส. วรรณศิริ รักษาถิ่น"/>
    <s v="1"/>
    <n v="5"/>
    <n v="11"/>
    <n v="17"/>
    <s v="1"/>
    <s v="1"/>
    <s v="0"/>
    <n v="11"/>
    <s v="152/4 บ้านยางชุมน้อย"/>
    <s v="33020103"/>
    <s v="1"/>
    <s v="3"/>
    <s v="1"/>
    <s v="1"/>
    <s v="33020100"/>
    <s v="0"/>
    <s v=""/>
    <x v="23"/>
    <d v="2018-09-13T00:00:00"/>
    <m/>
    <d v="2018-09-14T00:00:00"/>
    <d v="2018-09-15T00:00:00"/>
    <b v="0"/>
    <s v=""/>
    <s v=""/>
    <s v=""/>
    <s v=""/>
    <s v="33010000"/>
    <s v="3302"/>
    <s v="330201"/>
    <s v="03"/>
    <x v="15"/>
    <x v="118"/>
  </r>
  <r>
    <n v="77478"/>
    <n v="411"/>
    <n v="1615"/>
    <n v="28"/>
    <s v="71"/>
    <s v="กันตพงษ์  สีหะวงษ์"/>
    <s v="000072891"/>
    <s v="นาง สุรีย์ สีหะวงษ์"/>
    <s v="1"/>
    <n v="3"/>
    <n v="0"/>
    <n v="15"/>
    <s v="1"/>
    <s v="1"/>
    <s v="0"/>
    <n v="11"/>
    <s v="292 ยางชุมน้อย"/>
    <s v="33020110"/>
    <s v="1"/>
    <s v="3"/>
    <s v="1"/>
    <s v="1"/>
    <s v="33020100"/>
    <s v="0"/>
    <s v=""/>
    <x v="121"/>
    <d v="2018-08-27T00:00:00"/>
    <m/>
    <d v="2018-08-27T00:00:00"/>
    <d v="2018-08-27T00:00:00"/>
    <b v="0"/>
    <s v=""/>
    <s v=""/>
    <s v=""/>
    <s v=""/>
    <s v="33010000"/>
    <s v="3302"/>
    <s v="330201"/>
    <s v="10"/>
    <x v="15"/>
    <x v="118"/>
  </r>
  <r>
    <n v="92428"/>
    <n v="671"/>
    <n v="15480"/>
    <n v="148"/>
    <s v="71"/>
    <s v="วัชริศร์  กรรณแก้ว"/>
    <s v="001001384"/>
    <s v="น.ส. สายชล ยอดชีวิต"/>
    <s v="1"/>
    <n v="2"/>
    <n v="6"/>
    <n v="13"/>
    <s v="1"/>
    <s v="1"/>
    <s v="0"/>
    <n v="11"/>
    <s v="6/3"/>
    <s v="33020912"/>
    <s v="2"/>
    <s v="2"/>
    <s v="1"/>
    <s v="1"/>
    <s v="33010120"/>
    <s v="0"/>
    <s v=""/>
    <x v="111"/>
    <d v="2018-10-08T00:00:00"/>
    <m/>
    <d v="2018-10-09T00:00:00"/>
    <d v="2018-10-09T00:00:00"/>
    <b v="0"/>
    <s v=""/>
    <s v=""/>
    <s v=""/>
    <s v=""/>
    <s v="33010000"/>
    <s v="3302"/>
    <s v="330209"/>
    <s v="12"/>
    <x v="15"/>
    <x v="22"/>
  </r>
  <r>
    <n v="73629"/>
    <n v="354"/>
    <n v="1520"/>
    <n v="13"/>
    <s v="71"/>
    <s v="กนกวรรณ  ปัทมะ"/>
    <s v="000074431"/>
    <s v="น.ส. ทานตะวัน ปัทมะ"/>
    <s v="2"/>
    <n v="2"/>
    <n v="1"/>
    <n v="23"/>
    <s v="1"/>
    <s v="1"/>
    <s v="0"/>
    <n v="11"/>
    <s v="2 บ้านหอย"/>
    <s v="33020403"/>
    <s v="2"/>
    <s v="3"/>
    <s v="1"/>
    <s v="1"/>
    <s v="33020100"/>
    <s v="0"/>
    <s v=""/>
    <x v="91"/>
    <d v="2018-08-15T00:00:00"/>
    <m/>
    <d v="2018-08-16T00:00:00"/>
    <d v="2018-08-16T00:00:00"/>
    <b v="0"/>
    <s v=""/>
    <s v=""/>
    <s v=""/>
    <s v=""/>
    <s v="33010000"/>
    <s v="3302"/>
    <s v="330204"/>
    <s v="03"/>
    <x v="15"/>
    <x v="117"/>
  </r>
  <r>
    <n v="87475"/>
    <n v="603"/>
    <n v="1874"/>
    <n v="43"/>
    <s v="71"/>
    <s v="สุตาพันธ์  พิมโคตร"/>
    <s v="000069013"/>
    <s v="น.ส. สุพัฒศร พิมโคตร"/>
    <s v="2"/>
    <n v="4"/>
    <n v="11"/>
    <n v="17"/>
    <s v="1"/>
    <s v="1"/>
    <s v="0"/>
    <n v="11"/>
    <s v="136 บ้านบอน"/>
    <s v="33020602"/>
    <s v="2"/>
    <s v="3"/>
    <s v="1"/>
    <s v="1"/>
    <s v="33020100"/>
    <s v="0"/>
    <s v=""/>
    <x v="52"/>
    <d v="2018-09-24T00:00:00"/>
    <m/>
    <d v="2018-09-24T00:00:00"/>
    <d v="2018-09-25T00:00:00"/>
    <b v="0"/>
    <s v=""/>
    <s v=""/>
    <s v=""/>
    <s v=""/>
    <s v="33010000"/>
    <s v="3302"/>
    <s v="330206"/>
    <s v="02"/>
    <x v="15"/>
    <x v="119"/>
  </r>
  <r>
    <n v="76739"/>
    <n v="392"/>
    <n v="1575"/>
    <n v="19"/>
    <s v="71"/>
    <s v="ธนพล  กองทอง"/>
    <s v="000059395"/>
    <s v="นาง สุนิสา แก้วนิล"/>
    <s v="1"/>
    <n v="10"/>
    <n v="0"/>
    <n v="12"/>
    <s v="1"/>
    <s v="1"/>
    <s v="0"/>
    <n v="6"/>
    <s v="9/2 บ้านคอนกาม"/>
    <s v="33020312"/>
    <s v="2"/>
    <s v="3"/>
    <s v="1"/>
    <s v="1"/>
    <s v="33020100"/>
    <s v="0"/>
    <s v=""/>
    <x v="64"/>
    <d v="2018-08-23T00:00:00"/>
    <m/>
    <d v="2018-08-24T00:00:00"/>
    <d v="2018-08-25T00:00:00"/>
    <b v="0"/>
    <s v=""/>
    <s v=""/>
    <s v=""/>
    <s v=""/>
    <s v="33010000"/>
    <s v="3302"/>
    <s v="330203"/>
    <s v="12"/>
    <x v="15"/>
    <x v="116"/>
  </r>
  <r>
    <n v="75728"/>
    <n v="383"/>
    <n v="1564"/>
    <n v="18"/>
    <s v="71"/>
    <s v="ชัญญนุช  ชินวงค์"/>
    <s v="000072179"/>
    <s v="น.ส. สิรินธร ธรรมคุณ"/>
    <s v="2"/>
    <n v="3"/>
    <n v="4"/>
    <n v="12"/>
    <s v="1"/>
    <s v="1"/>
    <s v="0"/>
    <n v="11"/>
    <s v="85 บ้านยางชุมน้อย"/>
    <s v="33020103"/>
    <s v="1"/>
    <s v="3"/>
    <s v="1"/>
    <s v="1"/>
    <s v="33020100"/>
    <s v="0"/>
    <s v=""/>
    <x v="190"/>
    <d v="2018-08-22T00:00:00"/>
    <m/>
    <d v="2018-08-22T00:00:00"/>
    <d v="2018-08-23T00:00:00"/>
    <b v="0"/>
    <s v=""/>
    <s v=""/>
    <s v=""/>
    <s v=""/>
    <s v="33010000"/>
    <s v="3302"/>
    <s v="330201"/>
    <s v="03"/>
    <x v="15"/>
    <x v="118"/>
  </r>
  <r>
    <n v="75727"/>
    <n v="382"/>
    <n v="1563"/>
    <n v="17"/>
    <s v="71"/>
    <s v="จุลินทิพย์  น้อยวงศ์"/>
    <s v="000071616"/>
    <s v="น.ส. นาระดา สุนทรา"/>
    <s v="2"/>
    <n v="3"/>
    <n v="7"/>
    <n v="15"/>
    <s v="1"/>
    <s v="1"/>
    <s v="0"/>
    <n v="11"/>
    <s v="158/2  บ้านยางชุมน้อ"/>
    <s v="33020106"/>
    <s v="1"/>
    <s v="3"/>
    <s v="1"/>
    <s v="1"/>
    <s v="33020100"/>
    <s v="0"/>
    <s v=""/>
    <x v="190"/>
    <d v="2018-08-22T00:00:00"/>
    <m/>
    <d v="2018-08-22T00:00:00"/>
    <d v="2018-08-23T00:00:00"/>
    <b v="0"/>
    <s v=""/>
    <s v=""/>
    <s v=""/>
    <s v=""/>
    <s v="33010000"/>
    <s v="3302"/>
    <s v="330201"/>
    <s v="06"/>
    <x v="15"/>
    <x v="118"/>
  </r>
  <r>
    <n v="75726"/>
    <n v="381"/>
    <n v="1562"/>
    <n v="16"/>
    <s v="71"/>
    <s v="ภูริพัฒน์  ฉลาดแหลม"/>
    <s v="000066508"/>
    <s v="นาง ดรุณี ฉลาดแหลม"/>
    <s v="1"/>
    <n v="5"/>
    <n v="7"/>
    <n v="3"/>
    <s v="1"/>
    <s v="1"/>
    <s v="0"/>
    <n v="11"/>
    <s v="45 บ้านยางชุมน้อย"/>
    <s v="33020108"/>
    <s v="1"/>
    <s v="3"/>
    <s v="1"/>
    <s v="1"/>
    <s v="33020100"/>
    <s v="0"/>
    <s v=""/>
    <x v="190"/>
    <d v="2018-08-22T00:00:00"/>
    <m/>
    <d v="2018-08-22T00:00:00"/>
    <d v="2018-08-23T00:00:00"/>
    <b v="0"/>
    <s v=""/>
    <s v=""/>
    <s v=""/>
    <s v=""/>
    <s v="33010000"/>
    <s v="3302"/>
    <s v="330201"/>
    <s v="08"/>
    <x v="15"/>
    <x v="118"/>
  </r>
  <r>
    <n v="81854"/>
    <n v="483"/>
    <n v="1713"/>
    <n v="36"/>
    <s v="71"/>
    <s v="วชิรญาณ์  ทองอินทร์"/>
    <s v="000075343"/>
    <s v="นาง ธมนวรรณ ทองอินทร์"/>
    <s v="2"/>
    <n v="1"/>
    <n v="5"/>
    <n v="0"/>
    <s v="1"/>
    <s v="1"/>
    <s v="0"/>
    <n v="11"/>
    <s v="83 บ้านยางชุมน้อย"/>
    <s v="33020104"/>
    <s v="1"/>
    <s v="3"/>
    <s v="1"/>
    <s v="1"/>
    <s v="33020100"/>
    <s v="0"/>
    <s v=""/>
    <x v="33"/>
    <d v="2018-09-05T00:00:00"/>
    <m/>
    <d v="2018-09-07T00:00:00"/>
    <d v="2018-09-07T00:00:00"/>
    <b v="0"/>
    <s v=""/>
    <s v=""/>
    <s v=""/>
    <s v=""/>
    <s v="33010000"/>
    <s v="3302"/>
    <s v="330201"/>
    <s v="04"/>
    <x v="15"/>
    <x v="118"/>
  </r>
  <r>
    <n v="63336"/>
    <n v="271"/>
    <n v="1340"/>
    <n v="5"/>
    <s v="71"/>
    <s v="เตชิน  แจ่มใสย"/>
    <s v="000077752"/>
    <s v="น.ส. บุษบา สุนารักษ์"/>
    <s v="1"/>
    <n v="1"/>
    <n v="3"/>
    <n v="7"/>
    <s v="1"/>
    <s v="1"/>
    <s v="0"/>
    <n v="11"/>
    <s v="34/4 บ้านดอนสมัด"/>
    <s v="33020401"/>
    <s v="2"/>
    <s v="3"/>
    <s v="1"/>
    <s v="1"/>
    <s v="33020100"/>
    <s v="0"/>
    <s v=""/>
    <x v="98"/>
    <d v="2018-07-27T00:00:00"/>
    <m/>
    <d v="2018-07-27T00:00:00"/>
    <d v="2018-07-28T00:00:00"/>
    <b v="0"/>
    <s v=""/>
    <s v=""/>
    <s v=""/>
    <s v=""/>
    <s v="33010000"/>
    <s v="3302"/>
    <s v="330204"/>
    <s v="01"/>
    <x v="15"/>
    <x v="117"/>
  </r>
  <r>
    <n v="81862"/>
    <n v="484"/>
    <n v="1721"/>
    <n v="37"/>
    <s v="71"/>
    <s v="จินตภา  พิมโคตร"/>
    <s v="000073935"/>
    <s v="นาง นงค์คราญ อังคุระษี"/>
    <s v="2"/>
    <n v="3"/>
    <n v="1"/>
    <n v="3"/>
    <s v="1"/>
    <s v="1"/>
    <s v="0"/>
    <n v="11"/>
    <s v="1 บ้านบอน"/>
    <s v="33020611"/>
    <s v="2"/>
    <s v="3"/>
    <s v="1"/>
    <s v="1"/>
    <s v="33020100"/>
    <s v="0"/>
    <s v=""/>
    <x v="191"/>
    <d v="2018-09-06T00:00:00"/>
    <m/>
    <d v="2018-09-07T00:00:00"/>
    <d v="2018-09-07T00:00:00"/>
    <b v="0"/>
    <s v=""/>
    <s v=""/>
    <s v=""/>
    <s v=""/>
    <s v="33010000"/>
    <s v="3302"/>
    <s v="330206"/>
    <s v="11"/>
    <x v="15"/>
    <x v="119"/>
  </r>
  <r>
    <n v="91296"/>
    <n v="657"/>
    <n v="1956"/>
    <n v="45"/>
    <s v="71"/>
    <s v="ธนภรณ์  บุตรวงษ์"/>
    <s v="000075759"/>
    <s v="น.ส. ธิดารัตน์ สีหะวงษ์"/>
    <s v="2"/>
    <n v="1"/>
    <n v="4"/>
    <n v="0"/>
    <s v="1"/>
    <s v="1"/>
    <s v="0"/>
    <n v="11"/>
    <s v="156 บ้านคอนกาม"/>
    <s v="33020304"/>
    <s v="2"/>
    <s v="3"/>
    <s v="1"/>
    <s v="1"/>
    <s v="33020100"/>
    <s v="0"/>
    <s v=""/>
    <x v="86"/>
    <d v="2018-10-05T00:00:00"/>
    <m/>
    <d v="2018-10-05T00:00:00"/>
    <d v="2018-10-05T00:00:00"/>
    <b v="0"/>
    <s v=""/>
    <s v=""/>
    <s v=""/>
    <s v=""/>
    <s v="33010000"/>
    <s v="3302"/>
    <s v="330203"/>
    <s v="04"/>
    <x v="15"/>
    <x v="116"/>
  </r>
  <r>
    <n v="74128"/>
    <n v="359"/>
    <n v="1532"/>
    <n v="15"/>
    <s v="71"/>
    <s v="กฤษณพล  แก้วคำ"/>
    <s v="000074494"/>
    <s v="น.ส. พัชนิดา คำนึง"/>
    <s v="1"/>
    <n v="2"/>
    <n v="6"/>
    <n v="8"/>
    <s v="1"/>
    <s v="1"/>
    <s v="0"/>
    <n v="11"/>
    <s v="1 บ้านดอนขะยอม"/>
    <s v="33020407"/>
    <s v="2"/>
    <s v="3"/>
    <s v="1"/>
    <s v="1"/>
    <s v="33020100"/>
    <s v="0"/>
    <s v=""/>
    <x v="128"/>
    <d v="2018-08-17T00:00:00"/>
    <m/>
    <d v="2018-08-18T00:00:00"/>
    <d v="2018-08-18T00:00:00"/>
    <b v="0"/>
    <s v=""/>
    <s v=""/>
    <s v=""/>
    <s v=""/>
    <s v="33010000"/>
    <s v="3302"/>
    <s v="330204"/>
    <s v="07"/>
    <x v="15"/>
    <x v="117"/>
  </r>
  <r>
    <n v="77448"/>
    <n v="403"/>
    <n v="1585"/>
    <n v="20"/>
    <s v="71"/>
    <s v="นันทพัทธ์  เนตรวงษ์"/>
    <s v="000070741"/>
    <s v="นาง พัชราพร ชาลี"/>
    <s v="1"/>
    <n v="4"/>
    <n v="0"/>
    <n v="30"/>
    <s v="1"/>
    <s v="1"/>
    <s v="0"/>
    <n v="11"/>
    <s v="52 บ้านยางชุมน้อย"/>
    <s v="33020103"/>
    <s v="1"/>
    <s v="3"/>
    <s v="1"/>
    <s v="1"/>
    <s v="33020100"/>
    <s v="0"/>
    <s v=""/>
    <x v="138"/>
    <d v="2018-08-24T00:00:00"/>
    <m/>
    <d v="2018-08-27T00:00:00"/>
    <d v="2018-08-27T00:00:00"/>
    <b v="0"/>
    <s v=""/>
    <s v=""/>
    <s v=""/>
    <s v=""/>
    <s v="33010000"/>
    <s v="3302"/>
    <s v="330201"/>
    <s v="03"/>
    <x v="15"/>
    <x v="118"/>
  </r>
  <r>
    <n v="73634"/>
    <n v="355"/>
    <n v="1525"/>
    <n v="14"/>
    <s v="71"/>
    <s v="สุทธิพล  เสาร์หงษ์"/>
    <s v="000069385"/>
    <s v="นาง บุษบา นาชัยคำ"/>
    <s v="1"/>
    <n v="4"/>
    <n v="11"/>
    <n v="8"/>
    <s v="1"/>
    <s v="1"/>
    <s v="0"/>
    <n v="11"/>
    <s v="32/1 บ้านดอนขะยอม"/>
    <s v="33020407"/>
    <s v="2"/>
    <s v="3"/>
    <s v="1"/>
    <s v="1"/>
    <s v="33020100"/>
    <s v="0"/>
    <s v=""/>
    <x v="155"/>
    <d v="2018-08-16T00:00:00"/>
    <m/>
    <d v="2018-08-16T00:00:00"/>
    <d v="2018-08-16T00:00:00"/>
    <b v="0"/>
    <s v=""/>
    <s v=""/>
    <s v=""/>
    <s v=""/>
    <s v="33010000"/>
    <s v="3302"/>
    <s v="330204"/>
    <s v="07"/>
    <x v="15"/>
    <x v="117"/>
  </r>
  <r>
    <n v="81842"/>
    <n v="482"/>
    <n v="1701"/>
    <n v="35"/>
    <s v="71"/>
    <s v="ปัทมา  เหมือนโลวงษ์"/>
    <s v="000072472"/>
    <s v="นาง จันทิมา สุภอุดร"/>
    <s v="2"/>
    <n v="6"/>
    <n v="9"/>
    <n v="29"/>
    <s v="1"/>
    <s v="1"/>
    <s v="0"/>
    <n v="6"/>
    <s v="1 บ้านยางชุมน้อย"/>
    <s v="33020107"/>
    <s v="1"/>
    <s v="3"/>
    <s v="1"/>
    <s v="1"/>
    <s v="33020100"/>
    <s v="0"/>
    <s v=""/>
    <x v="122"/>
    <d v="2018-09-04T00:00:00"/>
    <m/>
    <d v="2018-09-07T00:00:00"/>
    <d v="2018-09-07T00:00:00"/>
    <b v="0"/>
    <s v=""/>
    <s v=""/>
    <s v=""/>
    <s v=""/>
    <s v="33010000"/>
    <s v="3302"/>
    <s v="330201"/>
    <s v="07"/>
    <x v="15"/>
    <x v="118"/>
  </r>
  <r>
    <n v="73153"/>
    <n v="351"/>
    <n v="1503"/>
    <n v="12"/>
    <s v="71"/>
    <s v="ศุภานัน  สุขชื่นฤดี"/>
    <s v="000074871"/>
    <s v="น.ส. ศิริวรรณ์ นามโคตร"/>
    <s v="2"/>
    <n v="2"/>
    <n v="4"/>
    <n v="12"/>
    <s v="1"/>
    <s v="1"/>
    <s v="0"/>
    <n v="11"/>
    <s v="93 บ้านหอย"/>
    <s v="33020408"/>
    <s v="2"/>
    <s v="3"/>
    <s v="1"/>
    <s v="1"/>
    <s v="33020100"/>
    <s v="0"/>
    <s v=""/>
    <x v="194"/>
    <d v="2018-08-13T00:00:00"/>
    <m/>
    <d v="2018-08-14T00:00:00"/>
    <d v="2018-08-15T00:00:00"/>
    <b v="0"/>
    <s v=""/>
    <s v=""/>
    <s v=""/>
    <s v=""/>
    <s v="33010000"/>
    <s v="3302"/>
    <s v="330204"/>
    <s v="08"/>
    <x v="15"/>
    <x v="117"/>
  </r>
  <r>
    <n v="72516"/>
    <n v="345"/>
    <n v="2140"/>
    <n v="18"/>
    <s v="71"/>
    <s v="กนกพร ชัยอินทร์"/>
    <s v="0041098"/>
    <s v="น.ส. แสงสุรีย์ เกษศิริ"/>
    <s v="2"/>
    <n v="0"/>
    <n v="10"/>
    <n v="0"/>
    <s v="1"/>
    <s v="1"/>
    <s v="0"/>
    <n v="11"/>
    <s v="19"/>
    <s v="33020606"/>
    <s v="2"/>
    <s v="3"/>
    <s v="1"/>
    <s v="1"/>
    <s v="33180100"/>
    <s v="0"/>
    <s v=""/>
    <x v="142"/>
    <d v="2018-08-11T00:00:00"/>
    <m/>
    <d v="2018-08-12T00:00:00"/>
    <d v="2018-08-14T00:00:00"/>
    <b v="0"/>
    <s v=""/>
    <s v=""/>
    <s v=""/>
    <s v=""/>
    <s v="33010000"/>
    <s v="3302"/>
    <s v="330206"/>
    <s v="06"/>
    <x v="15"/>
    <x v="119"/>
  </r>
  <r>
    <n v="64971"/>
    <n v="286"/>
    <n v="1380"/>
    <n v="6"/>
    <s v="71"/>
    <s v="เตชิต  ชาลี"/>
    <s v="000071489"/>
    <s v="นาง สุนิสา พงษ์ธนู"/>
    <s v="1"/>
    <n v="3"/>
    <n v="10"/>
    <n v="11"/>
    <s v="1"/>
    <s v="1"/>
    <s v="0"/>
    <n v="11"/>
    <s v="150/7 บ้านโนนสูง"/>
    <s v="33020610"/>
    <s v="2"/>
    <s v="3"/>
    <s v="1"/>
    <s v="1"/>
    <s v="33020100"/>
    <s v="0"/>
    <s v=""/>
    <x v="105"/>
    <d v="2018-08-01T00:00:00"/>
    <m/>
    <d v="2018-08-01T00:00:00"/>
    <d v="2018-08-01T00:00:00"/>
    <b v="0"/>
    <s v=""/>
    <s v=""/>
    <s v=""/>
    <s v=""/>
    <s v="33010000"/>
    <s v="3302"/>
    <s v="330206"/>
    <s v="10"/>
    <x v="15"/>
    <x v="119"/>
  </r>
  <r>
    <n v="64972"/>
    <n v="287"/>
    <n v="1381"/>
    <n v="7"/>
    <s v="71"/>
    <s v="วุฒิภัทร  ชอบใจ"/>
    <s v="000075318"/>
    <s v="นาง ยุพิน ชัยรัตน์"/>
    <s v="1"/>
    <n v="2"/>
    <n v="1"/>
    <n v="18"/>
    <s v="1"/>
    <s v="1"/>
    <s v="0"/>
    <n v="11"/>
    <s v="212 บ้านโนนคูณ"/>
    <s v="33020413"/>
    <s v="2"/>
    <s v="3"/>
    <s v="1"/>
    <s v="1"/>
    <s v="33020100"/>
    <s v="0"/>
    <s v=""/>
    <x v="105"/>
    <d v="2018-08-01T00:00:00"/>
    <m/>
    <d v="2018-08-01T00:00:00"/>
    <d v="2018-08-01T00:00:00"/>
    <b v="0"/>
    <s v=""/>
    <s v=""/>
    <s v=""/>
    <s v=""/>
    <s v="33010000"/>
    <s v="3302"/>
    <s v="330204"/>
    <s v="13"/>
    <x v="15"/>
    <x v="117"/>
  </r>
  <r>
    <n v="64974"/>
    <n v="288"/>
    <n v="1383"/>
    <n v="8"/>
    <s v="71"/>
    <s v="อารียา  วุฒิยา"/>
    <s v="000077778"/>
    <s v="นาง นารี คำแท่ง"/>
    <s v="2"/>
    <n v="1"/>
    <n v="1"/>
    <n v="19"/>
    <s v="1"/>
    <s v="1"/>
    <s v="0"/>
    <n v="11"/>
    <s v="118 บ้านโนนคูณ"/>
    <s v="33020413"/>
    <s v="2"/>
    <s v="3"/>
    <s v="1"/>
    <s v="1"/>
    <s v="33020100"/>
    <s v="0"/>
    <s v=""/>
    <x v="105"/>
    <d v="2018-08-01T00:00:00"/>
    <m/>
    <d v="2018-08-01T00:00:00"/>
    <d v="2018-08-01T00:00:00"/>
    <b v="0"/>
    <s v=""/>
    <s v=""/>
    <s v=""/>
    <s v=""/>
    <s v="33010000"/>
    <s v="3302"/>
    <s v="330204"/>
    <s v="13"/>
    <x v="15"/>
    <x v="117"/>
  </r>
  <r>
    <n v="96384"/>
    <n v="717"/>
    <n v="2046"/>
    <n v="47"/>
    <s v="71"/>
    <s v="ศรศักดิ์  บุญเพ็ง"/>
    <s v="000076870"/>
    <s v="นาง ภาริดา พวงพอก"/>
    <s v="1"/>
    <n v="0"/>
    <n v="9"/>
    <n v="13"/>
    <s v="1"/>
    <s v="1"/>
    <s v="0"/>
    <n v="11"/>
    <s v="45  บ้านยางชุมน้อย"/>
    <s v="33020105"/>
    <s v="1"/>
    <s v="3"/>
    <s v="1"/>
    <s v="1"/>
    <s v="33020100"/>
    <s v="0"/>
    <s v=""/>
    <x v="107"/>
    <d v="2018-10-24T00:00:00"/>
    <m/>
    <d v="2018-10-25T00:00:00"/>
    <d v="2018-10-25T00:00:00"/>
    <b v="0"/>
    <s v=""/>
    <s v=""/>
    <s v=""/>
    <s v=""/>
    <s v="33010000"/>
    <s v="3302"/>
    <s v="330201"/>
    <s v="05"/>
    <x v="15"/>
    <x v="118"/>
  </r>
  <r>
    <n v="71922"/>
    <n v="334"/>
    <n v="1474"/>
    <n v="11"/>
    <s v="71"/>
    <s v="เมลดา  นามบุญเรือง"/>
    <s v="000077832"/>
    <s v="น.ส. เดือนเพ็ญ บุญไทย"/>
    <s v="2"/>
    <n v="1"/>
    <n v="4"/>
    <n v="0"/>
    <s v="1"/>
    <s v="1"/>
    <s v="0"/>
    <n v="11"/>
    <s v="93 บ้านหอย"/>
    <s v="33020403"/>
    <s v="2"/>
    <s v="3"/>
    <s v="1"/>
    <s v="1"/>
    <s v="33020100"/>
    <s v="0"/>
    <s v=""/>
    <x v="163"/>
    <d v="2018-08-09T00:00:00"/>
    <m/>
    <d v="2018-08-10T00:00:00"/>
    <d v="2018-08-10T00:00:00"/>
    <b v="0"/>
    <s v=""/>
    <s v=""/>
    <s v=""/>
    <s v=""/>
    <s v="33010000"/>
    <s v="3302"/>
    <s v="330204"/>
    <s v="03"/>
    <x v="15"/>
    <x v="117"/>
  </r>
  <r>
    <n v="66763"/>
    <n v="316"/>
    <n v="1440"/>
    <n v="10"/>
    <s v="71"/>
    <s v="ภานุพงษ์  ธะปัญญา"/>
    <s v="000076205"/>
    <s v="น.ส. ศรัญญา เนื้อทอง"/>
    <s v="1"/>
    <n v="0"/>
    <n v="10"/>
    <n v="28"/>
    <s v="1"/>
    <s v="1"/>
    <s v="0"/>
    <n v="11"/>
    <s v="213 บ้านโนนคูณ"/>
    <s v="33020413"/>
    <s v="2"/>
    <s v="3"/>
    <s v="1"/>
    <s v="1"/>
    <s v="33020100"/>
    <s v="0"/>
    <s v=""/>
    <x v="132"/>
    <d v="2018-08-05T00:00:00"/>
    <m/>
    <d v="2018-08-06T00:00:00"/>
    <d v="2018-08-06T00:00:00"/>
    <b v="0"/>
    <s v=""/>
    <s v=""/>
    <s v=""/>
    <s v=""/>
    <s v="33010000"/>
    <s v="3302"/>
    <s v="330204"/>
    <s v="13"/>
    <x v="15"/>
    <x v="117"/>
  </r>
  <r>
    <n v="66742"/>
    <n v="315"/>
    <n v="1419"/>
    <n v="9"/>
    <s v="71"/>
    <s v="กัญญพัชร  ชมบุญ"/>
    <s v="000076431"/>
    <s v="น.ส. นงค์นุช พรมทอง"/>
    <s v="2"/>
    <n v="1"/>
    <n v="6"/>
    <n v="28"/>
    <s v="1"/>
    <s v="1"/>
    <s v="0"/>
    <n v="11"/>
    <s v="246"/>
    <s v="33020409"/>
    <s v="2"/>
    <s v="3"/>
    <s v="1"/>
    <s v="1"/>
    <s v="33020100"/>
    <s v="0"/>
    <s v=""/>
    <x v="115"/>
    <d v="2018-08-03T00:00:00"/>
    <m/>
    <d v="2018-08-06T00:00:00"/>
    <d v="2018-08-06T00:00:00"/>
    <b v="0"/>
    <s v=""/>
    <s v=""/>
    <s v=""/>
    <s v=""/>
    <s v="33010000"/>
    <s v="3302"/>
    <s v="330204"/>
    <s v="09"/>
    <x v="15"/>
    <x v="117"/>
  </r>
  <r>
    <n v="82779"/>
    <n v="501"/>
    <n v="1728"/>
    <n v="38"/>
    <s v="71"/>
    <s v="ธนพัฒน์  อินธิ์จักร"/>
    <s v="000071638"/>
    <s v="นาง วิไลวรรณ อินธิ์จักร"/>
    <s v="1"/>
    <n v="3"/>
    <n v="6"/>
    <n v="15"/>
    <s v="1"/>
    <s v="1"/>
    <s v="0"/>
    <n v="11"/>
    <s v="5 บ้านเหมือดแอ่"/>
    <s v="33020507"/>
    <s v="2"/>
    <s v="3"/>
    <s v="1"/>
    <s v="1"/>
    <s v="33020100"/>
    <s v="0"/>
    <s v=""/>
    <x v="60"/>
    <d v="2018-09-07T00:00:00"/>
    <m/>
    <d v="2018-09-10T00:00:00"/>
    <d v="2018-09-10T00:00:00"/>
    <b v="0"/>
    <s v=""/>
    <s v=""/>
    <s v=""/>
    <s v=""/>
    <s v="33010000"/>
    <s v="3302"/>
    <s v="330205"/>
    <s v="07"/>
    <x v="15"/>
    <x v="120"/>
  </r>
  <r>
    <n v="83500"/>
    <n v="507"/>
    <n v="1748"/>
    <n v="39"/>
    <s v="71"/>
    <s v="ชฎาภรณ์  พูลชนะ"/>
    <s v="000075514"/>
    <s v="นาง พัชราภรณ์ แก้วพวง"/>
    <s v="2"/>
    <n v="1"/>
    <n v="4"/>
    <n v="25"/>
    <s v="1"/>
    <s v="1"/>
    <s v="0"/>
    <n v="11"/>
    <s v="67 บ้านลิ้นฟ้า"/>
    <s v="33020204"/>
    <s v="2"/>
    <s v="3"/>
    <s v="1"/>
    <s v="1"/>
    <s v="33020100"/>
    <s v="0"/>
    <s v=""/>
    <x v="19"/>
    <d v="2018-09-11T00:00:00"/>
    <m/>
    <d v="2018-09-12T00:00:00"/>
    <d v="2018-09-12T00:00:00"/>
    <b v="0"/>
    <s v=""/>
    <s v=""/>
    <s v=""/>
    <s v=""/>
    <s v="33010000"/>
    <s v="3302"/>
    <s v="330202"/>
    <s v="04"/>
    <x v="15"/>
    <x v="115"/>
  </r>
  <r>
    <n v="98585"/>
    <n v="738"/>
    <n v="2098"/>
    <n v="48"/>
    <s v="71"/>
    <s v="ปพิชญา  ศรพรหม"/>
    <s v="000074934"/>
    <s v="น.ส. ทัศนีย์ มณีวงษ์"/>
    <s v="2"/>
    <n v="4"/>
    <n v="0"/>
    <n v="20"/>
    <s v="1"/>
    <s v="1"/>
    <s v="0"/>
    <n v="11"/>
    <s v="187 บ้านคอนกาม"/>
    <s v="33020301"/>
    <s v="2"/>
    <s v="3"/>
    <s v="2"/>
    <s v="3"/>
    <s v="33020100"/>
    <s v="0"/>
    <s v=""/>
    <x v="109"/>
    <d v="2018-11-03T00:00:00"/>
    <m/>
    <d v="2018-11-05T00:00:00"/>
    <d v="2018-11-05T00:00:00"/>
    <b v="0"/>
    <s v=""/>
    <s v=""/>
    <s v=""/>
    <s v=""/>
    <s v="33010000"/>
    <s v="3302"/>
    <s v="330203"/>
    <s v="01"/>
    <x v="15"/>
    <x v="116"/>
  </r>
  <r>
    <n v="80248"/>
    <n v="455"/>
    <n v="1694"/>
    <n v="34"/>
    <s v="71"/>
    <s v="ปัญณวิชญ์  สีหะวงษ์"/>
    <s v="000066742"/>
    <s v="นาง เกศสุดา สีหะวงษ์"/>
    <s v="1"/>
    <n v="5"/>
    <n v="4"/>
    <n v="1"/>
    <s v="1"/>
    <s v="1"/>
    <s v="0"/>
    <n v="11"/>
    <s v="307/1 บ้านยางชุมน้อย"/>
    <s v="33020103"/>
    <s v="1"/>
    <s v="3"/>
    <s v="1"/>
    <s v="1"/>
    <s v="33020100"/>
    <s v="0"/>
    <s v=""/>
    <x v="131"/>
    <d v="2018-09-03T00:00:00"/>
    <m/>
    <d v="2018-09-03T00:00:00"/>
    <d v="2018-09-03T00:00:00"/>
    <b v="0"/>
    <s v=""/>
    <s v=""/>
    <s v=""/>
    <s v=""/>
    <s v="33010000"/>
    <s v="3302"/>
    <s v="330201"/>
    <s v="03"/>
    <x v="15"/>
    <x v="118"/>
  </r>
  <r>
    <n v="80239"/>
    <n v="454"/>
    <n v="1685"/>
    <n v="33"/>
    <s v="71"/>
    <s v="นลินน์ญาดา  ดวงมาลา"/>
    <s v="000076474"/>
    <s v="นาง นันท์นภัส ดวงมาลา"/>
    <s v="2"/>
    <n v="1"/>
    <n v="4"/>
    <n v="26"/>
    <s v="1"/>
    <s v="1"/>
    <s v="0"/>
    <n v="11"/>
    <s v="72  บ้านคอนกาม"/>
    <s v="33020302"/>
    <s v="2"/>
    <s v="3"/>
    <s v="1"/>
    <s v="1"/>
    <s v="33020100"/>
    <s v="0"/>
    <s v=""/>
    <x v="212"/>
    <d v="2018-09-01T00:00:00"/>
    <m/>
    <d v="2018-09-03T00:00:00"/>
    <d v="2018-09-03T00:00:00"/>
    <b v="0"/>
    <s v=""/>
    <s v=""/>
    <s v=""/>
    <s v=""/>
    <s v="33010000"/>
    <s v="3302"/>
    <s v="330203"/>
    <s v="02"/>
    <x v="15"/>
    <x v="116"/>
  </r>
  <r>
    <n v="89880"/>
    <n v="632"/>
    <n v="1931"/>
    <n v="44"/>
    <s v="71"/>
    <s v="บัณฑิตา  โมคศิริ"/>
    <s v="000070637"/>
    <s v="นาง กาญจนา เตียประเสรีฐ"/>
    <s v="2"/>
    <n v="4"/>
    <n v="1"/>
    <n v="12"/>
    <s v="1"/>
    <s v="1"/>
    <s v="0"/>
    <n v="11"/>
    <s v="116/2 บ้านบอน"/>
    <s v="33020602"/>
    <s v="2"/>
    <s v="3"/>
    <s v="1"/>
    <s v="1"/>
    <s v="33020100"/>
    <s v="0"/>
    <s v=""/>
    <x v="164"/>
    <d v="2018-09-29T00:00:00"/>
    <m/>
    <d v="2018-10-01T00:00:00"/>
    <d v="2018-10-01T00:00:00"/>
    <b v="0"/>
    <s v=""/>
    <s v=""/>
    <s v=""/>
    <s v=""/>
    <s v="33010000"/>
    <s v="3302"/>
    <s v="330206"/>
    <s v="02"/>
    <x v="15"/>
    <x v="119"/>
  </r>
  <r>
    <n v="79521"/>
    <n v="443"/>
    <n v="1675"/>
    <n v="32"/>
    <s v="71"/>
    <s v="กิตติวัฒน์  วิเศษพงษ์"/>
    <s v="000077918"/>
    <s v="น.ส. วิภาดา จันทะศิลา"/>
    <s v="1"/>
    <n v="1"/>
    <n v="7"/>
    <n v="19"/>
    <s v="1"/>
    <s v="1"/>
    <s v="0"/>
    <n v="11"/>
    <s v="1/1 บ้านโนนติ้ว"/>
    <s v="33020405"/>
    <s v="2"/>
    <s v="3"/>
    <s v="1"/>
    <s v="1"/>
    <s v="33020100"/>
    <s v="0"/>
    <s v=""/>
    <x v="151"/>
    <d v="2018-08-30T00:00:00"/>
    <m/>
    <d v="2018-08-31T00:00:00"/>
    <d v="2018-09-01T00:00:00"/>
    <b v="0"/>
    <s v=""/>
    <s v=""/>
    <s v=""/>
    <s v=""/>
    <s v="33010000"/>
    <s v="3302"/>
    <s v="330204"/>
    <s v="05"/>
    <x v="15"/>
    <x v="117"/>
  </r>
  <r>
    <n v="79514"/>
    <n v="442"/>
    <n v="1668"/>
    <n v="31"/>
    <s v="71"/>
    <s v="ชยพล  เล็กใบ"/>
    <s v="000075610"/>
    <s v="นาง ศิริจรรยา ชาติมนตรี"/>
    <s v="1"/>
    <n v="1"/>
    <n v="5"/>
    <n v="1"/>
    <s v="1"/>
    <s v="1"/>
    <s v="0"/>
    <n v="11"/>
    <s v="144  บ้านบอน"/>
    <s v="33020603"/>
    <s v="2"/>
    <s v="3"/>
    <s v="1"/>
    <s v="1"/>
    <s v="33020100"/>
    <s v="0"/>
    <s v=""/>
    <x v="57"/>
    <d v="2018-08-29T00:00:00"/>
    <m/>
    <d v="2018-08-31T00:00:00"/>
    <d v="2018-09-01T00:00:00"/>
    <b v="0"/>
    <s v=""/>
    <s v=""/>
    <s v=""/>
    <s v=""/>
    <s v="33010000"/>
    <s v="3302"/>
    <s v="330206"/>
    <s v="03"/>
    <x v="15"/>
    <x v="119"/>
  </r>
  <r>
    <n v="79502"/>
    <n v="441"/>
    <n v="1656"/>
    <n v="30"/>
    <s v="71"/>
    <s v="ณรงค์ศักดิ์  อุปสุข"/>
    <s v="000072288"/>
    <s v="น.ส. อนงค์นุช สีหะวงษ์"/>
    <s v="1"/>
    <n v="3"/>
    <n v="1"/>
    <n v="0"/>
    <s v="1"/>
    <s v="1"/>
    <s v="0"/>
    <n v="11"/>
    <s v="327 บ้านยางชุมน้อย"/>
    <s v="33020103"/>
    <s v="1"/>
    <s v="3"/>
    <s v="1"/>
    <s v="1"/>
    <s v="33020100"/>
    <s v="0"/>
    <s v=""/>
    <x v="56"/>
    <d v="2018-08-28T00:00:00"/>
    <m/>
    <d v="2018-08-31T00:00:00"/>
    <d v="2018-09-01T00:00:00"/>
    <b v="0"/>
    <s v=""/>
    <s v=""/>
    <s v=""/>
    <s v=""/>
    <s v="33010000"/>
    <s v="3302"/>
    <s v="330201"/>
    <s v="03"/>
    <x v="15"/>
    <x v="118"/>
  </r>
  <r>
    <n v="77457"/>
    <n v="404"/>
    <n v="1594"/>
    <n v="21"/>
    <s v="71"/>
    <s v="เพ็ญสุดา  บุษบงค์"/>
    <s v="000072363"/>
    <s v="นาง นันทิดา สีหะวงษ์"/>
    <s v="2"/>
    <n v="3"/>
    <n v="1"/>
    <n v="17"/>
    <s v="1"/>
    <s v="1"/>
    <s v="0"/>
    <n v="11"/>
    <s v="2 บ้านยางชุมน้อย"/>
    <s v="33020106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6"/>
    <x v="15"/>
    <x v="118"/>
  </r>
  <r>
    <n v="77479"/>
    <n v="412"/>
    <n v="1616"/>
    <n v="29"/>
    <s v="71"/>
    <s v="นันท์นภัส  สีหะวงษ์"/>
    <s v="000075662"/>
    <s v="นาง วชิรญาณ์ แก้วพวง"/>
    <s v="2"/>
    <n v="1"/>
    <n v="8"/>
    <n v="7"/>
    <s v="1"/>
    <s v="1"/>
    <s v="0"/>
    <n v="11"/>
    <s v="200 บ้านยางชุมน้อย"/>
    <s v="33020108"/>
    <s v="1"/>
    <s v="3"/>
    <s v="1"/>
    <s v="1"/>
    <s v="33020100"/>
    <s v="0"/>
    <s v=""/>
    <x v="121"/>
    <d v="2018-08-27T00:00:00"/>
    <m/>
    <d v="2018-08-27T00:00:00"/>
    <d v="2018-08-27T00:00:00"/>
    <b v="0"/>
    <s v=""/>
    <s v=""/>
    <s v=""/>
    <s v=""/>
    <s v="33010000"/>
    <s v="3302"/>
    <s v="330201"/>
    <s v="08"/>
    <x v="15"/>
    <x v="118"/>
  </r>
  <r>
    <n v="77476"/>
    <n v="410"/>
    <n v="1613"/>
    <n v="27"/>
    <s v="71"/>
    <s v="นฤบดินทร์  จันทร์เทศน์"/>
    <s v="000071480"/>
    <s v="นาง ไปริยา สีหะวงษ์"/>
    <s v="1"/>
    <n v="3"/>
    <n v="8"/>
    <n v="11"/>
    <s v="1"/>
    <s v="1"/>
    <s v="0"/>
    <n v="11"/>
    <s v="174 บ้านยางชุมน้อย"/>
    <s v="33020106"/>
    <s v="1"/>
    <s v="3"/>
    <s v="1"/>
    <s v="1"/>
    <s v="33020100"/>
    <s v="0"/>
    <s v=""/>
    <x v="121"/>
    <d v="2018-08-27T00:00:00"/>
    <m/>
    <d v="2018-08-27T00:00:00"/>
    <d v="2018-08-27T00:00:00"/>
    <b v="0"/>
    <s v=""/>
    <s v=""/>
    <s v=""/>
    <s v=""/>
    <s v="33010000"/>
    <s v="3302"/>
    <s v="330201"/>
    <s v="06"/>
    <x v="15"/>
    <x v="118"/>
  </r>
  <r>
    <n v="77468"/>
    <n v="409"/>
    <n v="1605"/>
    <n v="26"/>
    <s v="71"/>
    <s v="ปภาวรินทร์  ริมสหาย"/>
    <s v="000074592"/>
    <s v="น.ส. รุ่งราวรรณ บุษบงค์"/>
    <s v="2"/>
    <n v="3"/>
    <n v="3"/>
    <n v="29"/>
    <s v="1"/>
    <s v="1"/>
    <s v="0"/>
    <n v="11"/>
    <s v="143/3 บ้านยางชุมน้อย"/>
    <s v="33020105"/>
    <s v="1"/>
    <s v="3"/>
    <s v="1"/>
    <s v="1"/>
    <s v="33020100"/>
    <s v="0"/>
    <s v=""/>
    <x v="4"/>
    <d v="2018-08-26T00:00:00"/>
    <m/>
    <d v="2018-08-27T00:00:00"/>
    <d v="2018-08-27T00:00:00"/>
    <b v="0"/>
    <s v=""/>
    <s v=""/>
    <s v=""/>
    <s v=""/>
    <s v="33010000"/>
    <s v="3302"/>
    <s v="330201"/>
    <s v="05"/>
    <x v="15"/>
    <x v="118"/>
  </r>
  <r>
    <n v="77458"/>
    <n v="405"/>
    <n v="1595"/>
    <n v="22"/>
    <s v="71"/>
    <s v="งามจิตร  บุษบงก์"/>
    <s v="000072461"/>
    <s v="น.ส. กาญจนา พาดี"/>
    <s v="2"/>
    <n v="3"/>
    <n v="2"/>
    <n v="27"/>
    <s v="1"/>
    <s v="1"/>
    <s v="0"/>
    <n v="11"/>
    <s v="9809 บ้านยางชุมน้อย"/>
    <s v="33020103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3"/>
    <x v="15"/>
    <x v="118"/>
  </r>
  <r>
    <n v="77461"/>
    <n v="407"/>
    <n v="1598"/>
    <n v="24"/>
    <s v="71"/>
    <s v="ธนภัทร  สีหะวงษ์"/>
    <s v="000074336"/>
    <s v="นาง ประภาศิริ สีหะวงษ์"/>
    <s v="1"/>
    <n v="2"/>
    <n v="5"/>
    <n v="1"/>
    <s v="1"/>
    <s v="1"/>
    <s v="0"/>
    <n v="11"/>
    <s v="219 บ้านยางชุมน้อย"/>
    <s v="33020107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7"/>
    <x v="15"/>
    <x v="118"/>
  </r>
  <r>
    <n v="77467"/>
    <n v="408"/>
    <n v="1604"/>
    <n v="25"/>
    <s v="71"/>
    <s v="พลอยชมพู  ทองอินทร์"/>
    <s v="000072039"/>
    <s v="นาง ธิดารัตน์ มณีวงษ์"/>
    <s v="2"/>
    <n v="3"/>
    <n v="3"/>
    <n v="13"/>
    <s v="1"/>
    <s v="1"/>
    <s v="0"/>
    <n v="11"/>
    <s v="284/2 บ้านยางชุมน้อย"/>
    <s v="33020105"/>
    <s v="1"/>
    <s v="3"/>
    <s v="1"/>
    <s v="1"/>
    <s v="33020100"/>
    <s v="0"/>
    <s v=""/>
    <x v="4"/>
    <d v="2018-08-26T00:00:00"/>
    <m/>
    <d v="2018-08-27T00:00:00"/>
    <d v="2018-08-27T00:00:00"/>
    <b v="0"/>
    <s v=""/>
    <s v=""/>
    <s v=""/>
    <s v=""/>
    <s v="33010000"/>
    <s v="3302"/>
    <s v="330201"/>
    <s v="05"/>
    <x v="15"/>
    <x v="118"/>
  </r>
  <r>
    <n v="77459"/>
    <n v="406"/>
    <n v="1596"/>
    <n v="23"/>
    <s v="71"/>
    <s v="ธัญธิดา  บุษบงก์"/>
    <s v="000073367"/>
    <s v="น.ส. พะเยาว์ ชมภูโกฎ"/>
    <s v="2"/>
    <n v="2"/>
    <n v="9"/>
    <n v="9"/>
    <s v="1"/>
    <s v="1"/>
    <s v="0"/>
    <n v="11"/>
    <s v="300/2 บ้านยางชุมน้อย"/>
    <s v="33020105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5"/>
    <x v="15"/>
    <x v="118"/>
  </r>
  <r>
    <n v="72451"/>
    <n v="342"/>
    <n v="735"/>
    <n v="7"/>
    <s v="71"/>
    <s v="ธนวรรธน์  แดนสงบ"/>
    <s v="0065379"/>
    <s v="น.ส. ศศิมา ปิยะวงษ์"/>
    <s v="1"/>
    <n v="10"/>
    <n v="3"/>
    <n v="15"/>
    <s v="1"/>
    <s v="1"/>
    <s v="0"/>
    <n v="6"/>
    <s v="75."/>
    <s v="33090209"/>
    <s v="2"/>
    <s v="3"/>
    <s v="1"/>
    <s v="1"/>
    <s v="33110100"/>
    <s v="0"/>
    <s v=""/>
    <x v="8"/>
    <d v="2018-08-11T00:00:00"/>
    <m/>
    <d v="2018-08-14T00:00:00"/>
    <d v="2018-08-14T00:00:00"/>
    <b v="0"/>
    <s v=""/>
    <s v=""/>
    <s v=""/>
    <s v=""/>
    <s v="33010000"/>
    <s v="3309"/>
    <s v="330902"/>
    <s v="09"/>
    <x v="16"/>
    <x v="121"/>
  </r>
  <r>
    <n v="88036"/>
    <n v="612"/>
    <n v="2671"/>
    <n v="55"/>
    <s v="71"/>
    <s v="นิชาดา  สุภาพ"/>
    <s v="0175550"/>
    <s v="นาง ขนิษฐา สุภาพ"/>
    <s v="2"/>
    <n v="3"/>
    <n v="7"/>
    <n v="19"/>
    <s v="1"/>
    <s v="1"/>
    <s v="0"/>
    <n v="11"/>
    <s v="35 บ้านมะฟัก"/>
    <s v="33090603"/>
    <s v="2"/>
    <s v="3"/>
    <s v="1"/>
    <s v="1"/>
    <s v="33090100"/>
    <s v="0"/>
    <s v=""/>
    <x v="30"/>
    <d v="2018-09-25T00:00:00"/>
    <m/>
    <d v="2018-09-26T00:00:00"/>
    <d v="2018-09-26T00:00:00"/>
    <b v="0"/>
    <s v=""/>
    <s v=""/>
    <s v=""/>
    <s v=""/>
    <s v="33010000"/>
    <s v="3309"/>
    <s v="330906"/>
    <s v="03"/>
    <x v="16"/>
    <x v="122"/>
  </r>
  <r>
    <n v="88034"/>
    <n v="611"/>
    <n v="2669"/>
    <n v="54"/>
    <s v="71"/>
    <s v="ปาณีเพชร  สมจิตร"/>
    <s v="0172210"/>
    <s v="น.ส. กาญจนา นวลวัน"/>
    <s v="2"/>
    <n v="3"/>
    <n v="5"/>
    <n v="4"/>
    <s v="1"/>
    <s v="1"/>
    <s v="0"/>
    <n v="11"/>
    <s v="30  บ.สระคาม"/>
    <s v="33090605"/>
    <s v="2"/>
    <s v="3"/>
    <s v="1"/>
    <s v="1"/>
    <s v="33090100"/>
    <s v="0"/>
    <s v=""/>
    <x v="52"/>
    <d v="2018-09-25T00:00:00"/>
    <m/>
    <d v="2018-09-26T00:00:00"/>
    <d v="2018-09-26T00:00:00"/>
    <b v="0"/>
    <s v=""/>
    <s v=""/>
    <s v=""/>
    <s v=""/>
    <s v="33010000"/>
    <s v="3309"/>
    <s v="330906"/>
    <s v="05"/>
    <x v="16"/>
    <x v="122"/>
  </r>
  <r>
    <n v="85917"/>
    <n v="575"/>
    <n v="2619"/>
    <n v="51"/>
    <s v="71"/>
    <s v="พัชรากร  เข็มทอง"/>
    <s v="0181786"/>
    <s v="น.ส. สุกัญญา แดงบุญเรือง"/>
    <s v="1"/>
    <n v="0"/>
    <n v="10"/>
    <n v="7"/>
    <s v="1"/>
    <s v="1"/>
    <s v="0"/>
    <n v="11"/>
    <s v="59/1  บ้านปลาขาว"/>
    <s v="33090302"/>
    <s v="2"/>
    <s v="3"/>
    <s v="1"/>
    <s v="1"/>
    <s v="33090100"/>
    <s v="0"/>
    <s v=""/>
    <x v="87"/>
    <d v="2018-09-19T00:00:00"/>
    <m/>
    <d v="2018-09-20T00:00:00"/>
    <d v="2018-09-20T00:00:00"/>
    <b v="0"/>
    <s v=""/>
    <s v=""/>
    <s v=""/>
    <s v=""/>
    <s v="33010000"/>
    <s v="3309"/>
    <s v="330903"/>
    <s v="02"/>
    <x v="16"/>
    <x v="123"/>
  </r>
  <r>
    <n v="60130"/>
    <n v="237"/>
    <n v="1722"/>
    <n v="23"/>
    <s v="71"/>
    <s v="อธิชา  สมพร"/>
    <s v="0180054"/>
    <s v="น.ส. ฐิติพร จันทพพันธ์"/>
    <s v="2"/>
    <n v="1"/>
    <n v="2"/>
    <n v="1"/>
    <s v="1"/>
    <s v="1"/>
    <s v="0"/>
    <n v="11"/>
    <s v="54บ.ดอนม่วง"/>
    <s v="33090802"/>
    <s v="2"/>
    <s v="3"/>
    <s v="1"/>
    <s v="1"/>
    <s v="33090100"/>
    <s v="0"/>
    <s v=""/>
    <x v="70"/>
    <d v="2018-07-17T00:00:00"/>
    <m/>
    <d v="2018-07-18T00:00:00"/>
    <d v="2018-07-18T00:00:00"/>
    <b v="0"/>
    <s v=""/>
    <s v=""/>
    <s v=""/>
    <s v=""/>
    <s v="33010000"/>
    <s v="3309"/>
    <s v="330908"/>
    <s v="02"/>
    <x v="16"/>
    <x v="18"/>
  </r>
  <r>
    <n v="79709"/>
    <n v="444"/>
    <n v="2391"/>
    <n v="45"/>
    <s v="71"/>
    <s v="นที  คงธนปัญญากุล"/>
    <s v="0172135"/>
    <s v="นส. นิรัญตรี แก้วใสย์"/>
    <s v="1"/>
    <n v="3"/>
    <n v="7"/>
    <n v="21"/>
    <s v="1"/>
    <s v="1"/>
    <s v="0"/>
    <n v="11"/>
    <s v="146 บ้านแสง"/>
    <s v="33090202"/>
    <s v="2"/>
    <s v="3"/>
    <s v="1"/>
    <s v="1"/>
    <s v="33090100"/>
    <s v="0"/>
    <s v=""/>
    <x v="212"/>
    <d v="2018-09-02T00:00:00"/>
    <m/>
    <d v="2018-09-03T00:00:00"/>
    <d v="2018-09-03T00:00:00"/>
    <b v="0"/>
    <s v=""/>
    <s v=""/>
    <s v=""/>
    <s v=""/>
    <s v="33010000"/>
    <s v="3309"/>
    <s v="330902"/>
    <s v="02"/>
    <x v="16"/>
    <x v="121"/>
  </r>
  <r>
    <n v="68060"/>
    <n v="325"/>
    <n v="2037"/>
    <n v="33"/>
    <s v="71"/>
    <s v="ทัศนันท์  นามพันธ์"/>
    <s v="0180042"/>
    <s v="นางสาว วิลาวัลย์ อ่อนศรี"/>
    <s v="1"/>
    <n v="1"/>
    <n v="2"/>
    <n v="23"/>
    <s v="1"/>
    <s v="1"/>
    <s v="0"/>
    <n v="11"/>
    <s v="32"/>
    <s v="33091317"/>
    <s v="2"/>
    <s v="3"/>
    <s v="2"/>
    <s v="3"/>
    <s v="33090100"/>
    <s v="0"/>
    <s v=""/>
    <x v="143"/>
    <d v="2018-08-08T00:00:00"/>
    <m/>
    <d v="2018-08-08T00:00:00"/>
    <d v="2018-08-08T00:00:00"/>
    <b v="0"/>
    <s v=""/>
    <s v=""/>
    <s v=""/>
    <s v=""/>
    <s v="33010000"/>
    <s v="3309"/>
    <s v="330913"/>
    <s v="17"/>
    <x v="16"/>
    <x v="124"/>
  </r>
  <r>
    <n v="68060"/>
    <n v="325"/>
    <n v="2037"/>
    <n v="33"/>
    <s v="71"/>
    <s v="ทัศนันท์  นามพันธ์"/>
    <s v="0180042"/>
    <s v="นางสาว วิลาวัลย์ อ่อนศรี"/>
    <s v="1"/>
    <n v="1"/>
    <n v="2"/>
    <n v="23"/>
    <s v="1"/>
    <s v="1"/>
    <s v="0"/>
    <n v="11"/>
    <s v="32"/>
    <s v="33091317"/>
    <s v="2"/>
    <s v="3"/>
    <s v="2"/>
    <s v="3"/>
    <s v="33090100"/>
    <s v="0"/>
    <s v=""/>
    <x v="143"/>
    <d v="2018-08-08T00:00:00"/>
    <m/>
    <d v="2018-08-08T00:00:00"/>
    <d v="2018-08-08T00:00:00"/>
    <b v="0"/>
    <s v=""/>
    <s v=""/>
    <s v=""/>
    <s v=""/>
    <s v="33010000"/>
    <s v="3309"/>
    <s v="330913"/>
    <s v="17"/>
    <x v="16"/>
    <x v="124"/>
  </r>
  <r>
    <n v="67472"/>
    <n v="320"/>
    <n v="2024"/>
    <n v="32"/>
    <s v="71"/>
    <s v="ณัฐพัฒน์  แจ่มแจ้ง"/>
    <s v="0172048"/>
    <s v="นาง เกษร พาหา"/>
    <s v="1"/>
    <n v="3"/>
    <n v="3"/>
    <n v="27"/>
    <s v="1"/>
    <s v="1"/>
    <s v="0"/>
    <n v="11"/>
    <s v="95 บ้านคูสระน้อย"/>
    <s v="33091107"/>
    <s v="2"/>
    <s v="3"/>
    <s v="1"/>
    <s v="1"/>
    <s v="33090100"/>
    <s v="0"/>
    <s v=""/>
    <x v="132"/>
    <d v="2018-08-07T00:00:00"/>
    <m/>
    <d v="2018-08-07T00:00:00"/>
    <d v="2018-08-07T00:00:00"/>
    <b v="0"/>
    <s v=""/>
    <s v=""/>
    <s v=""/>
    <s v=""/>
    <s v="33010000"/>
    <s v="3309"/>
    <s v="330911"/>
    <s v="07"/>
    <x v="16"/>
    <x v="125"/>
  </r>
  <r>
    <n v="78428"/>
    <n v="421"/>
    <n v="2336"/>
    <n v="44"/>
    <s v="71"/>
    <s v="กฤตานนท์  จักรวรรณพร"/>
    <s v="0166805"/>
    <s v="นาง รัตติยาภรณ์ กะตะศิลา"/>
    <s v="1"/>
    <n v="4"/>
    <n v="8"/>
    <n v="16"/>
    <s v="1"/>
    <s v="1"/>
    <s v="0"/>
    <n v="11"/>
    <s v="57 บ้านกลาง"/>
    <s v="33090103"/>
    <s v="1"/>
    <s v="3"/>
    <s v="1"/>
    <s v="1"/>
    <s v="33090100"/>
    <s v="0"/>
    <s v=""/>
    <x v="56"/>
    <d v="2018-08-29T00:00:00"/>
    <m/>
    <d v="2018-08-30T00:00:00"/>
    <d v="2018-08-30T00:00:00"/>
    <b v="0"/>
    <s v=""/>
    <s v=""/>
    <s v=""/>
    <s v=""/>
    <s v="33010000"/>
    <s v="3309"/>
    <s v="330901"/>
    <s v="03"/>
    <x v="16"/>
    <x v="126"/>
  </r>
  <r>
    <n v="72466"/>
    <n v="343"/>
    <n v="2087"/>
    <n v="37"/>
    <s v="71"/>
    <s v="วันวิสา  สายสมาน"/>
    <s v="0173255"/>
    <s v="นาง วาสนา ฟองสันเทียะ"/>
    <s v="2"/>
    <n v="4"/>
    <n v="0"/>
    <n v="1"/>
    <s v="1"/>
    <s v="1"/>
    <s v="0"/>
    <n v="11"/>
    <s v="8 บ้านร่องอโศก"/>
    <s v="33090115"/>
    <s v="1"/>
    <s v="3"/>
    <s v="1"/>
    <s v="1"/>
    <s v="33090100"/>
    <s v="0"/>
    <s v=""/>
    <x v="163"/>
    <d v="2018-08-11T00:00:00"/>
    <m/>
    <d v="2018-08-14T00:00:00"/>
    <d v="2018-08-14T00:00:00"/>
    <b v="0"/>
    <s v=""/>
    <s v=""/>
    <s v=""/>
    <s v=""/>
    <s v="33010000"/>
    <s v="3309"/>
    <s v="330901"/>
    <s v="15"/>
    <x v="16"/>
    <x v="126"/>
  </r>
  <r>
    <n v="51321"/>
    <n v="160"/>
    <n v="1280"/>
    <n v="1"/>
    <s v="71"/>
    <s v="รุจิราพร  ศิริสวัสดิ์"/>
    <s v="0170949"/>
    <s v="นาง นิตยา รัตนวัน"/>
    <s v="2"/>
    <n v="3"/>
    <n v="6"/>
    <n v="30"/>
    <s v="1"/>
    <s v="1"/>
    <s v="0"/>
    <n v="11"/>
    <s v="14 หนองศาลา"/>
    <s v="33091508"/>
    <s v="2"/>
    <s v="3"/>
    <s v="1"/>
    <s v="1"/>
    <s v="33090100"/>
    <s v="0"/>
    <s v=""/>
    <x v="211"/>
    <d v="2018-06-21T00:00:00"/>
    <m/>
    <d v="2018-06-22T00:00:00"/>
    <d v="2018-06-22T00:00:00"/>
    <b v="0"/>
    <s v=""/>
    <s v=""/>
    <s v=""/>
    <s v=""/>
    <s v="33010000"/>
    <s v="3309"/>
    <s v="330915"/>
    <s v="08"/>
    <x v="16"/>
    <x v="127"/>
  </r>
  <r>
    <n v="71766"/>
    <n v="332"/>
    <n v="2071"/>
    <n v="36"/>
    <s v="71"/>
    <s v="ปกป้อง  ตันเจริญ"/>
    <s v="0175451"/>
    <s v="น.ส. พลอยไพริน ตันเจริญ"/>
    <s v="1"/>
    <n v="2"/>
    <n v="5"/>
    <n v="23"/>
    <s v="1"/>
    <s v="1"/>
    <s v="0"/>
    <n v="11"/>
    <s v="26 บ้านหนองหัวลิง"/>
    <s v="33090112"/>
    <s v="1"/>
    <s v="3"/>
    <s v="1"/>
    <s v="1"/>
    <s v="33090100"/>
    <s v="0"/>
    <s v=""/>
    <x v="172"/>
    <d v="2018-08-10T00:00:00"/>
    <m/>
    <d v="2018-08-10T00:00:00"/>
    <d v="2018-08-10T00:00:00"/>
    <b v="0"/>
    <s v=""/>
    <s v=""/>
    <s v=""/>
    <s v=""/>
    <s v="33010000"/>
    <s v="3309"/>
    <s v="330901"/>
    <s v="12"/>
    <x v="16"/>
    <x v="126"/>
  </r>
  <r>
    <n v="90323"/>
    <n v="638"/>
    <n v="2766"/>
    <n v="57"/>
    <s v="71"/>
    <s v="ทิตานัน  สุริยา"/>
    <s v="0160369"/>
    <s v="นาง อรจันทร์ คำเอี่ยม"/>
    <s v="2"/>
    <n v="6"/>
    <n v="2"/>
    <n v="29"/>
    <s v="1"/>
    <s v="1"/>
    <s v="0"/>
    <n v="6"/>
    <s v="16 บ้านนาเจริญ"/>
    <s v="33091312"/>
    <s v="2"/>
    <s v="3"/>
    <s v="1"/>
    <s v="1"/>
    <s v="33090100"/>
    <s v="0"/>
    <s v=""/>
    <x v="3"/>
    <d v="2018-10-02T00:00:00"/>
    <m/>
    <d v="2018-10-02T00:00:00"/>
    <d v="2018-10-02T00:00:00"/>
    <b v="0"/>
    <s v=""/>
    <s v=""/>
    <s v=""/>
    <s v=""/>
    <s v="33010000"/>
    <s v="3309"/>
    <s v="330913"/>
    <s v="12"/>
    <x v="16"/>
    <x v="124"/>
  </r>
  <r>
    <n v="72486"/>
    <n v="344"/>
    <n v="2120"/>
    <n v="38"/>
    <s v="71"/>
    <s v="วีระดา  ทับไธสง"/>
    <s v="0168217"/>
    <s v="น.ส. ศุภรัตน์ พาหา"/>
    <s v="2"/>
    <n v="4"/>
    <n v="3"/>
    <n v="25"/>
    <s v="1"/>
    <s v="1"/>
    <s v="0"/>
    <n v="11"/>
    <s v="26 บ้านเมืองแคน"/>
    <s v="33090201"/>
    <s v="2"/>
    <s v="3"/>
    <s v="1"/>
    <s v="1"/>
    <s v="33090100"/>
    <s v="0"/>
    <s v=""/>
    <x v="8"/>
    <d v="2018-08-13T00:00:00"/>
    <m/>
    <d v="2018-08-14T00:00:00"/>
    <d v="2018-08-14T00:00:00"/>
    <b v="0"/>
    <s v=""/>
    <s v=""/>
    <s v=""/>
    <s v=""/>
    <s v="33010000"/>
    <s v="3309"/>
    <s v="330902"/>
    <s v="01"/>
    <x v="16"/>
    <x v="121"/>
  </r>
  <r>
    <n v="51323"/>
    <n v="161"/>
    <n v="1282"/>
    <n v="2"/>
    <s v="71"/>
    <s v="พรลภัส  ศิริสวัสดิ์"/>
    <s v="0179448"/>
    <s v="น.ส. นิตยา รัตนวัน"/>
    <s v="2"/>
    <n v="1"/>
    <n v="3"/>
    <n v="5"/>
    <s v="1"/>
    <s v="1"/>
    <s v="0"/>
    <n v="11"/>
    <s v="14  หนองศาลา"/>
    <s v="33091508"/>
    <s v="2"/>
    <s v="3"/>
    <s v="1"/>
    <s v="1"/>
    <s v="33090100"/>
    <s v="0"/>
    <s v=""/>
    <x v="47"/>
    <d v="2018-06-21T00:00:00"/>
    <m/>
    <d v="2018-06-22T00:00:00"/>
    <d v="2018-06-22T00:00:00"/>
    <b v="0"/>
    <s v=""/>
    <s v=""/>
    <s v=""/>
    <s v=""/>
    <s v="33010000"/>
    <s v="3309"/>
    <s v="330915"/>
    <s v="08"/>
    <x v="16"/>
    <x v="127"/>
  </r>
  <r>
    <n v="75762"/>
    <n v="384"/>
    <n v="2256"/>
    <n v="43"/>
    <s v="71"/>
    <s v="ณัฐสิทธิ์  ดีเมืองปัก"/>
    <s v="0180785"/>
    <s v="ด.ญ. รุจิรา ปกลงรมย์"/>
    <s v="1"/>
    <n v="1"/>
    <n v="0"/>
    <n v="20"/>
    <s v="1"/>
    <s v="1"/>
    <s v="0"/>
    <n v="11"/>
    <s v="146  บ้านหนองแค"/>
    <s v="33090301"/>
    <s v="2"/>
    <s v="3"/>
    <s v="1"/>
    <s v="1"/>
    <s v="33090100"/>
    <s v="0"/>
    <s v=""/>
    <x v="190"/>
    <d v="2018-08-23T00:00:00"/>
    <m/>
    <d v="2018-08-23T00:00:00"/>
    <d v="2018-08-23T00:00:00"/>
    <b v="0"/>
    <s v=""/>
    <s v=""/>
    <s v=""/>
    <s v=""/>
    <s v="33010000"/>
    <s v="3309"/>
    <s v="330903"/>
    <s v="01"/>
    <x v="16"/>
    <x v="123"/>
  </r>
  <r>
    <n v="75531"/>
    <n v="379"/>
    <n v="2240"/>
    <n v="42"/>
    <s v="71"/>
    <s v="อนันตโชค  ช่วงโชติ"/>
    <s v="0167561"/>
    <s v="น.ส. วิลัยพร อ่อนศรี"/>
    <s v="1"/>
    <n v="4"/>
    <n v="6"/>
    <n v="0"/>
    <s v="1"/>
    <s v="1"/>
    <s v="0"/>
    <n v="11"/>
    <s v="136 บ้านโก"/>
    <s v="33091213"/>
    <s v="2"/>
    <s v="3"/>
    <s v="1"/>
    <s v="1"/>
    <s v="33090100"/>
    <s v="0"/>
    <s v=""/>
    <x v="156"/>
    <d v="2018-08-22T00:00:00"/>
    <m/>
    <d v="2018-08-22T00:00:00"/>
    <d v="2018-08-22T00:00:00"/>
    <b v="0"/>
    <s v=""/>
    <s v=""/>
    <s v=""/>
    <s v=""/>
    <s v="33010000"/>
    <s v="3309"/>
    <s v="330912"/>
    <s v="13"/>
    <x v="16"/>
    <x v="128"/>
  </r>
  <r>
    <n v="81556"/>
    <n v="474"/>
    <n v="2444"/>
    <n v="46"/>
    <s v="71"/>
    <s v="จิรายุ  เงินใบอ่อน"/>
    <s v="0182361"/>
    <s v="นาง รจริน แก้วใสย์"/>
    <s v="1"/>
    <n v="2"/>
    <n v="8"/>
    <n v="23"/>
    <s v="1"/>
    <s v="1"/>
    <s v="0"/>
    <n v="11"/>
    <s v="42 บ้านหนองปลาดุก"/>
    <s v="33090205"/>
    <s v="2"/>
    <s v="3"/>
    <s v="1"/>
    <s v="1"/>
    <s v="33090100"/>
    <s v="0"/>
    <s v=""/>
    <x v="122"/>
    <d v="2018-09-05T00:00:00"/>
    <m/>
    <d v="2018-09-06T00:00:00"/>
    <d v="2018-09-06T00:00:00"/>
    <b v="0"/>
    <s v=""/>
    <s v=""/>
    <s v=""/>
    <s v=""/>
    <s v="33010000"/>
    <s v="3309"/>
    <s v="330902"/>
    <s v="05"/>
    <x v="16"/>
    <x v="121"/>
  </r>
  <r>
    <n v="82030"/>
    <n v="486"/>
    <n v="2478"/>
    <n v="48"/>
    <s v="71"/>
    <s v="นัฐกรณ์  ยั่งยืน"/>
    <s v="0174675"/>
    <s v="นางสาว ระวิวรรณ รัตนวัน"/>
    <s v="1"/>
    <n v="2"/>
    <n v="9"/>
    <n v="6"/>
    <s v="1"/>
    <s v="1"/>
    <s v="0"/>
    <n v="11"/>
    <s v="34 บ้านแสง"/>
    <s v="33090209"/>
    <s v="2"/>
    <s v="3"/>
    <s v="1"/>
    <s v="1"/>
    <s v="33090100"/>
    <s v="0"/>
    <s v=""/>
    <x v="191"/>
    <d v="2018-09-07T00:00:00"/>
    <m/>
    <d v="2018-09-10T00:00:00"/>
    <d v="2018-09-10T00:00:00"/>
    <b v="0"/>
    <s v=""/>
    <s v=""/>
    <s v=""/>
    <s v=""/>
    <s v="33010000"/>
    <s v="3309"/>
    <s v="330902"/>
    <s v="09"/>
    <x v="16"/>
    <x v="121"/>
  </r>
  <r>
    <n v="81578"/>
    <n v="475"/>
    <n v="2466"/>
    <n v="47"/>
    <s v="71"/>
    <s v="ปิยาพร  เรียนไธสง"/>
    <s v="0174666"/>
    <s v="นาง พจนีย์ เรียนไธสง"/>
    <s v="2"/>
    <n v="2"/>
    <n v="9"/>
    <n v="4"/>
    <s v="1"/>
    <s v="1"/>
    <s v="0"/>
    <n v="11"/>
    <s v="64 บ.กระเดา"/>
    <s v="33090805"/>
    <s v="2"/>
    <s v="3"/>
    <s v="1"/>
    <s v="1"/>
    <s v="33090100"/>
    <s v="0"/>
    <s v=""/>
    <x v="131"/>
    <d v="2018-09-06T00:00:00"/>
    <m/>
    <d v="2018-09-07T00:00:00"/>
    <d v="2018-09-07T00:00:00"/>
    <b v="0"/>
    <s v=""/>
    <s v=""/>
    <s v=""/>
    <s v=""/>
    <s v="33010000"/>
    <s v="3309"/>
    <s v="330908"/>
    <s v="05"/>
    <x v="16"/>
    <x v="18"/>
  </r>
  <r>
    <n v="74286"/>
    <n v="360"/>
    <n v="2153"/>
    <n v="39"/>
    <s v="71"/>
    <s v="กัมปนาท  นวชาตโฆษิต"/>
    <s v="0169430"/>
    <s v="นาง กรวรรณ วิสุทธิ์วุฒิพงศ์"/>
    <s v="1"/>
    <n v="5"/>
    <n v="9"/>
    <n v="23"/>
    <s v="1"/>
    <s v="1"/>
    <s v="0"/>
    <n v="11"/>
    <s v="135  บ้านท่าโพธิ์"/>
    <s v="33090114"/>
    <s v="1"/>
    <s v="3"/>
    <s v="1"/>
    <s v="1"/>
    <s v="33090100"/>
    <s v="0"/>
    <s v=""/>
    <x v="133"/>
    <d v="2018-08-15T00:00:00"/>
    <m/>
    <d v="2018-08-20T00:00:00"/>
    <d v="2018-08-20T00:00:00"/>
    <b v="0"/>
    <s v=""/>
    <s v=""/>
    <s v=""/>
    <s v=""/>
    <s v="33010000"/>
    <s v="3309"/>
    <s v="330901"/>
    <s v="14"/>
    <x v="16"/>
    <x v="126"/>
  </r>
  <r>
    <n v="74288"/>
    <n v="361"/>
    <n v="2155"/>
    <n v="40"/>
    <s v="71"/>
    <s v="สิทธิพล  ตรงดี"/>
    <s v="0175404"/>
    <s v="น.ส. กาญจนา ขุลี"/>
    <s v="1"/>
    <n v="2"/>
    <n v="6"/>
    <n v="6"/>
    <s v="1"/>
    <s v="1"/>
    <s v="0"/>
    <n v="11"/>
    <s v="4 บ้านปลาขาว"/>
    <s v="33090302"/>
    <s v="2"/>
    <s v="3"/>
    <s v="1"/>
    <s v="1"/>
    <s v="33090100"/>
    <s v="0"/>
    <s v=""/>
    <x v="133"/>
    <d v="2018-08-15T00:00:00"/>
    <m/>
    <d v="2018-08-20T00:00:00"/>
    <d v="2018-08-20T00:00:00"/>
    <b v="0"/>
    <s v=""/>
    <s v=""/>
    <s v=""/>
    <s v=""/>
    <s v="33010000"/>
    <s v="3309"/>
    <s v="330903"/>
    <s v="02"/>
    <x v="16"/>
    <x v="123"/>
  </r>
  <r>
    <n v="74312"/>
    <n v="362"/>
    <n v="2179"/>
    <n v="41"/>
    <s v="71"/>
    <s v="ภานุวัตร  พิมศร"/>
    <s v="0171211"/>
    <s v="นางสาว ทัศนีย์ แก้วลี"/>
    <s v="1"/>
    <n v="3"/>
    <n v="7"/>
    <n v="5"/>
    <s v="1"/>
    <s v="1"/>
    <s v="0"/>
    <n v="11"/>
    <s v="52บ้านสวนสวรรค์"/>
    <s v="33090312"/>
    <s v="2"/>
    <s v="3"/>
    <s v="1"/>
    <s v="1"/>
    <s v="33090100"/>
    <s v="0"/>
    <s v=""/>
    <x v="155"/>
    <d v="2018-08-17T00:00:00"/>
    <m/>
    <d v="2018-08-20T00:00:00"/>
    <d v="2018-08-20T00:00:00"/>
    <b v="0"/>
    <s v=""/>
    <s v=""/>
    <s v=""/>
    <s v=""/>
    <s v="33010000"/>
    <s v="3309"/>
    <s v="330903"/>
    <s v="12"/>
    <x v="16"/>
    <x v="123"/>
  </r>
  <r>
    <n v="68628"/>
    <n v="331"/>
    <n v="2058"/>
    <n v="34"/>
    <s v="71"/>
    <s v="กัญญาพัชร  บุญนาค"/>
    <s v="0183553"/>
    <s v="น.ส. ดวงตา สมจิต"/>
    <s v="2"/>
    <n v="1"/>
    <n v="0"/>
    <n v="25"/>
    <s v="1"/>
    <s v="1"/>
    <s v="0"/>
    <n v="11"/>
    <s v="6 บ้านท่าบ่อ"/>
    <s v="33090806"/>
    <s v="2"/>
    <s v="3"/>
    <s v="1"/>
    <s v="1"/>
    <s v="33090100"/>
    <s v="0"/>
    <s v=""/>
    <x v="142"/>
    <d v="2018-08-09T00:00:00"/>
    <m/>
    <d v="2018-08-10T00:00:00"/>
    <d v="2018-08-10T00:00:00"/>
    <b v="0"/>
    <s v=""/>
    <s v=""/>
    <s v=""/>
    <s v=""/>
    <s v="33010000"/>
    <s v="3309"/>
    <s v="330908"/>
    <s v="06"/>
    <x v="16"/>
    <x v="18"/>
  </r>
  <r>
    <n v="85926"/>
    <n v="576"/>
    <n v="2628"/>
    <n v="52"/>
    <s v="71"/>
    <s v="ธนบูลย์  หารประชุม"/>
    <s v="0170402"/>
    <s v="นางสาว นวพร หารประชุม"/>
    <s v="1"/>
    <n v="3"/>
    <n v="10"/>
    <n v="24"/>
    <s v="1"/>
    <s v="1"/>
    <s v="0"/>
    <n v="11"/>
    <s v="17บ.สร้างปี่"/>
    <s v="33091512"/>
    <s v="2"/>
    <s v="3"/>
    <s v="1"/>
    <s v="1"/>
    <s v="33090100"/>
    <s v="0"/>
    <s v=""/>
    <x v="29"/>
    <d v="2018-09-20T00:00:00"/>
    <m/>
    <d v="2018-09-20T00:00:00"/>
    <d v="2018-09-20T00:00:00"/>
    <b v="0"/>
    <s v=""/>
    <s v=""/>
    <s v=""/>
    <s v=""/>
    <s v="33010000"/>
    <s v="3309"/>
    <s v="330915"/>
    <s v="12"/>
    <x v="16"/>
    <x v="127"/>
  </r>
  <r>
    <n v="85926"/>
    <n v="576"/>
    <n v="2628"/>
    <n v="52"/>
    <s v="71"/>
    <s v="ธนบูลย์  หารประชุม"/>
    <s v="0170402"/>
    <s v="นางสาว นวพร หารประชุม"/>
    <s v="1"/>
    <n v="3"/>
    <n v="10"/>
    <n v="24"/>
    <s v="1"/>
    <s v="1"/>
    <s v="0"/>
    <n v="11"/>
    <s v="17บ.สร้างปี่"/>
    <s v="33091512"/>
    <s v="2"/>
    <s v="3"/>
    <s v="1"/>
    <s v="1"/>
    <s v="33090100"/>
    <s v="0"/>
    <s v=""/>
    <x v="29"/>
    <d v="2018-09-20T00:00:00"/>
    <m/>
    <d v="2018-09-20T00:00:00"/>
    <d v="2018-09-20T00:00:00"/>
    <b v="0"/>
    <s v=""/>
    <s v=""/>
    <s v=""/>
    <s v=""/>
    <s v="33010000"/>
    <s v="3309"/>
    <s v="330915"/>
    <s v="12"/>
    <x v="16"/>
    <x v="127"/>
  </r>
  <r>
    <n v="90322"/>
    <n v="637"/>
    <n v="2765"/>
    <n v="56"/>
    <s v="71"/>
    <s v="ณชวัล  สุริยา"/>
    <s v="0160368"/>
    <s v="นาง อรจันทร์ คำเอี่ยม"/>
    <s v="2"/>
    <n v="6"/>
    <n v="2"/>
    <n v="29"/>
    <s v="1"/>
    <s v="1"/>
    <s v="0"/>
    <n v="6"/>
    <s v="16 บ้านนาเจริญ"/>
    <s v="33091312"/>
    <s v="2"/>
    <s v="3"/>
    <s v="1"/>
    <s v="1"/>
    <s v="33090100"/>
    <s v="0"/>
    <s v=""/>
    <x v="207"/>
    <d v="2018-10-02T00:00:00"/>
    <m/>
    <d v="2018-10-02T00:00:00"/>
    <d v="2018-10-02T00:00:00"/>
    <b v="0"/>
    <s v=""/>
    <s v=""/>
    <s v=""/>
    <s v=""/>
    <s v="33010000"/>
    <s v="3309"/>
    <s v="330913"/>
    <s v="12"/>
    <x v="16"/>
    <x v="124"/>
  </r>
  <r>
    <n v="63790"/>
    <n v="273"/>
    <n v="1876"/>
    <n v="27"/>
    <s v="71"/>
    <s v="นราวิชญ์  นิลวัน"/>
    <s v="0178168"/>
    <s v="นางสาว ดวงเดือน นิลวัน"/>
    <s v="1"/>
    <n v="1"/>
    <n v="9"/>
    <n v="0"/>
    <s v="1"/>
    <s v="1"/>
    <s v="0"/>
    <n v="11"/>
    <s v="10"/>
    <s v="33091406"/>
    <s v="2"/>
    <s v="3"/>
    <s v="1"/>
    <s v="1"/>
    <s v="33090100"/>
    <s v="0"/>
    <s v=""/>
    <x v="103"/>
    <d v="2018-07-28T00:00:00"/>
    <m/>
    <d v="2018-07-30T00:00:00"/>
    <d v="2018-07-30T00:00:00"/>
    <b v="0"/>
    <s v=""/>
    <s v=""/>
    <s v=""/>
    <s v=""/>
    <s v="33010000"/>
    <s v="3309"/>
    <s v="330914"/>
    <s v="06"/>
    <x v="16"/>
    <x v="129"/>
  </r>
  <r>
    <n v="56846"/>
    <n v="201"/>
    <n v="1530"/>
    <n v="20"/>
    <s v="71"/>
    <s v="ศิรวิชญ์  ชิดชม"/>
    <s v="0169352"/>
    <s v="นาง ศิริพรรณ ชิดชม"/>
    <s v="1"/>
    <n v="3"/>
    <n v="11"/>
    <n v="15"/>
    <s v="1"/>
    <s v="1"/>
    <s v="0"/>
    <n v="11"/>
    <s v="103 บ้านหนองบาก"/>
    <s v="33090113"/>
    <s v="1"/>
    <s v="3"/>
    <s v="1"/>
    <s v="1"/>
    <s v="33090100"/>
    <s v="0"/>
    <s v=""/>
    <x v="213"/>
    <d v="2018-07-06T00:00:00"/>
    <m/>
    <d v="2018-07-09T00:00:00"/>
    <d v="2018-07-09T00:00:00"/>
    <b v="0"/>
    <s v=""/>
    <s v=""/>
    <s v=""/>
    <s v=""/>
    <s v="33010000"/>
    <s v="3309"/>
    <s v="330901"/>
    <s v="13"/>
    <x v="16"/>
    <x v="126"/>
  </r>
  <r>
    <n v="57266"/>
    <n v="215"/>
    <n v="1506"/>
    <n v="18"/>
    <s v="71"/>
    <s v="ธนกร  พิศงาม"/>
    <s v="0175347"/>
    <s v="น.ส. กัลยา ศัตรูพ่าย"/>
    <s v="1"/>
    <n v="2"/>
    <n v="5"/>
    <n v="28"/>
    <s v="1"/>
    <s v="1"/>
    <s v="0"/>
    <n v="11"/>
    <s v="19 บ้านเชือก"/>
    <s v="33090601"/>
    <s v="2"/>
    <s v="3"/>
    <s v="1"/>
    <s v="1"/>
    <s v="33090100"/>
    <s v="0"/>
    <s v=""/>
    <x v="130"/>
    <d v="2018-07-05T00:00:00"/>
    <m/>
    <d v="2018-07-06T00:00:00"/>
    <d v="2018-07-10T00:00:00"/>
    <b v="0"/>
    <s v=""/>
    <s v=""/>
    <s v=""/>
    <s v=""/>
    <s v="33010000"/>
    <s v="3309"/>
    <s v="330906"/>
    <s v="01"/>
    <x v="16"/>
    <x v="122"/>
  </r>
  <r>
    <n v="57250"/>
    <n v="213"/>
    <n v="1490"/>
    <n v="16"/>
    <s v="71"/>
    <s v="ภัทรพงษ์  นวลอ่อน"/>
    <s v="0177877"/>
    <s v="น.ส. สุภาวรรณ สมพร"/>
    <s v="1"/>
    <n v="1"/>
    <n v="9"/>
    <n v="3"/>
    <s v="1"/>
    <s v="1"/>
    <s v="0"/>
    <n v="11"/>
    <s v="25 บ้านแตงแซง"/>
    <s v="33090808"/>
    <s v="2"/>
    <s v="3"/>
    <s v="1"/>
    <s v="1"/>
    <s v="33090100"/>
    <s v="0"/>
    <s v=""/>
    <x v="130"/>
    <d v="2018-07-04T00:00:00"/>
    <m/>
    <d v="2018-07-06T00:00:00"/>
    <d v="2018-07-10T00:00:00"/>
    <b v="0"/>
    <s v=""/>
    <s v=""/>
    <s v=""/>
    <s v=""/>
    <s v="33010000"/>
    <s v="3309"/>
    <s v="330908"/>
    <s v="08"/>
    <x v="16"/>
    <x v="18"/>
  </r>
  <r>
    <n v="57249"/>
    <n v="212"/>
    <n v="1489"/>
    <n v="15"/>
    <s v="71"/>
    <s v="สุพรรษา  ชันษา"/>
    <s v="0174269"/>
    <s v="นางสาว นพรดา นิยม"/>
    <s v="2"/>
    <n v="2"/>
    <n v="8"/>
    <n v="9"/>
    <s v="1"/>
    <s v="1"/>
    <s v="0"/>
    <n v="11"/>
    <s v="95 บ้านดู่"/>
    <s v="33090801"/>
    <s v="2"/>
    <s v="3"/>
    <s v="1"/>
    <s v="1"/>
    <s v="33090100"/>
    <s v="0"/>
    <s v=""/>
    <x v="154"/>
    <d v="2018-07-04T00:00:00"/>
    <m/>
    <d v="2018-07-06T00:00:00"/>
    <d v="2018-07-10T00:00:00"/>
    <b v="0"/>
    <s v=""/>
    <s v=""/>
    <s v=""/>
    <s v=""/>
    <s v="33010000"/>
    <s v="3309"/>
    <s v="330908"/>
    <s v="01"/>
    <x v="16"/>
    <x v="18"/>
  </r>
  <r>
    <n v="64551"/>
    <n v="281"/>
    <n v="1912"/>
    <n v="29"/>
    <s v="71"/>
    <s v="กิตติพงษ์  หงษ์อินทร์"/>
    <s v="0172463"/>
    <s v="นาง ปางมณี เทพปั้น"/>
    <s v="1"/>
    <n v="4"/>
    <n v="0"/>
    <n v="28"/>
    <s v="1"/>
    <s v="1"/>
    <s v="0"/>
    <n v="11"/>
    <s v="12 บ้านโง้ง"/>
    <s v="33091206"/>
    <s v="2"/>
    <s v="3"/>
    <s v="1"/>
    <s v="1"/>
    <s v="33090100"/>
    <s v="0"/>
    <s v=""/>
    <x v="98"/>
    <d v="2018-07-31T00:00:00"/>
    <m/>
    <d v="2018-07-31T00:00:00"/>
    <d v="2018-07-31T00:00:00"/>
    <b v="0"/>
    <s v=""/>
    <s v=""/>
    <s v=""/>
    <s v=""/>
    <s v="33010000"/>
    <s v="3309"/>
    <s v="330912"/>
    <s v="06"/>
    <x v="16"/>
    <x v="128"/>
  </r>
  <r>
    <n v="54365"/>
    <n v="189"/>
    <n v="1436"/>
    <n v="9"/>
    <s v="71"/>
    <s v="ธนดล  นราวงค์"/>
    <s v="0172710"/>
    <s v="น.ส. สุนิสา ช้างมาลี"/>
    <s v="1"/>
    <n v="3"/>
    <n v="0"/>
    <n v="22"/>
    <s v="1"/>
    <s v="1"/>
    <s v="0"/>
    <n v="11"/>
    <s v="10"/>
    <s v="33090813"/>
    <s v="2"/>
    <s v="3"/>
    <s v="1"/>
    <s v="1"/>
    <s v="33090100"/>
    <s v="0"/>
    <s v=""/>
    <x v="153"/>
    <d v="2018-07-01T00:00:00"/>
    <m/>
    <d v="2018-07-02T00:00:00"/>
    <d v="2018-07-02T00:00:00"/>
    <b v="0"/>
    <s v=""/>
    <s v=""/>
    <s v=""/>
    <s v=""/>
    <s v="33010000"/>
    <s v="3309"/>
    <s v="330908"/>
    <s v="13"/>
    <x v="16"/>
    <x v="18"/>
  </r>
  <r>
    <n v="57248"/>
    <n v="211"/>
    <n v="1488"/>
    <n v="14"/>
    <s v="71"/>
    <s v="สุภาวดี  นวลอ่อน"/>
    <s v="0169767"/>
    <s v="นาง สุภาวรรณ สมพร"/>
    <s v="2"/>
    <n v="3"/>
    <n v="10"/>
    <n v="2"/>
    <s v="1"/>
    <s v="1"/>
    <s v="0"/>
    <n v="11"/>
    <s v="25  บ้านแตงแซง"/>
    <s v="33090808"/>
    <s v="2"/>
    <s v="3"/>
    <s v="1"/>
    <s v="1"/>
    <s v="33090100"/>
    <s v="0"/>
    <s v=""/>
    <x v="130"/>
    <d v="2018-07-04T00:00:00"/>
    <m/>
    <d v="2018-07-06T00:00:00"/>
    <d v="2018-07-10T00:00:00"/>
    <b v="0"/>
    <s v=""/>
    <s v=""/>
    <s v=""/>
    <s v=""/>
    <s v="33010000"/>
    <s v="3309"/>
    <s v="330908"/>
    <s v="08"/>
    <x v="16"/>
    <x v="18"/>
  </r>
  <r>
    <n v="64904"/>
    <n v="285"/>
    <n v="1925"/>
    <n v="30"/>
    <s v="71"/>
    <s v="ปัญญาฤทธิ์  หงษ์อินทร์"/>
    <s v="0149271"/>
    <s v="นาง สมควร สาสังข์"/>
    <s v="1"/>
    <n v="10"/>
    <n v="4"/>
    <n v="17"/>
    <s v="1"/>
    <s v="1"/>
    <s v="0"/>
    <n v="6"/>
    <s v="12บ้านโง้ง"/>
    <s v="33091206"/>
    <s v="2"/>
    <s v="3"/>
    <s v="1"/>
    <s v="1"/>
    <s v="33090100"/>
    <s v="0"/>
    <s v=""/>
    <x v="105"/>
    <d v="2018-08-01T00:00:00"/>
    <m/>
    <d v="2018-08-01T00:00:00"/>
    <d v="2018-08-01T00:00:00"/>
    <b v="0"/>
    <s v=""/>
    <s v=""/>
    <s v=""/>
    <s v=""/>
    <s v="33010000"/>
    <s v="3309"/>
    <s v="330912"/>
    <s v="06"/>
    <x v="16"/>
    <x v="128"/>
  </r>
  <r>
    <n v="54377"/>
    <n v="190"/>
    <n v="1406"/>
    <n v="8"/>
    <s v="71"/>
    <s v="อดิศักดิ์  ไชยงาม"/>
    <s v="0174495"/>
    <s v="น.ส. จินตนา สองประโคน"/>
    <s v="1"/>
    <n v="2"/>
    <n v="7"/>
    <n v="14"/>
    <s v="1"/>
    <s v="1"/>
    <s v="0"/>
    <n v="11"/>
    <s v="23 บ้านโก"/>
    <s v="33091213"/>
    <s v="2"/>
    <s v="3"/>
    <s v="1"/>
    <s v="1"/>
    <s v="33090100"/>
    <s v="0"/>
    <s v=""/>
    <x v="145"/>
    <d v="2018-06-29T00:00:00"/>
    <m/>
    <d v="2018-07-02T00:00:00"/>
    <d v="2018-07-02T00:00:00"/>
    <b v="0"/>
    <s v=""/>
    <s v=""/>
    <s v=""/>
    <s v=""/>
    <s v="33010000"/>
    <s v="3309"/>
    <s v="330912"/>
    <s v="13"/>
    <x v="16"/>
    <x v="128"/>
  </r>
  <r>
    <n v="57268"/>
    <n v="216"/>
    <n v="1508"/>
    <n v="19"/>
    <s v="71"/>
    <s v="พรกมล  อยู่คง"/>
    <s v="0179504"/>
    <s v="น.ส. กาญจนา ประจง"/>
    <s v="2"/>
    <n v="1"/>
    <n v="3"/>
    <n v="11"/>
    <s v="1"/>
    <s v="1"/>
    <s v="0"/>
    <n v="11"/>
    <s v="68/1บ้านตัง"/>
    <s v="33090306"/>
    <s v="2"/>
    <s v="3"/>
    <s v="2"/>
    <s v="3"/>
    <s v="33090100"/>
    <s v="0"/>
    <s v=""/>
    <x v="213"/>
    <d v="2018-07-05T00:00:00"/>
    <m/>
    <d v="2018-07-06T00:00:00"/>
    <d v="2018-07-10T00:00:00"/>
    <b v="0"/>
    <s v=""/>
    <s v=""/>
    <s v=""/>
    <s v=""/>
    <s v="33010000"/>
    <s v="3309"/>
    <s v="330903"/>
    <s v="06"/>
    <x v="16"/>
    <x v="123"/>
  </r>
  <r>
    <n v="54763"/>
    <n v="192"/>
    <n v="1445"/>
    <n v="10"/>
    <s v="71"/>
    <s v="มุกดามณี  โคตรเจริญ"/>
    <s v="0174804"/>
    <s v="น.ส. พนิดา ธรรมวัตร"/>
    <s v="2"/>
    <n v="2"/>
    <n v="6"/>
    <n v="13"/>
    <s v="1"/>
    <s v="1"/>
    <s v="0"/>
    <n v="11"/>
    <s v="65 บ้านอุ่มแสง"/>
    <s v="33090807"/>
    <s v="2"/>
    <s v="3"/>
    <s v="1"/>
    <s v="1"/>
    <s v="33090100"/>
    <s v="0"/>
    <s v=""/>
    <x v="127"/>
    <d v="2018-07-02T00:00:00"/>
    <m/>
    <d v="2018-07-02T00:00:00"/>
    <d v="2018-07-03T00:00:00"/>
    <b v="0"/>
    <s v=""/>
    <s v=""/>
    <s v=""/>
    <s v=""/>
    <s v="33010000"/>
    <s v="3309"/>
    <s v="330908"/>
    <s v="07"/>
    <x v="16"/>
    <x v="18"/>
  </r>
  <r>
    <n v="54764"/>
    <n v="193"/>
    <n v="1446"/>
    <n v="11"/>
    <s v="71"/>
    <s v="ชญตว์  เครือแสง"/>
    <s v="0175742"/>
    <s v="นส. ทิพวรรณ เครือแสง"/>
    <s v="1"/>
    <n v="2"/>
    <n v="4"/>
    <n v="22"/>
    <s v="1"/>
    <s v="1"/>
    <s v="0"/>
    <n v="11"/>
    <s v="66บ.ดอนม่วง"/>
    <s v="33090809"/>
    <s v="2"/>
    <s v="3"/>
    <s v="1"/>
    <s v="1"/>
    <s v="33090100"/>
    <s v="0"/>
    <s v=""/>
    <x v="170"/>
    <d v="2018-07-02T00:00:00"/>
    <m/>
    <d v="2018-07-02T00:00:00"/>
    <d v="2018-07-03T00:00:00"/>
    <b v="0"/>
    <s v=""/>
    <s v=""/>
    <s v=""/>
    <s v=""/>
    <s v="33010000"/>
    <s v="3309"/>
    <s v="330908"/>
    <s v="09"/>
    <x v="16"/>
    <x v="18"/>
  </r>
  <r>
    <n v="71767"/>
    <n v="333"/>
    <n v="2070"/>
    <n v="35"/>
    <s v="71"/>
    <s v="ภูมินันท์  พรมพุ้ย"/>
    <s v="0162467"/>
    <s v="นางสาว สุกันยา ลาลุน"/>
    <s v="1"/>
    <n v="5"/>
    <n v="7"/>
    <n v="26"/>
    <s v="1"/>
    <s v="1"/>
    <s v="0"/>
    <n v="11"/>
    <s v="31บ.สวนสวรรค์"/>
    <s v="33090312"/>
    <s v="2"/>
    <s v="3"/>
    <s v="1"/>
    <s v="1"/>
    <s v="33090100"/>
    <s v="0"/>
    <s v=""/>
    <x v="142"/>
    <d v="2018-08-10T00:00:00"/>
    <m/>
    <d v="2018-08-10T00:00:00"/>
    <d v="2018-08-10T00:00:00"/>
    <b v="0"/>
    <s v=""/>
    <s v=""/>
    <s v=""/>
    <s v=""/>
    <s v="33010000"/>
    <s v="3309"/>
    <s v="330903"/>
    <s v="12"/>
    <x v="16"/>
    <x v="123"/>
  </r>
  <r>
    <n v="56897"/>
    <n v="203"/>
    <n v="1581"/>
    <n v="22"/>
    <s v="71"/>
    <s v="กนกพร  รัตนะวัน"/>
    <s v="0173675"/>
    <s v="นาง นันทวรรณ รัตนะวัน"/>
    <s v="2"/>
    <n v="2"/>
    <n v="10"/>
    <n v="2"/>
    <s v="1"/>
    <s v="1"/>
    <s v="0"/>
    <n v="11"/>
    <s v="9  บ้านหนองสวง"/>
    <s v="33091506"/>
    <s v="2"/>
    <s v="3"/>
    <s v="1"/>
    <s v="1"/>
    <s v="33090100"/>
    <s v="0"/>
    <s v=""/>
    <x v="183"/>
    <d v="2018-07-09T00:00:00"/>
    <m/>
    <d v="2018-07-09T00:00:00"/>
    <d v="2018-07-09T00:00:00"/>
    <b v="0"/>
    <s v=""/>
    <s v=""/>
    <s v=""/>
    <s v=""/>
    <s v="33010000"/>
    <s v="3309"/>
    <s v="330915"/>
    <s v="06"/>
    <x v="16"/>
    <x v="127"/>
  </r>
  <r>
    <n v="54765"/>
    <n v="194"/>
    <n v="1447"/>
    <n v="12"/>
    <s v="71"/>
    <s v="จารุกร  เครือแสง"/>
    <s v="0175944"/>
    <s v="นางสาว ดวงเดือน สิมงาม"/>
    <s v="2"/>
    <n v="3"/>
    <n v="6"/>
    <n v="6"/>
    <s v="1"/>
    <s v="1"/>
    <s v="0"/>
    <n v="11"/>
    <s v="12 บ้านกอย"/>
    <s v="33090813"/>
    <s v="2"/>
    <s v="3"/>
    <s v="1"/>
    <s v="1"/>
    <s v="33090100"/>
    <s v="0"/>
    <s v=""/>
    <x v="145"/>
    <d v="2018-07-02T00:00:00"/>
    <m/>
    <d v="2018-07-02T00:00:00"/>
    <d v="2018-07-03T00:00:00"/>
    <b v="0"/>
    <s v=""/>
    <s v=""/>
    <s v=""/>
    <s v=""/>
    <s v="33010000"/>
    <s v="3309"/>
    <s v="330908"/>
    <s v="13"/>
    <x v="16"/>
    <x v="18"/>
  </r>
  <r>
    <n v="56865"/>
    <n v="202"/>
    <n v="1549"/>
    <n v="21"/>
    <s v="71"/>
    <s v="ธีรสิทธิ์  รัตนวัน"/>
    <s v="0177635"/>
    <s v="นาง ปนัดดา พิศสระ"/>
    <s v="1"/>
    <n v="1"/>
    <n v="10"/>
    <n v="0"/>
    <s v="1"/>
    <s v="1"/>
    <s v="0"/>
    <n v="11"/>
    <s v="83 บ้านหนองศาลา"/>
    <s v="33091508"/>
    <s v="2"/>
    <s v="3"/>
    <s v="1"/>
    <s v="1"/>
    <s v="33090100"/>
    <s v="0"/>
    <s v=""/>
    <x v="214"/>
    <d v="2018-07-07T00:00:00"/>
    <m/>
    <d v="2018-07-09T00:00:00"/>
    <d v="2018-07-09T00:00:00"/>
    <b v="0"/>
    <s v=""/>
    <s v=""/>
    <s v=""/>
    <s v=""/>
    <s v="33010000"/>
    <s v="3309"/>
    <s v="330915"/>
    <s v="08"/>
    <x v="16"/>
    <x v="127"/>
  </r>
  <r>
    <n v="62864"/>
    <n v="270"/>
    <n v="1823"/>
    <n v="26"/>
    <s v="71"/>
    <s v="ธีรโชติ  พันธุ์งาม"/>
    <s v="0143157"/>
    <s v="นาง มะลิวัลย์ วรธรรม"/>
    <s v="1"/>
    <n v="9"/>
    <n v="10"/>
    <n v="8"/>
    <s v="1"/>
    <s v="1"/>
    <s v="0"/>
    <n v="6"/>
    <s v="17 บ้านบากเรือ"/>
    <s v="33090107"/>
    <s v="1"/>
    <s v="3"/>
    <s v="1"/>
    <s v="1"/>
    <s v="33090100"/>
    <s v="0"/>
    <s v=""/>
    <x v="177"/>
    <d v="2018-07-25T00:00:00"/>
    <m/>
    <d v="2018-07-26T00:00:00"/>
    <d v="2018-07-26T00:00:00"/>
    <b v="0"/>
    <s v=""/>
    <s v=""/>
    <s v=""/>
    <s v=""/>
    <s v="33010000"/>
    <s v="3309"/>
    <s v="330901"/>
    <s v="07"/>
    <x v="16"/>
    <x v="126"/>
  </r>
  <r>
    <n v="57226"/>
    <n v="210"/>
    <n v="1466"/>
    <n v="13"/>
    <s v="71"/>
    <s v="สุวรรณเดช  หลอมทอง"/>
    <s v="0179149"/>
    <s v="นาง บุญอนันต์ หลอมทอง"/>
    <s v="1"/>
    <n v="2"/>
    <n v="4"/>
    <n v="17"/>
    <s v="1"/>
    <s v="1"/>
    <s v="0"/>
    <n v="11"/>
    <s v="97 บ้านบึงหมอก"/>
    <s v="33091216"/>
    <s v="2"/>
    <s v="3"/>
    <s v="1"/>
    <s v="1"/>
    <s v="33090100"/>
    <s v="0"/>
    <s v=""/>
    <x v="130"/>
    <d v="2018-07-03T00:00:00"/>
    <m/>
    <d v="2018-07-06T00:00:00"/>
    <d v="2018-07-10T00:00:00"/>
    <b v="0"/>
    <s v=""/>
    <s v=""/>
    <s v=""/>
    <s v=""/>
    <s v="33010000"/>
    <s v="3309"/>
    <s v="330912"/>
    <s v="16"/>
    <x v="16"/>
    <x v="128"/>
  </r>
  <r>
    <n v="60133"/>
    <n v="238"/>
    <n v="1725"/>
    <n v="24"/>
    <s v="71"/>
    <s v="ดาวิกา  น้อยหมื่นไวย"/>
    <s v="0177987"/>
    <s v="นาง ธนพร บุญเนตร"/>
    <s v="2"/>
    <n v="2"/>
    <n v="5"/>
    <n v="16"/>
    <s v="1"/>
    <s v="1"/>
    <s v="0"/>
    <n v="11"/>
    <s v="21 บ้านหนองโง้ง"/>
    <s v="33091411"/>
    <s v="2"/>
    <s v="3"/>
    <s v="1"/>
    <s v="1"/>
    <s v="33090100"/>
    <s v="0"/>
    <s v=""/>
    <x v="173"/>
    <d v="2018-07-18T00:00:00"/>
    <m/>
    <d v="2018-07-18T00:00:00"/>
    <d v="2018-07-18T00:00:00"/>
    <b v="0"/>
    <s v=""/>
    <s v=""/>
    <s v=""/>
    <s v=""/>
    <s v="33010000"/>
    <s v="3309"/>
    <s v="330914"/>
    <s v="11"/>
    <x v="16"/>
    <x v="129"/>
  </r>
  <r>
    <n v="83776"/>
    <n v="517"/>
    <n v="2552"/>
    <n v="49"/>
    <s v="71"/>
    <s v="จันธิดา  นามพะธาย"/>
    <s v="0170028"/>
    <s v="นาง สร้อยฟ้า แก้วใสย์"/>
    <s v="2"/>
    <n v="4"/>
    <n v="0"/>
    <n v="20"/>
    <s v="1"/>
    <s v="1"/>
    <s v="0"/>
    <n v="11"/>
    <s v="59 บ้านแสง"/>
    <s v="33090209"/>
    <s v="2"/>
    <s v="3"/>
    <s v="1"/>
    <s v="1"/>
    <s v="33090100"/>
    <s v="0"/>
    <s v=""/>
    <x v="19"/>
    <d v="2018-09-12T00:00:00"/>
    <m/>
    <d v="2018-09-14T00:00:00"/>
    <d v="2018-09-14T00:00:00"/>
    <b v="0"/>
    <s v=""/>
    <s v=""/>
    <s v=""/>
    <s v=""/>
    <s v="33010000"/>
    <s v="3309"/>
    <s v="330902"/>
    <s v="09"/>
    <x v="16"/>
    <x v="121"/>
  </r>
  <r>
    <n v="52483"/>
    <n v="169"/>
    <n v="1328"/>
    <n v="4"/>
    <s v="71"/>
    <s v="อรวรรณ  วงค์คำตา"/>
    <s v="0169421"/>
    <s v="นางสาว ทักษ์ ขัตติยะวงศ์"/>
    <s v="2"/>
    <n v="3"/>
    <n v="10"/>
    <n v="20"/>
    <s v="1"/>
    <s v="1"/>
    <s v="0"/>
    <n v="11"/>
    <s v="77   บ้านหนองศาลา"/>
    <s v="33091508"/>
    <s v="2"/>
    <s v="3"/>
    <s v="1"/>
    <s v="1"/>
    <s v="33090100"/>
    <s v="0"/>
    <s v=""/>
    <x v="189"/>
    <d v="2018-06-25T00:00:00"/>
    <m/>
    <d v="2018-06-26T00:00:00"/>
    <d v="2018-06-26T00:00:00"/>
    <b v="0"/>
    <s v=""/>
    <s v=""/>
    <s v=""/>
    <s v=""/>
    <s v="33010000"/>
    <s v="3309"/>
    <s v="330915"/>
    <s v="08"/>
    <x v="16"/>
    <x v="127"/>
  </r>
  <r>
    <n v="53189"/>
    <n v="177"/>
    <n v="1374"/>
    <n v="7"/>
    <s v="71"/>
    <s v="ธนาศักดิ์  ธรรมวัตร"/>
    <s v="0171452"/>
    <s v="นางสาว อนงค์ นาชัยคำ"/>
    <s v="1"/>
    <n v="3"/>
    <n v="4"/>
    <n v="17"/>
    <s v="1"/>
    <s v="1"/>
    <s v="0"/>
    <n v="11"/>
    <s v="44 บ้านสร้างแก้ว"/>
    <s v="33091511"/>
    <s v="2"/>
    <s v="3"/>
    <s v="1"/>
    <s v="1"/>
    <s v="33090100"/>
    <s v="0"/>
    <s v=""/>
    <x v="182"/>
    <d v="2018-06-28T00:00:00"/>
    <m/>
    <d v="2018-06-28T00:00:00"/>
    <d v="2018-06-28T00:00:00"/>
    <b v="0"/>
    <s v=""/>
    <s v=""/>
    <s v=""/>
    <s v=""/>
    <s v="33010000"/>
    <s v="3309"/>
    <s v="330915"/>
    <s v="11"/>
    <x v="16"/>
    <x v="127"/>
  </r>
  <r>
    <n v="83786"/>
    <n v="518"/>
    <n v="2562"/>
    <n v="50"/>
    <s v="71"/>
    <s v="เอกมงคล  คำนึง"/>
    <s v="0178474"/>
    <s v="น.ส. สาวิตรี เชิดพานิช"/>
    <s v="1"/>
    <n v="1"/>
    <n v="9"/>
    <n v="12"/>
    <s v="1"/>
    <s v="1"/>
    <s v="0"/>
    <n v="11"/>
    <s v="64 บ.เห็ดผึ้ง"/>
    <s v="33091304"/>
    <s v="2"/>
    <s v="3"/>
    <s v="1"/>
    <s v="1"/>
    <s v="33090100"/>
    <s v="0"/>
    <s v=""/>
    <x v="19"/>
    <d v="2018-09-13T00:00:00"/>
    <m/>
    <d v="2018-09-14T00:00:00"/>
    <d v="2018-09-14T00:00:00"/>
    <b v="0"/>
    <s v=""/>
    <s v=""/>
    <s v=""/>
    <s v=""/>
    <s v="33010000"/>
    <s v="3309"/>
    <s v="330913"/>
    <s v="04"/>
    <x v="16"/>
    <x v="124"/>
  </r>
  <r>
    <n v="65620"/>
    <n v="296"/>
    <n v="1949"/>
    <n v="31"/>
    <s v="71"/>
    <s v="อภิษฎา  มรรคนา"/>
    <s v="0165369"/>
    <s v="นางสาว นฤมล นิลวัน"/>
    <s v="2"/>
    <n v="4"/>
    <n v="11"/>
    <n v="25"/>
    <s v="1"/>
    <s v="1"/>
    <s v="0"/>
    <n v="11"/>
    <s v="126"/>
    <s v="33090102"/>
    <s v="1"/>
    <s v="3"/>
    <s v="1"/>
    <s v="1"/>
    <s v="33090100"/>
    <s v="0"/>
    <s v=""/>
    <x v="26"/>
    <d v="2018-08-02T00:00:00"/>
    <m/>
    <d v="2018-08-03T00:00:00"/>
    <d v="2018-08-03T00:00:00"/>
    <b v="0"/>
    <s v=""/>
    <s v=""/>
    <s v=""/>
    <s v=""/>
    <s v="33010000"/>
    <s v="3309"/>
    <s v="330901"/>
    <s v="02"/>
    <x v="16"/>
    <x v="126"/>
  </r>
  <r>
    <n v="52926"/>
    <n v="174"/>
    <n v="1352"/>
    <n v="6"/>
    <s v="71"/>
    <s v="อนัญญา  สมสร้าง"/>
    <s v="0180325"/>
    <s v="น.ส. นุชจรี ลีลา"/>
    <s v="2"/>
    <n v="1"/>
    <n v="0"/>
    <n v="12"/>
    <s v="1"/>
    <s v="1"/>
    <s v="0"/>
    <n v="11"/>
    <s v="27บ้านหนองสรวง"/>
    <s v="33091506"/>
    <s v="2"/>
    <s v="3"/>
    <s v="1"/>
    <s v="1"/>
    <s v="33090100"/>
    <s v="0"/>
    <s v=""/>
    <x v="61"/>
    <d v="2018-06-27T00:00:00"/>
    <m/>
    <d v="2018-06-27T00:00:00"/>
    <d v="2018-06-27T00:00:00"/>
    <b v="0"/>
    <s v=""/>
    <s v=""/>
    <s v=""/>
    <s v=""/>
    <s v="33010000"/>
    <s v="3309"/>
    <s v="330915"/>
    <s v="06"/>
    <x v="16"/>
    <x v="127"/>
  </r>
  <r>
    <n v="58104"/>
    <n v="219"/>
    <n v="9906"/>
    <n v="42"/>
    <s v="71"/>
    <s v="ณัฐพัฒน์  ตั้งการกิจ"/>
    <s v="000826862"/>
    <s v="นาง พรลภัส ตั้งการกิจ"/>
    <s v="1"/>
    <n v="4"/>
    <n v="4"/>
    <n v="15"/>
    <s v="1"/>
    <s v="1"/>
    <s v="0"/>
    <n v="11"/>
    <s v="6 บ้านหนองปะอุน"/>
    <s v="33091404"/>
    <s v="2"/>
    <s v="2"/>
    <s v="1"/>
    <s v="1"/>
    <s v="33010120"/>
    <s v="0"/>
    <s v=""/>
    <x v="135"/>
    <d v="2018-07-10T00:00:00"/>
    <m/>
    <d v="2018-07-12T00:00:00"/>
    <d v="2018-07-12T00:00:00"/>
    <b v="0"/>
    <s v=""/>
    <s v=""/>
    <s v=""/>
    <s v=""/>
    <s v="33010000"/>
    <s v="3309"/>
    <s v="330914"/>
    <s v="04"/>
    <x v="16"/>
    <x v="129"/>
  </r>
  <r>
    <n v="87345"/>
    <n v="600"/>
    <n v="2652"/>
    <n v="53"/>
    <s v="71"/>
    <s v="วุฒิชัย  สมจิต"/>
    <s v="0177379"/>
    <s v="น.ส. ภัสชิราพร โคตรศิริ"/>
    <s v="1"/>
    <n v="2"/>
    <n v="1"/>
    <n v="8"/>
    <s v="1"/>
    <s v="1"/>
    <s v="0"/>
    <n v="11"/>
    <s v="8 บ.ดอนลิ้นฟ้า"/>
    <s v="33090313"/>
    <s v="2"/>
    <s v="3"/>
    <s v="1"/>
    <s v="1"/>
    <s v="33090100"/>
    <s v="0"/>
    <s v=""/>
    <x v="30"/>
    <d v="2018-09-24T00:00:00"/>
    <m/>
    <d v="2018-09-25T00:00:00"/>
    <d v="2018-09-25T00:00:00"/>
    <b v="0"/>
    <s v=""/>
    <s v=""/>
    <s v=""/>
    <s v=""/>
    <s v="33010000"/>
    <s v="3309"/>
    <s v="330903"/>
    <s v="13"/>
    <x v="16"/>
    <x v="123"/>
  </r>
  <r>
    <n v="52925"/>
    <n v="173"/>
    <n v="1351"/>
    <n v="5"/>
    <s v="71"/>
    <s v="ธนทรัพย์  สุขสำราญ"/>
    <s v="0179190"/>
    <s v="นาง อารียา ลีลา"/>
    <s v="1"/>
    <n v="1"/>
    <n v="4"/>
    <n v="11"/>
    <s v="1"/>
    <s v="1"/>
    <s v="0"/>
    <n v="11"/>
    <s v="69"/>
    <s v="33091506"/>
    <s v="2"/>
    <s v="3"/>
    <s v="1"/>
    <s v="1"/>
    <s v="33090100"/>
    <s v="0"/>
    <s v=""/>
    <x v="61"/>
    <d v="2018-06-27T00:00:00"/>
    <m/>
    <d v="2018-06-27T00:00:00"/>
    <d v="2018-06-27T00:00:00"/>
    <b v="0"/>
    <s v=""/>
    <s v=""/>
    <s v=""/>
    <s v=""/>
    <s v="33010000"/>
    <s v="3309"/>
    <s v="330915"/>
    <s v="06"/>
    <x v="16"/>
    <x v="127"/>
  </r>
  <r>
    <n v="52059"/>
    <n v="168"/>
    <n v="1302"/>
    <n v="3"/>
    <s v="71"/>
    <s v="ชนิกานต์  จำปาพันธ์"/>
    <s v="0178274"/>
    <s v="นาง วาสนา พะกะสี"/>
    <s v="2"/>
    <n v="4"/>
    <n v="10"/>
    <n v="1"/>
    <s v="1"/>
    <s v="1"/>
    <s v="0"/>
    <n v="11"/>
    <s v="47/1"/>
    <s v="33090310"/>
    <s v="2"/>
    <s v="3"/>
    <s v="1"/>
    <s v="1"/>
    <s v="33090100"/>
    <s v="0"/>
    <s v=""/>
    <x v="189"/>
    <d v="2018-06-23T00:00:00"/>
    <m/>
    <d v="2018-06-25T00:00:00"/>
    <d v="2018-06-25T00:00:00"/>
    <b v="0"/>
    <s v=""/>
    <s v=""/>
    <s v=""/>
    <s v=""/>
    <s v="33010000"/>
    <s v="3309"/>
    <s v="330903"/>
    <s v="10"/>
    <x v="16"/>
    <x v="123"/>
  </r>
  <r>
    <n v="99046"/>
    <n v="746"/>
    <n v="4985"/>
    <n v="46"/>
    <s v="71"/>
    <s v="ณิฃนันทน์  ทองเสี่ยน"/>
    <s v="0251514"/>
    <s v="น.ส. ณัฐพร ธรรมดา"/>
    <s v="2"/>
    <n v="2"/>
    <n v="10"/>
    <n v="1"/>
    <s v="1"/>
    <s v="1"/>
    <s v="0"/>
    <n v="11"/>
    <s v="177  บ.หัววัว"/>
    <s v="33160105"/>
    <s v="2"/>
    <s v="3"/>
    <s v="1"/>
    <s v="1"/>
    <s v="33100100"/>
    <s v="0"/>
    <s v=""/>
    <x v="15"/>
    <d v="2018-11-07T00:00:00"/>
    <m/>
    <d v="2018-11-07T00:00:00"/>
    <d v="2018-11-07T00:00:00"/>
    <b v="0"/>
    <s v=""/>
    <s v=""/>
    <s v=""/>
    <s v=""/>
    <s v="33010000"/>
    <s v="3316"/>
    <s v="331601"/>
    <s v="05"/>
    <x v="17"/>
    <x v="130"/>
  </r>
  <r>
    <n v="88563"/>
    <n v="619"/>
    <n v="2504"/>
    <n v="23"/>
    <s v="71"/>
    <s v="ภาณุวิชญ์  สิงห์เสนา"/>
    <s v="0097532"/>
    <s v="น.ส. ชลันดา เผ่าจันทึก"/>
    <s v="1"/>
    <n v="0"/>
    <n v="8"/>
    <n v="23"/>
    <s v="1"/>
    <s v="1"/>
    <s v="0"/>
    <n v="11"/>
    <s v="71  บ้านดงบัง"/>
    <s v="33160501"/>
    <s v="2"/>
    <s v="3"/>
    <s v="1"/>
    <s v="1"/>
    <s v="33160100"/>
    <s v="0"/>
    <s v=""/>
    <x v="93"/>
    <d v="2018-09-27T00:00:00"/>
    <m/>
    <d v="2018-09-28T00:00:00"/>
    <d v="2018-09-28T00:00:00"/>
    <b v="0"/>
    <s v=""/>
    <s v=""/>
    <s v=""/>
    <s v=""/>
    <s v="33010000"/>
    <s v="3316"/>
    <s v="331605"/>
    <s v="01"/>
    <x v="17"/>
    <x v="131"/>
  </r>
  <r>
    <n v="80809"/>
    <n v="462"/>
    <n v="2148"/>
    <n v="12"/>
    <s v="71"/>
    <s v="กันตพงษ์  จันทร์ธรรม"/>
    <s v="0097224"/>
    <s v="นาง ยุภา มั่งสูงเนิน"/>
    <s v="1"/>
    <n v="1"/>
    <n v="11"/>
    <n v="6"/>
    <s v="1"/>
    <s v="1"/>
    <s v="0"/>
    <n v="11"/>
    <s v="42  บ้านป่าใต้"/>
    <s v="33160111"/>
    <s v="1"/>
    <s v="3"/>
    <s v="1"/>
    <s v="3"/>
    <s v="33160100"/>
    <s v="0"/>
    <s v=""/>
    <x v="80"/>
    <d v="2018-09-03T00:00:00"/>
    <m/>
    <d v="2018-09-05T00:00:00"/>
    <d v="2018-09-05T00:00:00"/>
    <b v="0"/>
    <s v=""/>
    <s v=""/>
    <s v=""/>
    <s v=""/>
    <s v="33010000"/>
    <s v="3316"/>
    <s v="331601"/>
    <s v="11"/>
    <x v="17"/>
    <x v="130"/>
  </r>
  <r>
    <n v="80805"/>
    <n v="461"/>
    <n v="2144"/>
    <n v="11"/>
    <s v="71"/>
    <s v="พีรภัทรพงศ์  เชื้อทอง"/>
    <s v="0089935"/>
    <s v="นางสาว อนงค์รัตน์ กำจัด"/>
    <s v="1"/>
    <n v="3"/>
    <n v="5"/>
    <n v="27"/>
    <s v="1"/>
    <s v="1"/>
    <s v="0"/>
    <n v="11"/>
    <s v="28 บ้านสร้างบาก"/>
    <s v="33160701"/>
    <s v="2"/>
    <s v="3"/>
    <s v="1"/>
    <s v="1"/>
    <s v="33160100"/>
    <s v="0"/>
    <s v=""/>
    <x v="34"/>
    <d v="2018-09-03T00:00:00"/>
    <m/>
    <d v="2018-09-05T00:00:00"/>
    <d v="2018-09-05T00:00:00"/>
    <b v="0"/>
    <s v=""/>
    <s v=""/>
    <s v=""/>
    <s v=""/>
    <s v="33010000"/>
    <s v="3316"/>
    <s v="331607"/>
    <s v="01"/>
    <x v="17"/>
    <x v="132"/>
  </r>
  <r>
    <n v="28320"/>
    <n v="100"/>
    <n v="551"/>
    <n v="7"/>
    <s v="71"/>
    <s v="ภานุวัฒน์  ทัศนา"/>
    <s v="0092694"/>
    <s v="นาง นาที สมใชยา"/>
    <s v="1"/>
    <n v="1"/>
    <n v="11"/>
    <n v="2"/>
    <s v="1"/>
    <s v="1"/>
    <s v="0"/>
    <n v="11"/>
    <s v="47 บ้านหนองไผ่"/>
    <s v="33160704"/>
    <s v="2"/>
    <s v="3"/>
    <s v="1"/>
    <s v="1"/>
    <s v="33160100"/>
    <s v="0"/>
    <s v=""/>
    <x v="215"/>
    <d v="2018-03-27T00:00:00"/>
    <m/>
    <d v="2018-03-28T00:00:00"/>
    <d v="2018-03-28T00:00:00"/>
    <b v="0"/>
    <s v=""/>
    <s v=""/>
    <s v=""/>
    <s v=""/>
    <s v="33010000"/>
    <s v="3316"/>
    <s v="331607"/>
    <s v="04"/>
    <x v="17"/>
    <x v="132"/>
  </r>
  <r>
    <n v="28312"/>
    <n v="99"/>
    <n v="543"/>
    <n v="6"/>
    <s v="71"/>
    <s v="ศศิประภา  พงษ์ธนู"/>
    <s v="0092834"/>
    <s v="นางสาว มลธิชา บุญกอง"/>
    <s v="2"/>
    <n v="1"/>
    <n v="10"/>
    <n v="13"/>
    <s v="1"/>
    <s v="1"/>
    <s v="0"/>
    <n v="11"/>
    <s v="83 บ้านเห็นอ้ม"/>
    <s v="33160810"/>
    <s v="2"/>
    <s v="3"/>
    <s v="1"/>
    <s v="1"/>
    <s v="33160100"/>
    <s v="0"/>
    <s v=""/>
    <x v="216"/>
    <d v="2018-03-25T00:00:00"/>
    <m/>
    <d v="2018-03-28T00:00:00"/>
    <d v="2018-03-28T00:00:00"/>
    <b v="0"/>
    <s v=""/>
    <s v=""/>
    <s v=""/>
    <s v=""/>
    <s v="33010000"/>
    <s v="3316"/>
    <s v="331608"/>
    <s v="10"/>
    <x v="17"/>
    <x v="133"/>
  </r>
  <r>
    <n v="60021"/>
    <n v="234"/>
    <n v="1415"/>
    <n v="8"/>
    <s v="71"/>
    <s v="สิทธิศักดิ์  วงศ์ตา"/>
    <s v="0089304"/>
    <s v="น.ส. วาสนา สิมมา"/>
    <s v="1"/>
    <n v="3"/>
    <n v="7"/>
    <n v="23"/>
    <s v="1"/>
    <s v="1"/>
    <s v="0"/>
    <n v="11"/>
    <s v="33 บ้านสร้างกกเกษ"/>
    <s v="33160413"/>
    <s v="2"/>
    <s v="3"/>
    <s v="1"/>
    <s v="1"/>
    <s v="33160100"/>
    <s v="0"/>
    <s v=""/>
    <x v="171"/>
    <d v="2018-07-16T00:00:00"/>
    <m/>
    <d v="2018-07-18T00:00:00"/>
    <d v="2018-07-18T00:00:00"/>
    <b v="0"/>
    <s v=""/>
    <s v=""/>
    <s v=""/>
    <s v=""/>
    <s v="33010000"/>
    <s v="3316"/>
    <s v="331604"/>
    <s v="13"/>
    <x v="17"/>
    <x v="134"/>
  </r>
  <r>
    <n v="75850"/>
    <n v="385"/>
    <n v="1990"/>
    <n v="10"/>
    <s v="71"/>
    <s v="ปรัชญา  บุญตะโลก"/>
    <s v="0093818"/>
    <s v="น.ส. อรอนงค์ บุญตะโลก"/>
    <s v="1"/>
    <n v="1"/>
    <n v="11"/>
    <n v="0"/>
    <s v="1"/>
    <s v="1"/>
    <s v="0"/>
    <n v="11"/>
    <s v="48  บ้านหลักป้าย"/>
    <s v="33160707"/>
    <s v="2"/>
    <s v="3"/>
    <s v="1"/>
    <s v="1"/>
    <s v="33160100"/>
    <s v="0"/>
    <s v=""/>
    <x v="156"/>
    <d v="2018-08-22T00:00:00"/>
    <m/>
    <d v="2018-08-24T00:00:00"/>
    <d v="2018-08-24T00:00:00"/>
    <b v="0"/>
    <s v=""/>
    <s v=""/>
    <s v=""/>
    <s v=""/>
    <s v="33010000"/>
    <s v="3316"/>
    <s v="331607"/>
    <s v="07"/>
    <x v="17"/>
    <x v="132"/>
  </r>
  <r>
    <n v="86093"/>
    <n v="579"/>
    <n v="2390"/>
    <n v="19"/>
    <s v="71"/>
    <s v="ธนวิชญ์   นาจำปา"/>
    <s v="0090301"/>
    <s v="น.ส. พัชรีภรณ์ วิลัยเลิศ"/>
    <s v="1"/>
    <n v="3"/>
    <n v="4"/>
    <n v="12"/>
    <s v="1"/>
    <s v="1"/>
    <s v="0"/>
    <n v="11"/>
    <s v="17  บ้านโนนสูง"/>
    <s v="33160305"/>
    <s v="2"/>
    <s v="3"/>
    <s v="1"/>
    <s v="1"/>
    <s v="33160100"/>
    <s v="0"/>
    <s v=""/>
    <x v="12"/>
    <d v="2018-09-19T00:00:00"/>
    <m/>
    <d v="2018-09-21T00:00:00"/>
    <d v="2018-09-21T00:00:00"/>
    <b v="0"/>
    <s v=""/>
    <s v=""/>
    <s v=""/>
    <s v=""/>
    <s v="33010000"/>
    <s v="3316"/>
    <s v="331603"/>
    <s v="05"/>
    <x v="17"/>
    <x v="135"/>
  </r>
  <r>
    <n v="61331"/>
    <n v="251"/>
    <n v="1475"/>
    <n v="9"/>
    <s v="71"/>
    <s v="ธีระพล  พรรณา"/>
    <s v="0090143"/>
    <s v="นาง สุดาวัลย์ จันทนันต์"/>
    <s v="1"/>
    <n v="3"/>
    <n v="7"/>
    <n v="27"/>
    <s v="1"/>
    <s v="1"/>
    <s v="0"/>
    <n v="11"/>
    <s v="115   บ้านหนองคู"/>
    <s v="33160205"/>
    <s v="2"/>
    <s v="3"/>
    <s v="1"/>
    <s v="1"/>
    <s v="33160100"/>
    <s v="0"/>
    <s v=""/>
    <x v="51"/>
    <d v="2018-07-21T00:00:00"/>
    <m/>
    <d v="2018-07-23T00:00:00"/>
    <d v="2018-07-23T00:00:00"/>
    <b v="0"/>
    <s v=""/>
    <s v=""/>
    <s v=""/>
    <s v=""/>
    <s v="33010000"/>
    <s v="3316"/>
    <s v="331602"/>
    <s v="05"/>
    <x v="17"/>
    <x v="136"/>
  </r>
  <r>
    <n v="99932"/>
    <n v="757"/>
    <n v="17100"/>
    <n v="157"/>
    <s v="71"/>
    <s v="ปัญญาพล  ศรีหะโคตร์"/>
    <s v="000944246"/>
    <s v="น.ส. นุจรี สุธาตุ"/>
    <s v="1"/>
    <n v="1"/>
    <n v="9"/>
    <n v="21"/>
    <s v="1"/>
    <s v="1"/>
    <s v="0"/>
    <n v="11"/>
    <s v="43  บ้านทุ่งน้อย วัค"/>
    <s v="33160804"/>
    <s v="2"/>
    <s v="2"/>
    <s v="1"/>
    <s v="1"/>
    <s v="33010120"/>
    <s v="0"/>
    <s v=""/>
    <x v="16"/>
    <d v="2018-11-11T00:00:00"/>
    <m/>
    <d v="2018-11-12T00:00:00"/>
    <d v="2018-11-12T00:00:00"/>
    <b v="0"/>
    <s v=""/>
    <s v=""/>
    <s v=""/>
    <s v=""/>
    <s v="33010000"/>
    <s v="3316"/>
    <s v="331608"/>
    <s v="04"/>
    <x v="17"/>
    <x v="133"/>
  </r>
  <r>
    <n v="59252"/>
    <n v="228"/>
    <n v="10064"/>
    <n v="43"/>
    <s v="71"/>
    <s v="ณัฏฐณิชา  ทองดอนคำ"/>
    <s v="000996326"/>
    <s v="น.ส. นภาพร นามลนวล"/>
    <s v="2"/>
    <n v="0"/>
    <n v="1"/>
    <n v="22"/>
    <s v="1"/>
    <s v="1"/>
    <s v="0"/>
    <n v="11"/>
    <s v="9 บ้านป่าดู่"/>
    <s v="33160603"/>
    <s v="2"/>
    <s v="2"/>
    <s v="1"/>
    <s v="1"/>
    <s v="33010120"/>
    <s v="0"/>
    <s v=""/>
    <x v="136"/>
    <d v="2018-07-13T00:00:00"/>
    <m/>
    <d v="2018-07-16T00:00:00"/>
    <d v="2018-07-16T00:00:00"/>
    <b v="0"/>
    <s v=""/>
    <s v=""/>
    <s v=""/>
    <s v=""/>
    <s v="33010000"/>
    <s v="3316"/>
    <s v="331606"/>
    <s v="03"/>
    <x v="17"/>
    <x v="137"/>
  </r>
  <r>
    <n v="25903"/>
    <n v="95"/>
    <n v="435"/>
    <n v="5"/>
    <s v="71"/>
    <s v="พงศ์พันธ์ สาระวรรณ"/>
    <s v="0090809"/>
    <s v="นาง พิชชานันท์ ใสกระจ่าง"/>
    <s v="1"/>
    <n v="2"/>
    <n v="7"/>
    <n v="12"/>
    <s v="1"/>
    <s v="1"/>
    <s v="0"/>
    <n v="11"/>
    <s v="243  บ้านดวนใหญ่"/>
    <s v="33160302"/>
    <s v="2"/>
    <s v="3"/>
    <s v="1"/>
    <s v="1"/>
    <s v="33160100"/>
    <s v="0"/>
    <s v=""/>
    <x v="217"/>
    <d v="2018-03-06T00:00:00"/>
    <m/>
    <d v="2018-03-06T00:00:00"/>
    <d v="2018-03-21T00:00:00"/>
    <b v="0"/>
    <s v=""/>
    <s v=""/>
    <s v=""/>
    <s v=""/>
    <s v="33010000"/>
    <s v="3316"/>
    <s v="331603"/>
    <s v="02"/>
    <x v="17"/>
    <x v="135"/>
  </r>
  <r>
    <n v="82371"/>
    <n v="493"/>
    <n v="13496"/>
    <n v="94"/>
    <s v="71"/>
    <s v="จันทกานต์  ม่วงสอดศรี"/>
    <s v="000976342"/>
    <s v="น.ส. อรทัย สำเภา"/>
    <s v="2"/>
    <n v="0"/>
    <n v="10"/>
    <n v="30"/>
    <s v="1"/>
    <s v="1"/>
    <s v="0"/>
    <n v="11"/>
    <s v="39"/>
    <s v="33160119"/>
    <s v="2"/>
    <s v="2"/>
    <s v="1"/>
    <s v="1"/>
    <s v="33010120"/>
    <s v="0"/>
    <s v=""/>
    <x v="191"/>
    <d v="2018-09-06T00:00:00"/>
    <m/>
    <d v="2018-09-10T00:00:00"/>
    <d v="2018-09-10T00:00:00"/>
    <b v="0"/>
    <s v=""/>
    <s v=""/>
    <s v=""/>
    <s v=""/>
    <s v="33010000"/>
    <s v="3316"/>
    <s v="331601"/>
    <s v="19"/>
    <x v="17"/>
    <x v="130"/>
  </r>
  <r>
    <n v="83607"/>
    <n v="513"/>
    <n v="2261"/>
    <n v="17"/>
    <s v="71"/>
    <s v="จันทกานต์  บุรีวงค์"/>
    <s v="0098287"/>
    <s v="น.ส. เจนจิรา เสาแก้ว"/>
    <s v="2"/>
    <n v="0"/>
    <n v="8"/>
    <n v="13"/>
    <s v="1"/>
    <s v="1"/>
    <s v="0"/>
    <n v="11"/>
    <s v="20  บ้านหนองยวน"/>
    <s v="33160708"/>
    <s v="2"/>
    <s v="3"/>
    <s v="1"/>
    <s v="1"/>
    <s v="33160100"/>
    <s v="0"/>
    <s v=""/>
    <x v="83"/>
    <d v="2018-09-10T00:00:00"/>
    <m/>
    <d v="2018-09-13T00:00:00"/>
    <d v="2018-09-13T00:00:00"/>
    <b v="0"/>
    <s v=""/>
    <s v=""/>
    <s v=""/>
    <s v=""/>
    <s v="33010000"/>
    <s v="3316"/>
    <s v="331607"/>
    <s v="08"/>
    <x v="17"/>
    <x v="132"/>
  </r>
  <r>
    <n v="88001"/>
    <n v="610"/>
    <n v="2472"/>
    <n v="21"/>
    <s v="71"/>
    <s v="ธานิน  สมจันทร์"/>
    <s v="0095546"/>
    <s v="นาง ขวัญฤดี พลแสน"/>
    <s v="1"/>
    <n v="1"/>
    <n v="4"/>
    <n v="28"/>
    <s v="1"/>
    <s v="1"/>
    <s v="0"/>
    <n v="11"/>
    <s v="2 บ้านโพนเพ็ก"/>
    <s v="33160809"/>
    <s v="2"/>
    <s v="3"/>
    <s v="1"/>
    <s v="1"/>
    <s v="33160100"/>
    <s v="0"/>
    <s v=""/>
    <x v="30"/>
    <d v="2018-09-26T00:00:00"/>
    <m/>
    <d v="2018-09-26T00:00:00"/>
    <d v="2018-09-26T00:00:00"/>
    <b v="0"/>
    <s v=""/>
    <s v=""/>
    <s v=""/>
    <s v=""/>
    <s v="33010000"/>
    <s v="3316"/>
    <s v="331608"/>
    <s v="09"/>
    <x v="17"/>
    <x v="133"/>
  </r>
  <r>
    <n v="27171"/>
    <n v="97"/>
    <n v="1359"/>
    <n v="12"/>
    <s v="71"/>
    <s v="วชิรวิทย์  ทองโคตร"/>
    <s v="0262042"/>
    <s v="นาง สุพรรณี ทองโคตร"/>
    <s v="1"/>
    <n v="1"/>
    <n v="8"/>
    <n v="24"/>
    <s v="1"/>
    <s v="1"/>
    <s v="0"/>
    <n v="11"/>
    <s v="75 บ.สว่าง"/>
    <s v="33160606"/>
    <s v="2"/>
    <s v="3"/>
    <s v="1"/>
    <s v="1"/>
    <s v="33100100"/>
    <s v="0"/>
    <s v=""/>
    <x v="218"/>
    <d v="2018-03-23T00:00:00"/>
    <m/>
    <d v="2018-03-24T00:00:00"/>
    <d v="2018-03-24T00:00:00"/>
    <b v="0"/>
    <s v=""/>
    <s v=""/>
    <s v=""/>
    <s v=""/>
    <s v="33010000"/>
    <s v="3316"/>
    <s v="331606"/>
    <s v="06"/>
    <x v="17"/>
    <x v="137"/>
  </r>
  <r>
    <n v="82084"/>
    <n v="487"/>
    <n v="2233"/>
    <n v="16"/>
    <s v="71"/>
    <s v="ณวพล  ศรีโพนดวน"/>
    <s v="0097402"/>
    <s v="น.ส. สุภาวดี ลุผล"/>
    <s v="1"/>
    <n v="0"/>
    <n v="8"/>
    <n v="28"/>
    <s v="1"/>
    <s v="1"/>
    <s v="0"/>
    <n v="11"/>
    <s v="84  บ้านหนองนาโพธิ์"/>
    <s v="33160306"/>
    <s v="2"/>
    <s v="3"/>
    <s v="1"/>
    <s v="1"/>
    <s v="33160100"/>
    <s v="0"/>
    <s v=""/>
    <x v="60"/>
    <d v="2018-09-08T00:00:00"/>
    <m/>
    <d v="2018-09-10T00:00:00"/>
    <d v="2018-09-10T00:00:00"/>
    <b v="0"/>
    <s v=""/>
    <s v=""/>
    <s v=""/>
    <s v=""/>
    <s v="33010000"/>
    <s v="3316"/>
    <s v="331603"/>
    <s v="06"/>
    <x v="17"/>
    <x v="135"/>
  </r>
  <r>
    <n v="88295"/>
    <n v="615"/>
    <n v="14599"/>
    <n v="130"/>
    <s v="71"/>
    <s v="ณัฐดนัย  คำศรี"/>
    <s v="000941109"/>
    <s v="นาง พรเทวี คำศรี"/>
    <s v="1"/>
    <n v="2"/>
    <n v="2"/>
    <n v="17"/>
    <s v="1"/>
    <s v="1"/>
    <s v="0"/>
    <n v="11"/>
    <s v="20  บ้านหนองบก"/>
    <s v="33160406"/>
    <s v="2"/>
    <s v="2"/>
    <s v="1"/>
    <s v="1"/>
    <s v="33010120"/>
    <s v="0"/>
    <s v=""/>
    <x v="40"/>
    <d v="2018-09-24T00:00:00"/>
    <m/>
    <d v="2018-09-27T00:00:00"/>
    <d v="2018-09-27T00:00:00"/>
    <b v="0"/>
    <s v=""/>
    <s v=""/>
    <s v=""/>
    <s v=""/>
    <s v="33010000"/>
    <s v="3316"/>
    <s v="331604"/>
    <s v="06"/>
    <x v="17"/>
    <x v="134"/>
  </r>
  <r>
    <n v="30938"/>
    <n v="118"/>
    <n v="722"/>
    <n v="8"/>
    <s v="71"/>
    <s v="ภูธเนศ พิมพ์ทอง"/>
    <s v="10413"/>
    <s v="สมพงษ์"/>
    <s v="1"/>
    <n v="1"/>
    <n v="8"/>
    <n v="6"/>
    <s v="1"/>
    <s v="1"/>
    <s v=""/>
    <n v="11"/>
    <s v="53"/>
    <s v="33160204"/>
    <s v="2"/>
    <s v="5"/>
    <s v="1"/>
    <s v="3"/>
    <s v="33160201"/>
    <s v="0"/>
    <s v=""/>
    <x v="219"/>
    <d v="2018-04-02T00:00:00"/>
    <m/>
    <d v="2018-04-02T00:00:00"/>
    <d v="2018-04-03T00:00:00"/>
    <b v="0"/>
    <s v=""/>
    <s v=""/>
    <s v=""/>
    <s v=""/>
    <s v="33010000"/>
    <s v="3316"/>
    <s v="331602"/>
    <s v="04"/>
    <x v="17"/>
    <x v="136"/>
  </r>
  <r>
    <n v="65287"/>
    <n v="291"/>
    <n v="11033"/>
    <n v="51"/>
    <s v="71"/>
    <s v="ขวัญฤทัย  มีกุล"/>
    <s v="000645332"/>
    <s v="นาง ประภัสสร สุธารส"/>
    <s v="2"/>
    <n v="9"/>
    <n v="2"/>
    <n v="14"/>
    <s v="1"/>
    <s v="1"/>
    <s v="0"/>
    <n v="6"/>
    <s v="24   บ้านนิคม ซ.4"/>
    <s v="33160409"/>
    <s v="2"/>
    <s v="2"/>
    <s v="1"/>
    <s v="1"/>
    <s v="33010120"/>
    <s v="0"/>
    <s v=""/>
    <x v="26"/>
    <d v="2018-07-31T00:00:00"/>
    <m/>
    <d v="2018-08-02T00:00:00"/>
    <d v="2018-08-02T00:00:00"/>
    <b v="0"/>
    <s v=""/>
    <s v=""/>
    <s v=""/>
    <s v=""/>
    <s v="33010000"/>
    <s v="3316"/>
    <s v="331604"/>
    <s v="09"/>
    <x v="17"/>
    <x v="134"/>
  </r>
  <r>
    <n v="65367"/>
    <n v="295"/>
    <n v="11115"/>
    <n v="55"/>
    <s v="71"/>
    <s v="บูรณ์พิภพ  บุญคง"/>
    <s v="000946690"/>
    <s v="นาง จริยา บุญคง"/>
    <s v="1"/>
    <n v="1"/>
    <n v="5"/>
    <n v="16"/>
    <s v="1"/>
    <s v="1"/>
    <s v="0"/>
    <n v="11"/>
    <s v="106  บ้านหนองตาพรม"/>
    <s v="33160702"/>
    <s v="2"/>
    <s v="2"/>
    <s v="1"/>
    <s v="1"/>
    <s v="33010120"/>
    <s v="0"/>
    <s v=""/>
    <x v="157"/>
    <d v="2018-08-01T00:00:00"/>
    <m/>
    <d v="2018-08-02T00:00:00"/>
    <d v="2018-08-02T00:00:00"/>
    <b v="0"/>
    <s v=""/>
    <s v=""/>
    <s v=""/>
    <s v=""/>
    <s v="33010000"/>
    <s v="3316"/>
    <s v="331607"/>
    <s v="02"/>
    <x v="17"/>
    <x v="132"/>
  </r>
  <r>
    <n v="100720"/>
    <n v="770"/>
    <n v="6931"/>
    <n v="10"/>
    <s v="71"/>
    <s v="ณัฐธิดา สงโสด"/>
    <s v="0121129"/>
    <s v="น.ส. รจนา สายสังข์"/>
    <s v="2"/>
    <n v="4"/>
    <n v="2"/>
    <n v="0"/>
    <s v="1"/>
    <s v="1"/>
    <s v=""/>
    <n v="11"/>
    <s v="22  บ.กันจาน"/>
    <s v="33140310"/>
    <s v="2"/>
    <s v="3"/>
    <s v="1"/>
    <s v="1"/>
    <s v="33140100"/>
    <s v="0"/>
    <s v=""/>
    <x v="110"/>
    <d v="2018-11-12T00:00:00"/>
    <m/>
    <d v="2018-11-13T00:00:00"/>
    <d v="2018-11-15T00:00:00"/>
    <b v="0"/>
    <s v=""/>
    <s v=""/>
    <s v=""/>
    <s v=""/>
    <s v="33010000"/>
    <s v="3314"/>
    <s v="331403"/>
    <s v="10"/>
    <x v="18"/>
    <x v="138"/>
  </r>
  <r>
    <n v="90704"/>
    <n v="644"/>
    <n v="35876"/>
    <n v="0"/>
    <s v="71"/>
    <s v="กิตติกานต์  แก้วใส"/>
    <s v="0213361"/>
    <s v="นางสาว กัลยาณี โยธา"/>
    <s v="1"/>
    <n v="1"/>
    <n v="5"/>
    <n v="13"/>
    <s v="1"/>
    <s v="1"/>
    <s v="0"/>
    <n v="11"/>
    <s v="63"/>
    <s v="33140206"/>
    <s v="2"/>
    <s v="3"/>
    <s v="1"/>
    <s v="1"/>
    <s v="33010100"/>
    <s v="0"/>
    <s v=""/>
    <x v="164"/>
    <d v="2018-09-29T00:00:00"/>
    <m/>
    <d v="2018-10-04T00:00:00"/>
    <d v="2018-10-04T00:00:00"/>
    <b v="0"/>
    <s v=""/>
    <s v=""/>
    <s v=""/>
    <s v=""/>
    <s v="33010000"/>
    <s v="3314"/>
    <s v="331402"/>
    <s v="06"/>
    <x v="18"/>
    <x v="139"/>
  </r>
  <r>
    <n v="18625"/>
    <n v="77"/>
    <n v="0"/>
    <n v="0"/>
    <s v="71"/>
    <s v="คนิสสรา ศรภักดิ์"/>
    <s v="8612"/>
    <s v=""/>
    <s v="2"/>
    <n v="2"/>
    <n v="11"/>
    <n v="17"/>
    <s v="1"/>
    <s v="1"/>
    <s v=""/>
    <n v="11"/>
    <s v="112"/>
    <s v="33140602"/>
    <s v="2"/>
    <s v="5"/>
    <s v="1"/>
    <s v="3"/>
    <s v="33140601"/>
    <s v="1"/>
    <s v=""/>
    <x v="220"/>
    <d v="2018-02-12T00:00:00"/>
    <m/>
    <d v="2018-02-12T00:00:00"/>
    <d v="2018-03-06T00:00:00"/>
    <b v="0"/>
    <s v=""/>
    <s v=""/>
    <s v=""/>
    <s v=""/>
    <s v="33010000"/>
    <s v="3314"/>
    <s v="331406"/>
    <s v="02"/>
    <x v="18"/>
    <x v="140"/>
  </r>
  <r>
    <n v="92680"/>
    <n v="673"/>
    <n v="6148"/>
    <n v="5"/>
    <s v="71"/>
    <s v="ศรัทธิยา  นาคดี"/>
    <s v="0129152"/>
    <s v="นาง สุภาพร สายสังข์"/>
    <s v="2"/>
    <n v="2"/>
    <n v="7"/>
    <n v="20"/>
    <s v="1"/>
    <s v="1"/>
    <s v="0"/>
    <n v="11"/>
    <s v="12/4  บ. โนนงาม"/>
    <s v="33140601"/>
    <s v="2"/>
    <s v="3"/>
    <s v="1"/>
    <s v="1"/>
    <s v="33140100"/>
    <s v="0"/>
    <s v=""/>
    <x v="49"/>
    <d v="2018-10-09T00:00:00"/>
    <m/>
    <d v="2018-10-10T00:00:00"/>
    <d v="2018-10-10T00:00:00"/>
    <b v="0"/>
    <s v=""/>
    <s v=""/>
    <s v=""/>
    <s v=""/>
    <s v="33010000"/>
    <s v="3314"/>
    <s v="331406"/>
    <s v="01"/>
    <x v="18"/>
    <x v="140"/>
  </r>
  <r>
    <n v="98198"/>
    <n v="736"/>
    <n v="6742"/>
    <n v="9"/>
    <s v="71"/>
    <s v="กมลชนก  รัตนโสภา"/>
    <s v="0128488"/>
    <s v="น.ส. เสาวรัตน์ มณีจันทร์"/>
    <s v="2"/>
    <n v="2"/>
    <n v="9"/>
    <n v="0"/>
    <s v="1"/>
    <s v="1"/>
    <s v="0"/>
    <n v="11"/>
    <s v="41 บ.หนองโดน"/>
    <s v="33140311"/>
    <s v="2"/>
    <s v="3"/>
    <s v="1"/>
    <s v="1"/>
    <s v="33140100"/>
    <s v="0"/>
    <s v=""/>
    <x v="109"/>
    <d v="2018-11-02T00:00:00"/>
    <m/>
    <d v="2018-11-02T00:00:00"/>
    <d v="2018-11-05T00:00:00"/>
    <b v="0"/>
    <s v=""/>
    <s v=""/>
    <s v=""/>
    <s v=""/>
    <s v="33010000"/>
    <s v="3314"/>
    <s v="331403"/>
    <s v="11"/>
    <x v="18"/>
    <x v="138"/>
  </r>
  <r>
    <n v="77180"/>
    <n v="399"/>
    <n v="3920"/>
    <n v="36"/>
    <s v="71"/>
    <s v="จิรเมธ  ชื่นจันทร์"/>
    <s v="0089861"/>
    <s v="นาง สายฝน ชื่นจันทร์"/>
    <s v="1"/>
    <n v="4"/>
    <n v="1"/>
    <n v="0"/>
    <s v="1"/>
    <s v="1"/>
    <s v="0"/>
    <n v="11"/>
    <s v="18"/>
    <s v="33140106"/>
    <s v="2"/>
    <s v="3"/>
    <s v="1"/>
    <s v="1"/>
    <s v="33170100"/>
    <s v="0"/>
    <s v=""/>
    <x v="4"/>
    <d v="2018-08-26T00:00:00"/>
    <m/>
    <d v="2018-08-27T00:00:00"/>
    <d v="2018-08-27T00:00:00"/>
    <b v="0"/>
    <s v=""/>
    <s v=""/>
    <s v=""/>
    <s v=""/>
    <s v="33010000"/>
    <s v="3314"/>
    <s v="331401"/>
    <s v="06"/>
    <x v="18"/>
    <x v="141"/>
  </r>
  <r>
    <n v="94531"/>
    <n v="687"/>
    <n v="6164"/>
    <n v="6"/>
    <s v="71"/>
    <s v="กมลเนตร  พรหมประเสริฐ"/>
    <s v="0122350"/>
    <s v="น.ส. ไพลิน เทียนชัย"/>
    <s v="2"/>
    <n v="3"/>
    <n v="9"/>
    <n v="11"/>
    <s v="1"/>
    <s v="1"/>
    <s v=""/>
    <n v="11"/>
    <s v="82 บ.กล้วย"/>
    <s v="33140308"/>
    <s v="2"/>
    <s v="3"/>
    <s v="1"/>
    <s v="1"/>
    <s v="33140100"/>
    <s v="0"/>
    <s v=""/>
    <x v="67"/>
    <d v="2018-10-10T00:00:00"/>
    <m/>
    <d v="2018-10-17T00:00:00"/>
    <d v="2018-10-17T00:00:00"/>
    <b v="0"/>
    <s v=""/>
    <s v=""/>
    <s v=""/>
    <s v=""/>
    <s v="33010000"/>
    <s v="3314"/>
    <s v="331403"/>
    <s v="08"/>
    <x v="18"/>
    <x v="138"/>
  </r>
  <r>
    <n v="87702"/>
    <n v="605"/>
    <n v="6043"/>
    <n v="4"/>
    <s v="71"/>
    <s v="พิมพ์ลภัทร์  เครื่องจันทร์"/>
    <s v="0127823"/>
    <s v="น.ส กาญจนา พันธ์มะลี"/>
    <s v="2"/>
    <n v="2"/>
    <n v="4"/>
    <n v="29"/>
    <s v="1"/>
    <s v="1"/>
    <s v="0"/>
    <n v="11"/>
    <s v="89 บ.หนองสังข์"/>
    <s v="33140211"/>
    <s v="2"/>
    <s v="3"/>
    <s v="1"/>
    <s v="1"/>
    <s v="33140100"/>
    <s v="0"/>
    <s v=""/>
    <x v="31"/>
    <d v="2018-09-25T00:00:00"/>
    <m/>
    <d v="2018-09-25T00:00:00"/>
    <d v="2018-09-25T00:00:00"/>
    <b v="0"/>
    <s v=""/>
    <s v=""/>
    <s v=""/>
    <s v=""/>
    <s v="33010000"/>
    <s v="3314"/>
    <s v="331402"/>
    <s v="11"/>
    <x v="18"/>
    <x v="139"/>
  </r>
  <r>
    <n v="85632"/>
    <n v="569"/>
    <n v="6000"/>
    <n v="2"/>
    <s v="71"/>
    <s v="อิสริยาภรณ์  ทองปัญญา"/>
    <s v="0129543"/>
    <s v="น.ส. อุรัยรัตน์ นิจาย"/>
    <s v="2"/>
    <n v="1"/>
    <n v="10"/>
    <n v="12"/>
    <s v="1"/>
    <s v="1"/>
    <s v="0"/>
    <n v="11"/>
    <s v="99 บ.หนองรุง"/>
    <s v="33140609"/>
    <s v="2"/>
    <s v="3"/>
    <s v="1"/>
    <s v="1"/>
    <s v="33140100"/>
    <s v="0"/>
    <s v=""/>
    <x v="88"/>
    <d v="2018-09-19T00:00:00"/>
    <m/>
    <d v="2018-09-19T00:00:00"/>
    <d v="2018-09-19T00:00:00"/>
    <b v="0"/>
    <s v=""/>
    <s v=""/>
    <s v=""/>
    <s v=""/>
    <s v="33010000"/>
    <s v="3314"/>
    <s v="331406"/>
    <s v="09"/>
    <x v="18"/>
    <x v="140"/>
  </r>
  <r>
    <n v="94540"/>
    <n v="689"/>
    <n v="6182"/>
    <n v="8"/>
    <s v="71"/>
    <s v="ปิยวัฒน์  รุ่งแสง"/>
    <s v="0129496"/>
    <s v="น.ส. ขวัญนภา วงษ์แก้ว"/>
    <s v="1"/>
    <n v="1"/>
    <n v="7"/>
    <n v="12"/>
    <s v="1"/>
    <s v="1"/>
    <s v=""/>
    <n v="11"/>
    <s v="107"/>
    <s v="33140601"/>
    <s v="2"/>
    <s v="3"/>
    <s v="1"/>
    <s v="1"/>
    <s v="33140100"/>
    <s v="0"/>
    <s v=""/>
    <x v="73"/>
    <d v="2018-10-12T00:00:00"/>
    <m/>
    <d v="2018-10-17T00:00:00"/>
    <d v="2018-10-17T00:00:00"/>
    <b v="0"/>
    <s v=""/>
    <s v=""/>
    <s v=""/>
    <s v=""/>
    <s v="33010000"/>
    <s v="3314"/>
    <s v="331406"/>
    <s v="01"/>
    <x v="18"/>
    <x v="140"/>
  </r>
  <r>
    <n v="94536"/>
    <n v="688"/>
    <n v="6174"/>
    <n v="7"/>
    <s v="71"/>
    <s v="ปารมี  ทนทาน"/>
    <s v="0128062"/>
    <s v="น.ส. สุพัตรา จันดากรณ์"/>
    <s v="2"/>
    <n v="2"/>
    <n v="1"/>
    <n v="10"/>
    <s v="1"/>
    <s v="1"/>
    <s v=""/>
    <n v="11"/>
    <s v="40"/>
    <s v="33140602"/>
    <s v="2"/>
    <s v="3"/>
    <s v="1"/>
    <s v="1"/>
    <s v="33140100"/>
    <s v="0"/>
    <s v=""/>
    <x v="221"/>
    <d v="2018-10-11T00:00:00"/>
    <m/>
    <d v="2018-10-17T00:00:00"/>
    <d v="2018-10-17T00:00:00"/>
    <b v="0"/>
    <s v=""/>
    <s v=""/>
    <s v=""/>
    <s v=""/>
    <s v="33010000"/>
    <s v="3314"/>
    <s v="331406"/>
    <s v="02"/>
    <x v="18"/>
    <x v="140"/>
  </r>
  <r>
    <n v="100727"/>
    <n v="771"/>
    <n v="6957"/>
    <n v="18"/>
    <s v="71"/>
    <s v="อนุวรรตน์ สวัสชัย"/>
    <s v="0132601"/>
    <s v="น.ส. อาภาพร นางวงค์"/>
    <s v="1"/>
    <n v="0"/>
    <n v="7"/>
    <n v="0"/>
    <s v="1"/>
    <s v="1"/>
    <s v=""/>
    <n v="11"/>
    <s v="96 บ.หนองโดน"/>
    <s v="33140311"/>
    <s v="2"/>
    <s v="3"/>
    <s v="1"/>
    <s v="1"/>
    <s v="33140100"/>
    <s v="0"/>
    <s v=""/>
    <x v="17"/>
    <d v="2018-11-13T00:00:00"/>
    <m/>
    <d v="2018-11-15T00:00:00"/>
    <d v="2018-11-15T00:00:00"/>
    <b v="0"/>
    <s v=""/>
    <s v=""/>
    <s v=""/>
    <s v=""/>
    <s v="33010000"/>
    <s v="3314"/>
    <s v="331403"/>
    <s v="11"/>
    <x v="18"/>
    <x v="138"/>
  </r>
  <r>
    <n v="56967"/>
    <n v="205"/>
    <n v="428"/>
    <n v="2"/>
    <s v="71"/>
    <s v="รุณกานต์ ศรีจันทร์"/>
    <s v="0012814"/>
    <s v="นาง กานธิดา แหวนล่อ"/>
    <s v="1"/>
    <n v="3"/>
    <n v="5"/>
    <n v="14"/>
    <s v="1"/>
    <s v="1"/>
    <s v="0"/>
    <n v="11"/>
    <s v="56 บ้านโจดจิก"/>
    <s v="33220407"/>
    <s v="2"/>
    <s v="3"/>
    <s v="1"/>
    <s v="1"/>
    <s v="33220100"/>
    <s v="0"/>
    <s v=""/>
    <x v="214"/>
    <d v="2018-07-07T00:00:00"/>
    <m/>
    <d v="2018-07-08T00:00:00"/>
    <d v="2018-07-09T00:00:00"/>
    <b v="0"/>
    <s v=""/>
    <s v=""/>
    <s v=""/>
    <s v=""/>
    <s v="33010000"/>
    <s v="3322"/>
    <s v="332204"/>
    <s v="07"/>
    <x v="19"/>
    <x v="142"/>
  </r>
  <r>
    <n v="47797"/>
    <n v="149"/>
    <n v="313"/>
    <n v="1"/>
    <s v="71"/>
    <s v="ธนกฤต  สีระวัน"/>
    <s v="0013508"/>
    <s v="นาง กิตติมา นาห่อม"/>
    <s v="1"/>
    <n v="5"/>
    <n v="7"/>
    <n v="20"/>
    <s v="1"/>
    <s v="1"/>
    <s v="0"/>
    <n v="6"/>
    <s v="180"/>
    <s v="33220203"/>
    <s v="2"/>
    <s v="3"/>
    <s v="1"/>
    <s v="1"/>
    <s v="33220100"/>
    <s v="0"/>
    <s v=""/>
    <x v="65"/>
    <d v="2018-06-11T00:00:00"/>
    <m/>
    <d v="2018-06-11T00:00:00"/>
    <d v="2018-06-12T00:00:00"/>
    <b v="0"/>
    <s v=""/>
    <s v=""/>
    <s v=""/>
    <s v=""/>
    <s v="33010000"/>
    <s v="3322"/>
    <s v="332202"/>
    <s v="03"/>
    <x v="19"/>
    <x v="143"/>
  </r>
  <r>
    <n v="81201"/>
    <n v="467"/>
    <n v="642"/>
    <n v="3"/>
    <s v="71"/>
    <s v="ณัฐภัทร  ประสาร"/>
    <s v="0017082"/>
    <s v="นาง วลีทิพย์ ช่องไชยา"/>
    <s v="1"/>
    <n v="1"/>
    <n v="0"/>
    <n v="14"/>
    <s v="1"/>
    <s v="1"/>
    <s v="0"/>
    <n v="11"/>
    <s v="8"/>
    <s v="33220208"/>
    <s v="2"/>
    <s v="3"/>
    <s v="1"/>
    <s v="1"/>
    <s v="33220100"/>
    <s v="0"/>
    <s v=""/>
    <x v="131"/>
    <d v="2018-09-03T00:00:00"/>
    <m/>
    <d v="2018-09-05T00:00:00"/>
    <d v="2018-09-05T00:00:00"/>
    <b v="0"/>
    <s v=""/>
    <s v=""/>
    <s v=""/>
    <s v=""/>
    <s v="33010000"/>
    <s v="3322"/>
    <s v="332202"/>
    <s v="08"/>
    <x v="19"/>
    <x v="143"/>
  </r>
  <r>
    <n v="83757"/>
    <n v="516"/>
    <n v="687"/>
    <n v="4"/>
    <s v="71"/>
    <s v="อัญญา  สุนา"/>
    <s v="0015630"/>
    <s v="น.ส. อรพิน สุวรรณโคตร"/>
    <s v="1"/>
    <n v="1"/>
    <n v="9"/>
    <n v="8"/>
    <s v="1"/>
    <s v="1"/>
    <s v="0"/>
    <n v="11"/>
    <s v="24 บ้านโพธิ์"/>
    <s v="33220208"/>
    <s v="2"/>
    <s v="3"/>
    <s v="1"/>
    <s v="1"/>
    <s v="33220100"/>
    <s v="0"/>
    <s v=""/>
    <x v="21"/>
    <d v="2018-09-12T00:00:00"/>
    <m/>
    <d v="2018-09-13T00:00:00"/>
    <d v="2018-09-13T00:00:00"/>
    <b v="0"/>
    <s v=""/>
    <s v=""/>
    <s v=""/>
    <s v=""/>
    <s v="33010000"/>
    <s v="3322"/>
    <s v="332202"/>
    <s v="08"/>
    <x v="19"/>
    <x v="143"/>
  </r>
  <r>
    <n v="85294"/>
    <n v="563"/>
    <n v="1725"/>
    <n v="29"/>
    <s v="71"/>
    <s v="ธัญยธรณ์  สัมโย"/>
    <s v="0068478"/>
    <s v="นาง จันทรขจร บุระพา"/>
    <s v="1"/>
    <n v="5"/>
    <n v="11"/>
    <n v="15"/>
    <s v="1"/>
    <s v="1"/>
    <s v="0"/>
    <n v="11"/>
    <s v="65 บ้านพะเนา"/>
    <s v="33120609"/>
    <s v="2"/>
    <s v="3"/>
    <s v="1"/>
    <s v="3"/>
    <s v="33120100"/>
    <s v="0"/>
    <s v=""/>
    <x v="87"/>
    <d v="2018-09-17T00:00:00"/>
    <m/>
    <d v="2018-09-18T00:00:00"/>
    <d v="2018-09-18T00:00:00"/>
    <b v="0"/>
    <s v=""/>
    <s v=""/>
    <s v=""/>
    <s v=""/>
    <s v="33010000"/>
    <s v="3312"/>
    <s v="331206"/>
    <s v="09"/>
    <x v="20"/>
    <x v="144"/>
  </r>
  <r>
    <n v="79939"/>
    <n v="451"/>
    <n v="1612"/>
    <n v="25"/>
    <s v="71"/>
    <s v="อภัสรา  ทองปัญญา"/>
    <s v="0077330"/>
    <s v="น.ส. ปรียาภรณ์ คะหาร"/>
    <s v="2"/>
    <n v="1"/>
    <n v="2"/>
    <n v="18"/>
    <s v="1"/>
    <s v="1"/>
    <s v="0"/>
    <n v="11"/>
    <s v="60 บ้านหนองสิมน้อย"/>
    <s v="33120106"/>
    <s v="1"/>
    <s v="3"/>
    <s v="1"/>
    <s v="1"/>
    <s v="33120100"/>
    <s v="0"/>
    <s v=""/>
    <x v="80"/>
    <d v="2018-09-02T00:00:00"/>
    <m/>
    <d v="2018-09-03T00:00:00"/>
    <d v="2018-09-03T00:00:00"/>
    <b v="0"/>
    <s v=""/>
    <s v=""/>
    <s v=""/>
    <s v=""/>
    <s v="33010000"/>
    <s v="3312"/>
    <s v="331201"/>
    <s v="06"/>
    <x v="20"/>
    <x v="145"/>
  </r>
  <r>
    <n v="79938"/>
    <n v="450"/>
    <n v="1611"/>
    <n v="24"/>
    <s v="71"/>
    <s v="ธนกฤต  วงษ์เจริญ"/>
    <s v="0077183"/>
    <s v="น.ส. สายฝน บุญมาไสว"/>
    <s v="1"/>
    <n v="1"/>
    <n v="3"/>
    <n v="19"/>
    <s v="1"/>
    <s v="1"/>
    <s v="0"/>
    <n v="11"/>
    <s v="20/1 บ้านหนองสิมน้อย"/>
    <s v="33120106"/>
    <s v="1"/>
    <s v="3"/>
    <s v="1"/>
    <s v="1"/>
    <s v="33120100"/>
    <s v="0"/>
    <s v=""/>
    <x v="80"/>
    <d v="2018-09-02T00:00:00"/>
    <m/>
    <d v="2018-09-03T00:00:00"/>
    <d v="2018-09-03T00:00:00"/>
    <b v="0"/>
    <s v=""/>
    <s v=""/>
    <s v=""/>
    <s v=""/>
    <s v="33010000"/>
    <s v="3312"/>
    <s v="331201"/>
    <s v="06"/>
    <x v="20"/>
    <x v="145"/>
  </r>
  <r>
    <n v="60621"/>
    <n v="242"/>
    <n v="1182"/>
    <n v="11"/>
    <s v="71"/>
    <s v="ธีรภัทร  เดิมทำรัมย์"/>
    <s v="0072127"/>
    <s v="นาง ราตรี เดิมทำรัมย์"/>
    <s v="1"/>
    <n v="3"/>
    <n v="7"/>
    <n v="15"/>
    <s v="1"/>
    <s v="1"/>
    <s v="0"/>
    <n v="11"/>
    <s v="176 บ้านเมืองน้อย"/>
    <s v="33120206"/>
    <s v="2"/>
    <s v="3"/>
    <s v="1"/>
    <s v="1"/>
    <s v="33120100"/>
    <s v="0"/>
    <s v=""/>
    <x v="50"/>
    <d v="2018-07-19T00:00:00"/>
    <m/>
    <d v="2018-07-20T00:00:00"/>
    <d v="2018-07-20T00:00:00"/>
    <b v="0"/>
    <s v=""/>
    <s v=""/>
    <s v=""/>
    <s v=""/>
    <s v="33010000"/>
    <s v="3312"/>
    <s v="331202"/>
    <s v="06"/>
    <x v="20"/>
    <x v="146"/>
  </r>
  <r>
    <n v="60671"/>
    <n v="243"/>
    <n v="1172"/>
    <n v="10"/>
    <s v="71"/>
    <s v="ธนาวัฒน์  สวนจันทร์"/>
    <s v="0079075"/>
    <s v="นาง วัชรี สวนจันทร์"/>
    <s v="1"/>
    <n v="2"/>
    <n v="0"/>
    <n v="19"/>
    <s v="1"/>
    <s v="1"/>
    <s v="0"/>
    <n v="11"/>
    <s v="17 บ้านบกพอก"/>
    <s v="33120103"/>
    <s v="1"/>
    <s v="3"/>
    <s v="1"/>
    <s v="1"/>
    <s v="33120100"/>
    <s v="0"/>
    <s v=""/>
    <x v="173"/>
    <d v="2018-07-18T00:00:00"/>
    <m/>
    <d v="2018-07-20T00:00:00"/>
    <d v="2018-07-20T00:00:00"/>
    <b v="0"/>
    <s v=""/>
    <s v=""/>
    <s v=""/>
    <s v=""/>
    <s v="33010000"/>
    <s v="3312"/>
    <s v="331201"/>
    <s v="03"/>
    <x v="20"/>
    <x v="145"/>
  </r>
  <r>
    <n v="79920"/>
    <n v="449"/>
    <n v="1593"/>
    <n v="23"/>
    <s v="71"/>
    <s v="รัชชานนท์  โสดา"/>
    <s v="0075113"/>
    <s v="น.ส. สุรีรัตน์ ผามะณีย์"/>
    <s v="1"/>
    <n v="2"/>
    <n v="6"/>
    <n v="23"/>
    <s v="1"/>
    <s v="1"/>
    <s v="0"/>
    <n v="11"/>
    <s v="79 บ้านขะยูง"/>
    <s v="33120604"/>
    <s v="2"/>
    <s v="3"/>
    <s v="1"/>
    <s v="1"/>
    <s v="33120100"/>
    <s v="0"/>
    <s v=""/>
    <x v="34"/>
    <d v="2018-08-31T00:00:00"/>
    <m/>
    <d v="2018-08-31T00:00:00"/>
    <d v="2018-09-03T00:00:00"/>
    <b v="0"/>
    <s v=""/>
    <s v=""/>
    <s v=""/>
    <s v=""/>
    <s v="33010000"/>
    <s v="3312"/>
    <s v="331206"/>
    <s v="04"/>
    <x v="20"/>
    <x v="144"/>
  </r>
  <r>
    <n v="65954"/>
    <n v="299"/>
    <n v="1297"/>
    <n v="16"/>
    <s v="71"/>
    <s v="อิสระ  อินทศร"/>
    <s v="0056177"/>
    <s v="นาง พรพนา อินทศร"/>
    <s v="1"/>
    <n v="12"/>
    <n v="4"/>
    <n v="24"/>
    <s v="1"/>
    <s v="1"/>
    <s v="0"/>
    <n v="6"/>
    <s v="44 บ้านเตาเหล็ก"/>
    <s v="33120210"/>
    <s v="2"/>
    <s v="3"/>
    <s v="1"/>
    <s v="1"/>
    <s v="33120100"/>
    <s v="0"/>
    <s v=""/>
    <x v="222"/>
    <d v="2018-08-01T00:00:00"/>
    <m/>
    <d v="2018-08-03T00:00:00"/>
    <d v="2018-08-03T00:00:00"/>
    <b v="0"/>
    <s v=""/>
    <s v=""/>
    <s v=""/>
    <s v=""/>
    <s v="33010000"/>
    <s v="3312"/>
    <s v="331202"/>
    <s v="10"/>
    <x v="20"/>
    <x v="146"/>
  </r>
  <r>
    <n v="81083"/>
    <n v="466"/>
    <n v="1646"/>
    <n v="26"/>
    <s v="71"/>
    <s v="ธัญชนก  บุญมาก"/>
    <s v="0075891"/>
    <s v="น.ส. ชลดา จังอินทร์"/>
    <s v="1"/>
    <n v="1"/>
    <n v="11"/>
    <n v="22"/>
    <s v="1"/>
    <s v="1"/>
    <s v="0"/>
    <n v="11"/>
    <s v="55  บ้านหนองสิมน้อย"/>
    <s v="33120106"/>
    <s v="1"/>
    <s v="3"/>
    <s v="1"/>
    <s v="1"/>
    <s v="33120100"/>
    <s v="0"/>
    <s v=""/>
    <x v="33"/>
    <d v="2018-09-05T00:00:00"/>
    <m/>
    <d v="2018-09-05T00:00:00"/>
    <d v="2018-09-05T00:00:00"/>
    <b v="0"/>
    <s v=""/>
    <s v=""/>
    <s v=""/>
    <s v=""/>
    <s v="33010000"/>
    <s v="3312"/>
    <s v="331201"/>
    <s v="06"/>
    <x v="20"/>
    <x v="145"/>
  </r>
  <r>
    <n v="81794"/>
    <n v="480"/>
    <n v="1661"/>
    <n v="27"/>
    <s v="71"/>
    <s v="กิตติเชษฐ์  ไชยเสนา"/>
    <s v="0069441"/>
    <s v="นาง กมลรัตน์ ชมชื่น"/>
    <s v="1"/>
    <n v="5"/>
    <n v="0"/>
    <n v="18"/>
    <s v="1"/>
    <s v="1"/>
    <s v="0"/>
    <n v="11"/>
    <s v="56 บ้านกอเลา"/>
    <s v="33120602"/>
    <s v="2"/>
    <s v="3"/>
    <s v="1"/>
    <s v="1"/>
    <s v="33120100"/>
    <s v="0"/>
    <s v=""/>
    <x v="60"/>
    <d v="2018-09-07T00:00:00"/>
    <m/>
    <d v="2018-09-07T00:00:00"/>
    <d v="2018-09-07T00:00:00"/>
    <b v="0"/>
    <s v=""/>
    <s v=""/>
    <s v=""/>
    <s v=""/>
    <s v="33010000"/>
    <s v="3312"/>
    <s v="331206"/>
    <s v="02"/>
    <x v="20"/>
    <x v="144"/>
  </r>
  <r>
    <n v="83548"/>
    <n v="509"/>
    <n v="1702"/>
    <n v="28"/>
    <s v="71"/>
    <s v="พิระดา  จอมพุทรา"/>
    <s v="0076340"/>
    <s v="น.ส. พจนีย์ บุระพา"/>
    <s v="2"/>
    <n v="1"/>
    <n v="9"/>
    <n v="7"/>
    <s v="1"/>
    <s v="1"/>
    <s v="0"/>
    <n v="11"/>
    <s v="21/3  บ้านพะเนาว์"/>
    <s v="33120609"/>
    <s v="2"/>
    <s v="3"/>
    <s v="1"/>
    <s v="1"/>
    <s v="33120100"/>
    <s v="0"/>
    <s v=""/>
    <x v="21"/>
    <d v="2018-09-12T00:00:00"/>
    <m/>
    <d v="2018-09-13T00:00:00"/>
    <d v="2018-09-13T00:00:00"/>
    <b v="0"/>
    <s v=""/>
    <s v=""/>
    <s v=""/>
    <s v=""/>
    <s v="33010000"/>
    <s v="3312"/>
    <s v="331206"/>
    <s v="09"/>
    <x v="20"/>
    <x v="144"/>
  </r>
  <r>
    <n v="74960"/>
    <n v="370"/>
    <n v="1466"/>
    <n v="18"/>
    <s v="71"/>
    <s v="วิธาตา  ปิยะพุทธานนท์"/>
    <s v="0077496"/>
    <s v="น.ส. ขวัญทิพย์ วงศ์สุวรรณ"/>
    <s v="2"/>
    <n v="1"/>
    <n v="1"/>
    <n v="5"/>
    <s v="1"/>
    <s v="1"/>
    <s v="0"/>
    <n v="11"/>
    <s v="189 บ้านจานแสนไชย"/>
    <s v="33120507"/>
    <s v="2"/>
    <s v="3"/>
    <s v="1"/>
    <s v="1"/>
    <s v="33120100"/>
    <s v="0"/>
    <s v=""/>
    <x v="223"/>
    <d v="2018-08-18T00:00:00"/>
    <m/>
    <d v="2018-08-20T00:00:00"/>
    <d v="2018-08-20T00:00:00"/>
    <b v="0"/>
    <s v=""/>
    <s v=""/>
    <s v=""/>
    <s v=""/>
    <s v="33010000"/>
    <s v="3312"/>
    <s v="331205"/>
    <s v="07"/>
    <x v="20"/>
    <x v="147"/>
  </r>
  <r>
    <n v="30257"/>
    <n v="113"/>
    <n v="444"/>
    <n v="9"/>
    <s v="71"/>
    <s v="ธนาดล  ทวาอินทร์"/>
    <s v="0075062"/>
    <s v="นาง สุจินดา เวียน"/>
    <s v="1"/>
    <n v="2"/>
    <n v="8"/>
    <n v="13"/>
    <s v="1"/>
    <s v="1"/>
    <s v="0"/>
    <n v="11"/>
    <s v="9/1 บ้านกอเลา"/>
    <s v="33120602"/>
    <s v="2"/>
    <s v="3"/>
    <s v="1"/>
    <s v="1"/>
    <s v="33120100"/>
    <s v="0"/>
    <s v=""/>
    <x v="215"/>
    <d v="2018-03-26T00:00:00"/>
    <m/>
    <d v="2018-04-02T00:00:00"/>
    <d v="2018-04-02T00:00:00"/>
    <b v="0"/>
    <s v=""/>
    <s v=""/>
    <s v=""/>
    <s v=""/>
    <s v="33010000"/>
    <s v="3312"/>
    <s v="331206"/>
    <s v="02"/>
    <x v="20"/>
    <x v="144"/>
  </r>
  <r>
    <n v="30258"/>
    <n v="114"/>
    <n v="113"/>
    <n v="6"/>
    <s v="71"/>
    <s v="ธนาธิป  อินทร์แก้ว"/>
    <s v="0076478"/>
    <s v="น.ส. อุบลวรรณ จันทพล"/>
    <s v="1"/>
    <n v="1"/>
    <n v="0"/>
    <n v="26"/>
    <s v="1"/>
    <s v="1"/>
    <s v="0"/>
    <n v="11"/>
    <s v="66 บ้านหนองลุง"/>
    <s v="33120414"/>
    <s v="2"/>
    <s v="3"/>
    <s v="1"/>
    <s v="1"/>
    <s v="33120100"/>
    <s v="0"/>
    <s v=""/>
    <x v="166"/>
    <d v="2018-01-21T00:00:00"/>
    <m/>
    <d v="2018-01-29T00:00:00"/>
    <d v="2018-04-02T00:00:00"/>
    <b v="0"/>
    <s v=""/>
    <s v=""/>
    <s v=""/>
    <s v=""/>
    <s v="33010000"/>
    <s v="3312"/>
    <s v="331204"/>
    <s v="14"/>
    <x v="20"/>
    <x v="148"/>
  </r>
  <r>
    <n v="62542"/>
    <n v="265"/>
    <n v="1235"/>
    <n v="14"/>
    <s v="71"/>
    <s v="อริสรา  ศรีบุญเพ็ง"/>
    <s v="0074019"/>
    <s v="น.ส. จุรีวรรณ สะหุนันต์"/>
    <s v="2"/>
    <n v="2"/>
    <n v="10"/>
    <n v="11"/>
    <s v="1"/>
    <s v="1"/>
    <s v="0"/>
    <n v="11"/>
    <s v="138 บ้านหนองอาคูณ"/>
    <s v="33120605"/>
    <s v="2"/>
    <s v="3"/>
    <s v="1"/>
    <s v="1"/>
    <s v="33120100"/>
    <s v="0"/>
    <s v=""/>
    <x v="177"/>
    <d v="2018-07-24T00:00:00"/>
    <m/>
    <d v="2018-07-25T00:00:00"/>
    <d v="2018-07-25T00:00:00"/>
    <b v="0"/>
    <s v=""/>
    <s v=""/>
    <s v=""/>
    <s v=""/>
    <s v="33010000"/>
    <s v="3312"/>
    <s v="331206"/>
    <s v="05"/>
    <x v="20"/>
    <x v="144"/>
  </r>
  <r>
    <n v="81973"/>
    <n v="485"/>
    <n v="3532"/>
    <n v="33"/>
    <s v="71"/>
    <s v="ธีรภัทร์  พืดจันทร์"/>
    <s v="0261158"/>
    <s v="นาง สุรีพร ไชยบำรุง"/>
    <s v="1"/>
    <n v="1"/>
    <n v="2"/>
    <n v="5"/>
    <s v="1"/>
    <s v="1"/>
    <s v="0"/>
    <n v="11"/>
    <s v="13 บ.โนนโก"/>
    <s v="33120611"/>
    <s v="2"/>
    <s v="3"/>
    <s v="1"/>
    <s v="1"/>
    <s v="33100100"/>
    <s v="0"/>
    <s v=""/>
    <x v="83"/>
    <d v="2018-09-08T00:00:00"/>
    <m/>
    <d v="2018-09-09T00:00:00"/>
    <d v="2018-09-09T00:00:00"/>
    <b v="0"/>
    <s v=""/>
    <s v=""/>
    <s v=""/>
    <s v=""/>
    <s v="33010000"/>
    <s v="3312"/>
    <s v="331206"/>
    <s v="11"/>
    <x v="20"/>
    <x v="144"/>
  </r>
  <r>
    <n v="76785"/>
    <n v="393"/>
    <n v="1530"/>
    <n v="19"/>
    <s v="71"/>
    <s v="ณัฐพัฒน์  สารสวัสดิ์"/>
    <s v="0073886"/>
    <s v="น.ส. วิภาภรณ์ สุขจันทร์"/>
    <s v="1"/>
    <n v="3"/>
    <n v="4"/>
    <n v="0"/>
    <s v="1"/>
    <s v="1"/>
    <s v="0"/>
    <n v="11"/>
    <s v="31 บ้านศาลา"/>
    <s v="33120614"/>
    <s v="2"/>
    <s v="3"/>
    <s v="1"/>
    <s v="1"/>
    <s v="33120100"/>
    <s v="0"/>
    <s v=""/>
    <x v="64"/>
    <d v="2018-08-23T00:00:00"/>
    <m/>
    <d v="2018-08-26T00:00:00"/>
    <d v="2018-08-26T00:00:00"/>
    <b v="0"/>
    <s v=""/>
    <s v=""/>
    <s v=""/>
    <s v=""/>
    <s v="33010000"/>
    <s v="3312"/>
    <s v="331206"/>
    <s v="14"/>
    <x v="20"/>
    <x v="144"/>
  </r>
  <r>
    <n v="4475"/>
    <n v="30"/>
    <n v="85423"/>
    <n v="0"/>
    <s v="71"/>
    <s v="อันดามัน  ศรียันต์"/>
    <s v="0078358"/>
    <s v="น.ส. อำพร ปริญ"/>
    <s v="1"/>
    <n v="0"/>
    <n v="7"/>
    <n v="24"/>
    <s v="1"/>
    <s v="1"/>
    <s v="0"/>
    <n v="11"/>
    <s v="87 บ้านพวรใหญ่"/>
    <s v="33120513"/>
    <s v="2"/>
    <s v="3"/>
    <s v="1"/>
    <s v="1"/>
    <s v="33120100"/>
    <s v="0"/>
    <s v=""/>
    <x v="196"/>
    <d v="2018-01-06T00:00:00"/>
    <m/>
    <d v="2018-01-18T00:00:00"/>
    <d v="2018-01-19T00:00:00"/>
    <b v="0"/>
    <s v=""/>
    <s v=""/>
    <s v=""/>
    <s v=""/>
    <s v="33010000"/>
    <s v="3312"/>
    <s v="331205"/>
    <s v="13"/>
    <x v="20"/>
    <x v="147"/>
  </r>
  <r>
    <n v="76786"/>
    <n v="394"/>
    <n v="1531"/>
    <n v="20"/>
    <s v="71"/>
    <s v="ดารญา  หมอจีบพิมาย"/>
    <s v="0079431"/>
    <s v="นาง อารีย์ หมอจีบพิมาย"/>
    <s v="2"/>
    <n v="3"/>
    <n v="11"/>
    <n v="19"/>
    <s v="1"/>
    <s v="1"/>
    <s v="0"/>
    <n v="11"/>
    <s v="9 บ้านระหุ่ง"/>
    <s v="33120610"/>
    <s v="2"/>
    <s v="3"/>
    <s v="1"/>
    <s v="1"/>
    <s v="33120100"/>
    <s v="0"/>
    <s v=""/>
    <x v="64"/>
    <d v="2018-08-23T00:00:00"/>
    <m/>
    <d v="2018-08-26T00:00:00"/>
    <d v="2018-08-26T00:00:00"/>
    <b v="0"/>
    <s v=""/>
    <s v=""/>
    <s v=""/>
    <s v=""/>
    <s v="33010000"/>
    <s v="3312"/>
    <s v="331206"/>
    <s v="10"/>
    <x v="20"/>
    <x v="144"/>
  </r>
  <r>
    <n v="79340"/>
    <n v="440"/>
    <n v="3271"/>
    <n v="25"/>
    <s v="71"/>
    <s v="ยุพาดา  มายา"/>
    <s v="0265412"/>
    <s v="น.ส. วรรณนิดา จันทร"/>
    <s v="2"/>
    <n v="1"/>
    <n v="5"/>
    <n v="12"/>
    <s v="1"/>
    <s v="1"/>
    <s v="0"/>
    <n v="11"/>
    <s v="120 บ.หนองสิมน้อย"/>
    <s v="33120106"/>
    <s v="1"/>
    <s v="3"/>
    <s v="1"/>
    <s v="1"/>
    <s v="33100100"/>
    <s v="0"/>
    <s v=""/>
    <x v="34"/>
    <d v="2018-08-31T00:00:00"/>
    <m/>
    <d v="2018-08-31T00:00:00"/>
    <d v="2018-09-01T00:00:00"/>
    <b v="0"/>
    <s v=""/>
    <s v=""/>
    <s v=""/>
    <s v=""/>
    <s v="33010000"/>
    <s v="3312"/>
    <s v="331201"/>
    <s v="06"/>
    <x v="20"/>
    <x v="145"/>
  </r>
  <r>
    <n v="61630"/>
    <n v="255"/>
    <n v="1200"/>
    <n v="12"/>
    <s v="71"/>
    <s v="วรัชยา  หวังสารกลาง"/>
    <s v="0071623"/>
    <s v="น.ส. สุภาภรณ์ ธรรมชาติ"/>
    <s v="2"/>
    <n v="3"/>
    <n v="10"/>
    <n v="15"/>
    <s v="1"/>
    <s v="1"/>
    <s v="0"/>
    <n v="11"/>
    <s v="33 บ้านหนองนา"/>
    <s v="33120613"/>
    <s v="2"/>
    <s v="3"/>
    <s v="1"/>
    <s v="1"/>
    <s v="33120100"/>
    <s v="0"/>
    <s v=""/>
    <x v="134"/>
    <d v="2018-07-21T00:00:00"/>
    <m/>
    <d v="2018-07-23T00:00:00"/>
    <d v="2018-07-24T00:00:00"/>
    <b v="0"/>
    <s v=""/>
    <s v=""/>
    <s v=""/>
    <s v=""/>
    <s v="33010000"/>
    <s v="3312"/>
    <s v="331206"/>
    <s v="13"/>
    <x v="20"/>
    <x v="144"/>
  </r>
  <r>
    <n v="4495"/>
    <n v="31"/>
    <n v="85424"/>
    <n v="0"/>
    <s v="71"/>
    <s v="วารี  วังกุล"/>
    <s v="0077275"/>
    <s v="น.ส. สาหร่าย วังกุล"/>
    <s v="2"/>
    <n v="3"/>
    <n v="0"/>
    <n v="9"/>
    <s v="1"/>
    <s v="1"/>
    <s v="0"/>
    <n v="11"/>
    <s v="157 บ้านมด"/>
    <s v="33120505"/>
    <s v="2"/>
    <s v="3"/>
    <s v="1"/>
    <s v="1"/>
    <s v="33120100"/>
    <s v="0"/>
    <s v=""/>
    <x v="96"/>
    <d v="2018-01-10T00:00:00"/>
    <m/>
    <d v="2018-01-18T00:00:00"/>
    <d v="2018-01-19T00:00:00"/>
    <b v="0"/>
    <s v=""/>
    <s v=""/>
    <s v=""/>
    <s v=""/>
    <s v="33010000"/>
    <s v="3312"/>
    <s v="331205"/>
    <s v="05"/>
    <x v="20"/>
    <x v="147"/>
  </r>
  <r>
    <n v="73308"/>
    <n v="353"/>
    <n v="1410"/>
    <n v="17"/>
    <s v="71"/>
    <s v="วชิรวิทย์  ศรีบุญเรือง"/>
    <s v="0073602"/>
    <s v="น.ส. นิตยา ศรีสมพร"/>
    <s v="1"/>
    <n v="3"/>
    <n v="1"/>
    <n v="11"/>
    <s v="1"/>
    <s v="1"/>
    <s v="0"/>
    <n v="11"/>
    <s v="54 บ้านห่อง"/>
    <s v="33120615"/>
    <s v="2"/>
    <s v="3"/>
    <s v="1"/>
    <s v="1"/>
    <s v="33120100"/>
    <s v="0"/>
    <s v=""/>
    <x v="137"/>
    <d v="2018-08-14T00:00:00"/>
    <m/>
    <d v="2018-08-15T00:00:00"/>
    <d v="2018-08-15T00:00:00"/>
    <b v="0"/>
    <s v=""/>
    <s v=""/>
    <s v=""/>
    <s v=""/>
    <s v="33010000"/>
    <s v="3312"/>
    <s v="331206"/>
    <s v="15"/>
    <x v="20"/>
    <x v="144"/>
  </r>
  <r>
    <n v="61614"/>
    <n v="254"/>
    <n v="1208"/>
    <n v="13"/>
    <s v="71"/>
    <s v="สุรศักดิ์  ธรรมสละ"/>
    <s v="0079296"/>
    <s v="น.ส. สุพัตรา ธรรมสละ"/>
    <s v="1"/>
    <n v="3"/>
    <n v="4"/>
    <n v="16"/>
    <s v="1"/>
    <s v="1"/>
    <s v="0"/>
    <n v="11"/>
    <s v="66 บ้านเมืองน้อย"/>
    <s v="33120206"/>
    <s v="2"/>
    <s v="3"/>
    <s v="1"/>
    <s v="1"/>
    <s v="33120100"/>
    <s v="0"/>
    <s v=""/>
    <x v="14"/>
    <d v="2018-07-22T00:00:00"/>
    <m/>
    <d v="2018-07-23T00:00:00"/>
    <d v="2018-07-24T00:00:00"/>
    <b v="0"/>
    <s v=""/>
    <s v=""/>
    <s v=""/>
    <s v=""/>
    <s v="33010000"/>
    <s v="3312"/>
    <s v="331202"/>
    <s v="06"/>
    <x v="20"/>
    <x v="146"/>
  </r>
  <r>
    <n v="4474"/>
    <n v="29"/>
    <n v="85422"/>
    <n v="0"/>
    <s v="71"/>
    <s v="วรุฒ  แก้วสมุทร์"/>
    <s v="0076056"/>
    <s v="น.ส. ปรารถนา พันธ์เพ็ชร"/>
    <s v="1"/>
    <n v="1"/>
    <n v="4"/>
    <n v="11"/>
    <s v="1"/>
    <s v="1"/>
    <s v="0"/>
    <n v="11"/>
    <s v="59 บ้านพะวร"/>
    <s v="33120513"/>
    <s v="2"/>
    <s v="3"/>
    <s v="1"/>
    <s v="1"/>
    <s v="33120100"/>
    <s v="0"/>
    <s v=""/>
    <x v="196"/>
    <d v="2018-01-06T00:00:00"/>
    <m/>
    <d v="2018-01-18T00:00:00"/>
    <d v="2018-01-19T00:00:00"/>
    <b v="0"/>
    <s v=""/>
    <s v=""/>
    <s v=""/>
    <s v=""/>
    <s v="33010000"/>
    <s v="3312"/>
    <s v="331205"/>
    <s v="13"/>
    <x v="20"/>
    <x v="147"/>
  </r>
  <r>
    <n v="62543"/>
    <n v="266"/>
    <n v="1236"/>
    <n v="15"/>
    <s v="71"/>
    <s v="ชยทัต  รบกล้า"/>
    <s v="0074245"/>
    <s v="น.ส. สุดารัตน์ เชยรัมย์"/>
    <s v="1"/>
    <n v="4"/>
    <n v="8"/>
    <n v="26"/>
    <s v="1"/>
    <s v="1"/>
    <s v="0"/>
    <n v="11"/>
    <s v="28 บ้านเมืองน้อย"/>
    <s v="33120206"/>
    <s v="2"/>
    <s v="3"/>
    <s v="1"/>
    <s v="1"/>
    <s v="33120100"/>
    <s v="0"/>
    <s v=""/>
    <x v="177"/>
    <d v="2018-07-24T00:00:00"/>
    <m/>
    <d v="2018-07-25T00:00:00"/>
    <d v="2018-07-25T00:00:00"/>
    <b v="0"/>
    <s v=""/>
    <s v=""/>
    <s v=""/>
    <s v=""/>
    <s v="33010000"/>
    <s v="3312"/>
    <s v="331202"/>
    <s v="06"/>
    <x v="20"/>
    <x v="146"/>
  </r>
  <r>
    <n v="4530"/>
    <n v="32"/>
    <n v="85425"/>
    <n v="0"/>
    <s v="71"/>
    <s v="กชกร  แก้วจันทร์"/>
    <s v="0077613"/>
    <s v="น.ส. อรุณพร ทาบล"/>
    <s v="2"/>
    <n v="0"/>
    <n v="5"/>
    <n v="11"/>
    <s v="1"/>
    <s v="1"/>
    <s v="0"/>
    <n v="11"/>
    <s v="135 บ้านโนนธาตุ"/>
    <s v="33120612"/>
    <s v="2"/>
    <s v="3"/>
    <s v="1"/>
    <s v="1"/>
    <s v="33120100"/>
    <s v="0"/>
    <s v=""/>
    <x v="13"/>
    <d v="2018-01-15T00:00:00"/>
    <m/>
    <d v="2018-01-18T00:00:00"/>
    <d v="2018-01-19T00:00:00"/>
    <b v="0"/>
    <s v=""/>
    <s v=""/>
    <s v=""/>
    <s v=""/>
    <s v="33010000"/>
    <s v="3312"/>
    <s v="331206"/>
    <s v="12"/>
    <x v="20"/>
    <x v="144"/>
  </r>
  <r>
    <n v="4531"/>
    <n v="33"/>
    <n v="85426"/>
    <n v="0"/>
    <s v="71"/>
    <s v="ธนกฤต  บัวต้น"/>
    <s v="0078398"/>
    <s v="นาง ยุพา บุญโจม"/>
    <s v="1"/>
    <n v="2"/>
    <n v="7"/>
    <n v="15"/>
    <s v="1"/>
    <s v="1"/>
    <s v="0"/>
    <n v="11"/>
    <s v="14 บ้านดู่"/>
    <s v="33101704"/>
    <s v="2"/>
    <s v="3"/>
    <s v="1"/>
    <s v="1"/>
    <s v="33120100"/>
    <s v="0"/>
    <s v=""/>
    <x v="13"/>
    <d v="2018-01-15T00:00:00"/>
    <m/>
    <d v="2018-01-18T00:00:00"/>
    <d v="2018-01-19T00:00:00"/>
    <b v="0"/>
    <s v=""/>
    <s v=""/>
    <s v=""/>
    <s v=""/>
    <s v="33010000"/>
    <s v="3310"/>
    <s v="331017"/>
    <s v="04"/>
    <x v="21"/>
    <x v="149"/>
  </r>
  <r>
    <n v="1117"/>
    <n v="11"/>
    <n v="78"/>
    <n v="2"/>
    <s v="71"/>
    <s v="ชยานันต์  น่วมพรม"/>
    <s v="0261945"/>
    <s v="น.ส. ดาราวรรณ แก้วคำ"/>
    <s v="1"/>
    <n v="1"/>
    <n v="7"/>
    <n v="17"/>
    <s v="1"/>
    <s v="1"/>
    <s v="0"/>
    <n v="11"/>
    <s v="66  บ.ฝาง"/>
    <s v="33101705"/>
    <s v="2"/>
    <s v="3"/>
    <s v="1"/>
    <s v="1"/>
    <s v="33100100"/>
    <s v="0"/>
    <s v=""/>
    <x v="196"/>
    <d v="2018-01-06T00:00:00"/>
    <m/>
    <d v="2018-01-07T00:00:00"/>
    <d v="2018-01-08T00:00:00"/>
    <b v="0"/>
    <s v=""/>
    <s v=""/>
    <s v=""/>
    <s v=""/>
    <s v="33010000"/>
    <s v="3310"/>
    <s v="331017"/>
    <s v="05"/>
    <x v="21"/>
    <x v="149"/>
  </r>
  <r>
    <n v="6005"/>
    <n v="40"/>
    <n v="396"/>
    <n v="3"/>
    <s v="71"/>
    <s v="พงศกร  นรมาตย์"/>
    <s v="0259643"/>
    <s v="นาง สำเนียง นรมาตย์"/>
    <s v="1"/>
    <n v="2"/>
    <n v="4"/>
    <n v="17"/>
    <s v="1"/>
    <s v="1"/>
    <s v="0"/>
    <n v="11"/>
    <s v="11 บ.หนองจินดาใหญ่"/>
    <s v="33100306"/>
    <s v="2"/>
    <s v="3"/>
    <s v="1"/>
    <s v="1"/>
    <s v="33100100"/>
    <s v="0"/>
    <s v=""/>
    <x v="224"/>
    <d v="2018-01-25T00:00:00"/>
    <m/>
    <d v="2018-01-25T00:00:00"/>
    <d v="2018-01-25T00:00:00"/>
    <b v="0"/>
    <s v=""/>
    <s v=""/>
    <s v=""/>
    <s v=""/>
    <s v="33010000"/>
    <s v="3310"/>
    <s v="331003"/>
    <s v="06"/>
    <x v="21"/>
    <x v="150"/>
  </r>
  <r>
    <n v="85649"/>
    <n v="571"/>
    <n v="3872"/>
    <n v="40"/>
    <s v="71"/>
    <s v="สัตตบงกช  โรมรินทร์"/>
    <s v="0252316"/>
    <s v="น.ส. พัชรินทร์ ผู้มีสัตย์"/>
    <s v="2"/>
    <n v="2"/>
    <n v="6"/>
    <n v="21"/>
    <s v="1"/>
    <s v="1"/>
    <s v="0"/>
    <n v="11"/>
    <s v="54  บ. เจียงวงค์"/>
    <s v="33101811"/>
    <s v="2"/>
    <s v="3"/>
    <s v="1"/>
    <s v="1"/>
    <s v="33100100"/>
    <s v="0"/>
    <s v=""/>
    <x v="88"/>
    <d v="2018-09-19T00:00:00"/>
    <m/>
    <d v="2018-09-19T00:00:00"/>
    <d v="2018-09-19T00:00:00"/>
    <b v="0"/>
    <s v=""/>
    <s v=""/>
    <s v=""/>
    <s v=""/>
    <s v="33010000"/>
    <s v="3310"/>
    <s v="331018"/>
    <s v="11"/>
    <x v="21"/>
    <x v="151"/>
  </r>
  <r>
    <n v="78097"/>
    <n v="418"/>
    <n v="3175"/>
    <n v="23"/>
    <s v="71"/>
    <s v="ณัฐเศรษฐ  สาหรี่"/>
    <s v="0249773"/>
    <s v="นาง จิรวรรณ สาหรี่"/>
    <s v="1"/>
    <n v="2"/>
    <n v="11"/>
    <n v="25"/>
    <s v="1"/>
    <s v="1"/>
    <s v="0"/>
    <n v="11"/>
    <s v="4 บ.หนองเวียง"/>
    <s v="33100409"/>
    <s v="2"/>
    <s v="3"/>
    <s v="1"/>
    <s v="1"/>
    <s v="33100100"/>
    <s v="0"/>
    <s v=""/>
    <x v="57"/>
    <d v="2018-08-29T00:00:00"/>
    <m/>
    <d v="2018-08-29T00:00:00"/>
    <d v="2018-08-29T00:00:00"/>
    <b v="0"/>
    <s v=""/>
    <s v=""/>
    <s v=""/>
    <s v=""/>
    <s v="33010000"/>
    <s v="3310"/>
    <s v="331004"/>
    <s v="09"/>
    <x v="21"/>
    <x v="152"/>
  </r>
  <r>
    <n v="80783"/>
    <n v="460"/>
    <n v="3396"/>
    <n v="29"/>
    <s v="71"/>
    <s v="ภัทราวดี  ตรงประสิทธิ์"/>
    <s v="0254617"/>
    <s v="นาง จริยา ตรงประสิทธิ์"/>
    <s v="2"/>
    <n v="2"/>
    <n v="7"/>
    <n v="25"/>
    <s v="1"/>
    <s v="1"/>
    <s v="0"/>
    <n v="11"/>
    <s v="45 บ้านกุง"/>
    <s v="33100406"/>
    <s v="2"/>
    <s v="3"/>
    <s v="1"/>
    <s v="1"/>
    <s v="33100100"/>
    <s v="0"/>
    <s v=""/>
    <x v="122"/>
    <d v="2018-09-04T00:00:00"/>
    <m/>
    <d v="2018-09-04T00:00:00"/>
    <d v="2018-09-04T00:00:00"/>
    <b v="0"/>
    <s v=""/>
    <s v=""/>
    <s v=""/>
    <s v=""/>
    <s v="33010000"/>
    <s v="3310"/>
    <s v="331004"/>
    <s v="06"/>
    <x v="21"/>
    <x v="152"/>
  </r>
  <r>
    <n v="81499"/>
    <n v="472"/>
    <n v="3454"/>
    <n v="31"/>
    <s v="71"/>
    <s v="นพดล  โนนยาง"/>
    <s v="0258846"/>
    <s v="น.ส. ศศิธร บึงไกร"/>
    <s v="1"/>
    <n v="1"/>
    <n v="3"/>
    <n v="2"/>
    <s v="1"/>
    <s v="1"/>
    <s v="0"/>
    <n v="11"/>
    <s v="75 บ.โนนแตน"/>
    <s v="33100608"/>
    <s v="2"/>
    <s v="3"/>
    <s v="1"/>
    <s v="1"/>
    <s v="33100100"/>
    <s v="0"/>
    <s v=""/>
    <x v="33"/>
    <d v="2018-09-05T00:00:00"/>
    <m/>
    <d v="2018-09-06T00:00:00"/>
    <d v="2018-09-06T00:00:00"/>
    <b v="0"/>
    <s v=""/>
    <s v=""/>
    <s v=""/>
    <s v=""/>
    <s v="33010000"/>
    <s v="3310"/>
    <s v="331006"/>
    <s v="08"/>
    <x v="21"/>
    <x v="153"/>
  </r>
  <r>
    <n v="81836"/>
    <n v="481"/>
    <n v="3494"/>
    <n v="32"/>
    <s v="71"/>
    <s v="ธนพัฒน์  จีนชาวนา"/>
    <s v="0258582"/>
    <s v="น.ส. เกษมณี ศรีละมัย"/>
    <s v="1"/>
    <n v="1"/>
    <n v="3"/>
    <n v="17"/>
    <s v="1"/>
    <s v="1"/>
    <s v="0"/>
    <n v="11"/>
    <s v="19 บ. กงพาน"/>
    <s v="33100305"/>
    <s v="2"/>
    <s v="3"/>
    <s v="1"/>
    <s v="1"/>
    <s v="33100100"/>
    <s v="0"/>
    <s v=""/>
    <x v="60"/>
    <d v="2018-09-07T00:00:00"/>
    <m/>
    <d v="2018-09-07T00:00:00"/>
    <d v="2018-09-07T00:00:00"/>
    <b v="0"/>
    <s v=""/>
    <s v=""/>
    <s v=""/>
    <s v=""/>
    <s v="33010000"/>
    <s v="3310"/>
    <s v="331003"/>
    <s v="05"/>
    <x v="21"/>
    <x v="150"/>
  </r>
  <r>
    <n v="82229"/>
    <n v="489"/>
    <n v="13626"/>
    <n v="99"/>
    <s v="71"/>
    <s v="ภูธนินภัทร  กองอาสา"/>
    <s v="000927911"/>
    <s v="น.ส. กัญจะนา ทองคำ"/>
    <s v="1"/>
    <n v="2"/>
    <n v="0"/>
    <n v="17"/>
    <s v="1"/>
    <s v="1"/>
    <s v="0"/>
    <n v="11"/>
    <s v="191 บ้านกลาง"/>
    <s v="33100804"/>
    <s v="2"/>
    <s v="2"/>
    <s v="1"/>
    <s v="1"/>
    <s v="33010120"/>
    <s v="0"/>
    <s v=""/>
    <x v="83"/>
    <d v="2018-09-08T00:00:00"/>
    <m/>
    <d v="2018-09-10T00:00:00"/>
    <d v="2018-09-10T00:00:00"/>
    <b v="0"/>
    <s v=""/>
    <s v=""/>
    <s v=""/>
    <s v=""/>
    <s v="33010000"/>
    <s v="3310"/>
    <s v="331008"/>
    <s v="04"/>
    <x v="21"/>
    <x v="154"/>
  </r>
  <r>
    <n v="83490"/>
    <n v="506"/>
    <n v="3650"/>
    <n v="34"/>
    <s v="71"/>
    <s v="กิติวินท์  เกษียร"/>
    <s v="0258632"/>
    <s v="น.ส. บุญเรือน ใยคำ"/>
    <s v="1"/>
    <n v="1"/>
    <n v="3"/>
    <n v="19"/>
    <s v="1"/>
    <s v="1"/>
    <s v="0"/>
    <n v="11"/>
    <s v="86 บ.แขม"/>
    <s v="33100602"/>
    <s v="2"/>
    <s v="3"/>
    <s v="1"/>
    <s v="1"/>
    <s v="33100100"/>
    <s v="0"/>
    <s v=""/>
    <x v="21"/>
    <d v="2018-09-12T00:00:00"/>
    <m/>
    <d v="2018-09-12T00:00:00"/>
    <d v="2018-09-12T00:00:00"/>
    <b v="0"/>
    <s v=""/>
    <s v=""/>
    <s v=""/>
    <s v=""/>
    <s v="33010000"/>
    <s v="3310"/>
    <s v="331006"/>
    <s v="02"/>
    <x v="21"/>
    <x v="153"/>
  </r>
  <r>
    <n v="83731"/>
    <n v="515"/>
    <n v="3686"/>
    <n v="36"/>
    <s v="71"/>
    <s v="จักรรินทร์  บุญอินทร์"/>
    <s v="0253753"/>
    <s v="น.ส. สมคิด แขมคำ"/>
    <s v="1"/>
    <n v="2"/>
    <n v="3"/>
    <n v="6"/>
    <s v="1"/>
    <s v="1"/>
    <s v="0"/>
    <n v="11"/>
    <s v="25 บ.อีทวด"/>
    <s v="33100610"/>
    <s v="2"/>
    <s v="3"/>
    <s v="1"/>
    <s v="1"/>
    <s v="33100100"/>
    <s v="0"/>
    <s v=""/>
    <x v="23"/>
    <d v="2018-09-13T00:00:00"/>
    <m/>
    <d v="2018-09-13T00:00:00"/>
    <d v="2018-09-13T00:00:00"/>
    <b v="0"/>
    <s v=""/>
    <s v=""/>
    <s v=""/>
    <s v=""/>
    <s v="33010000"/>
    <s v="3310"/>
    <s v="331006"/>
    <s v="10"/>
    <x v="21"/>
    <x v="153"/>
  </r>
  <r>
    <n v="80050"/>
    <n v="453"/>
    <n v="3364"/>
    <n v="26"/>
    <s v="71"/>
    <s v="จักรพงษ์  โนนสูง"/>
    <s v="0243774"/>
    <s v="น.ส. อรทัย โนนสูง"/>
    <s v="1"/>
    <n v="4"/>
    <n v="1"/>
    <n v="25"/>
    <s v="1"/>
    <s v="1"/>
    <s v="0"/>
    <n v="11"/>
    <s v="108  บ.หนองหัวหมู"/>
    <s v="33102207"/>
    <s v="1"/>
    <s v="3"/>
    <s v="1"/>
    <s v="1"/>
    <s v="33100100"/>
    <s v="0"/>
    <s v=""/>
    <x v="131"/>
    <d v="2018-09-03T00:00:00"/>
    <m/>
    <d v="2018-09-03T00:00:00"/>
    <d v="2018-09-03T00:00:00"/>
    <b v="0"/>
    <s v=""/>
    <s v=""/>
    <s v=""/>
    <s v=""/>
    <s v="33010000"/>
    <s v="3310"/>
    <s v="331022"/>
    <s v="07"/>
    <x v="21"/>
    <x v="155"/>
  </r>
  <r>
    <n v="85648"/>
    <n v="570"/>
    <n v="3862"/>
    <n v="39"/>
    <s v="71"/>
    <s v="ก้องภพ  สารภีร์"/>
    <s v="0265714"/>
    <s v="นาง มัตติกา ทองสูรย์"/>
    <s v="1"/>
    <n v="2"/>
    <n v="6"/>
    <n v="23"/>
    <s v="1"/>
    <s v="1"/>
    <s v="0"/>
    <n v="11"/>
    <s v="68 บ้านหนองแคน"/>
    <s v="33100802"/>
    <s v="2"/>
    <s v="3"/>
    <s v="1"/>
    <s v="1"/>
    <s v="33100100"/>
    <s v="0"/>
    <s v=""/>
    <x v="12"/>
    <d v="2018-09-18T00:00:00"/>
    <m/>
    <d v="2018-09-19T00:00:00"/>
    <d v="2018-09-19T00:00:00"/>
    <b v="0"/>
    <s v=""/>
    <s v=""/>
    <s v=""/>
    <s v=""/>
    <s v="33010000"/>
    <s v="3310"/>
    <s v="331008"/>
    <s v="02"/>
    <x v="21"/>
    <x v="154"/>
  </r>
  <r>
    <n v="79825"/>
    <n v="446"/>
    <n v="13159"/>
    <n v="88"/>
    <s v="71"/>
    <s v="นัชธาวัลย์  เพชรผา"/>
    <s v="000842151"/>
    <s v="นางสาว พรสุดา มาตนอก"/>
    <s v="2"/>
    <n v="4"/>
    <n v="1"/>
    <n v="14"/>
    <s v="1"/>
    <s v="1"/>
    <s v="0"/>
    <n v="11"/>
    <s v="9 บ้านกระต่ำ"/>
    <s v="33100810"/>
    <s v="2"/>
    <s v="2"/>
    <s v="1"/>
    <s v="1"/>
    <s v="33010120"/>
    <s v="0"/>
    <s v=""/>
    <x v="57"/>
    <d v="2018-09-01T00:00:00"/>
    <m/>
    <d v="2018-09-03T00:00:00"/>
    <d v="2018-09-03T00:00:00"/>
    <b v="0"/>
    <s v=""/>
    <s v=""/>
    <s v=""/>
    <s v=""/>
    <s v="33010000"/>
    <s v="3310"/>
    <s v="331008"/>
    <s v="10"/>
    <x v="21"/>
    <x v="154"/>
  </r>
  <r>
    <n v="88074"/>
    <n v="613"/>
    <n v="4069"/>
    <n v="42"/>
    <s v="71"/>
    <s v="นราวิชญ์  พรหมศร"/>
    <s v="0264249"/>
    <s v="น.ส. เสาวลักษ์ ปานแก้ว"/>
    <s v="1"/>
    <n v="3"/>
    <n v="8"/>
    <n v="15"/>
    <s v="1"/>
    <s v="1"/>
    <s v="0"/>
    <n v="11"/>
    <s v="48 บ.หัวทุ่ง"/>
    <s v="33100812"/>
    <s v="2"/>
    <s v="3"/>
    <s v="2"/>
    <s v="3"/>
    <s v="33100100"/>
    <s v="0"/>
    <s v=""/>
    <x v="93"/>
    <d v="2018-09-26T00:00:00"/>
    <m/>
    <d v="2018-09-26T00:00:00"/>
    <d v="2018-09-26T00:00:00"/>
    <b v="0"/>
    <s v=""/>
    <s v=""/>
    <s v=""/>
    <s v=""/>
    <s v="33010000"/>
    <s v="3310"/>
    <s v="331008"/>
    <s v="12"/>
    <x v="21"/>
    <x v="154"/>
  </r>
  <r>
    <n v="88784"/>
    <n v="625"/>
    <n v="1798"/>
    <n v="30"/>
    <s v="71"/>
    <s v="กนกพร  สระทอง"/>
    <s v="0079627"/>
    <s v="นาง บุญฑริกา เชียงแก้ว"/>
    <s v="2"/>
    <n v="3"/>
    <n v="0"/>
    <n v="12"/>
    <s v="1"/>
    <s v="1"/>
    <s v="0"/>
    <n v="11"/>
    <s v="25"/>
    <s v="33101805"/>
    <s v="2"/>
    <s v="3"/>
    <s v="1"/>
    <s v="1"/>
    <s v="33120100"/>
    <s v="0"/>
    <s v=""/>
    <x v="225"/>
    <d v="2018-09-28T00:00:00"/>
    <m/>
    <d v="2018-09-28T00:00:00"/>
    <d v="2018-09-28T00:00:00"/>
    <b v="0"/>
    <s v=""/>
    <s v=""/>
    <s v=""/>
    <s v=""/>
    <s v="33010000"/>
    <s v="3310"/>
    <s v="331018"/>
    <s v="05"/>
    <x v="21"/>
    <x v="151"/>
  </r>
  <r>
    <n v="93338"/>
    <n v="677"/>
    <n v="4555"/>
    <n v="43"/>
    <s v="71"/>
    <s v="ภูดิส  ไชยชนะ"/>
    <s v="0252590"/>
    <s v="นาง ละอองดาว ไชยชนะ"/>
    <s v="1"/>
    <n v="3"/>
    <n v="6"/>
    <n v="18"/>
    <s v="1"/>
    <s v="1"/>
    <s v="0"/>
    <n v="11"/>
    <s v="59 บ.โคก"/>
    <s v="33102510"/>
    <s v="2"/>
    <s v="3"/>
    <s v="1"/>
    <s v="1"/>
    <s v="33100100"/>
    <s v="0"/>
    <s v=""/>
    <x v="95"/>
    <d v="2018-10-13T00:00:00"/>
    <m/>
    <d v="2018-10-14T00:00:00"/>
    <d v="2018-10-15T00:00:00"/>
    <b v="0"/>
    <s v=""/>
    <s v=""/>
    <s v=""/>
    <s v=""/>
    <s v="33010000"/>
    <s v="3310"/>
    <s v="331025"/>
    <s v="10"/>
    <x v="21"/>
    <x v="156"/>
  </r>
  <r>
    <n v="94666"/>
    <n v="692"/>
    <n v="35986"/>
    <n v="0"/>
    <s v="71"/>
    <s v="จันทิมา  จันทำ"/>
    <s v="0220600"/>
    <s v="นางสาว เกษร ดวนใหญ่"/>
    <s v="2"/>
    <n v="1"/>
    <n v="6"/>
    <n v="29"/>
    <s v="1"/>
    <s v="1"/>
    <s v="0"/>
    <n v="11"/>
    <s v="57"/>
    <s v="33102510"/>
    <s v="2"/>
    <s v="3"/>
    <s v="2"/>
    <s v="3"/>
    <s v="33010100"/>
    <s v="0"/>
    <s v=""/>
    <x v="79"/>
    <d v="2018-10-16T00:00:00"/>
    <m/>
    <d v="2018-10-18T00:00:00"/>
    <d v="2018-10-18T00:00:00"/>
    <b v="0"/>
    <s v=""/>
    <s v=""/>
    <s v=""/>
    <s v=""/>
    <s v="33010000"/>
    <s v="3310"/>
    <s v="331025"/>
    <s v="10"/>
    <x v="21"/>
    <x v="156"/>
  </r>
  <r>
    <n v="95164"/>
    <n v="701"/>
    <n v="36002"/>
    <n v="0"/>
    <s v="71"/>
    <s v="อภิวิชญ์  เวชกามา"/>
    <s v="0231704"/>
    <s v="ว่าที่ ร.ต. ผการัตน์ เวชกามา"/>
    <s v="1"/>
    <n v="1"/>
    <n v="5"/>
    <n v="10"/>
    <s v="1"/>
    <s v="1"/>
    <s v="0"/>
    <n v="11"/>
    <s v="22"/>
    <s v="33101106"/>
    <s v="2"/>
    <s v="3"/>
    <s v="1"/>
    <s v="1"/>
    <s v="33010100"/>
    <s v="0"/>
    <s v=""/>
    <x v="101"/>
    <d v="2018-10-20T00:00:00"/>
    <m/>
    <d v="2018-10-21T00:00:00"/>
    <d v="2018-10-21T00:00:00"/>
    <b v="0"/>
    <s v=""/>
    <s v=""/>
    <s v=""/>
    <s v=""/>
    <s v="33010000"/>
    <s v="3310"/>
    <s v="331011"/>
    <s v="06"/>
    <x v="21"/>
    <x v="157"/>
  </r>
  <r>
    <n v="97251"/>
    <n v="730"/>
    <n v="4830"/>
    <n v="44"/>
    <s v="71"/>
    <s v="พิมพาพัณณ์  โพดิลก"/>
    <s v="0256964"/>
    <s v="นาง ลินดา โพดิลก"/>
    <s v="2"/>
    <n v="2"/>
    <n v="3"/>
    <n v="19"/>
    <s v="1"/>
    <s v="1"/>
    <s v="0"/>
    <n v="11"/>
    <s v="124  บ้านโคก"/>
    <s v="33102501"/>
    <s v="1"/>
    <s v="3"/>
    <s v="1"/>
    <s v="1"/>
    <s v="33100100"/>
    <s v="0"/>
    <s v=""/>
    <x v="188"/>
    <d v="2018-10-29T00:00:00"/>
    <m/>
    <d v="2018-10-29T00:00:00"/>
    <d v="2018-10-29T00:00:00"/>
    <b v="0"/>
    <s v=""/>
    <s v=""/>
    <s v=""/>
    <s v=""/>
    <s v="33010000"/>
    <s v="3310"/>
    <s v="331025"/>
    <s v="01"/>
    <x v="21"/>
    <x v="156"/>
  </r>
  <r>
    <n v="100867"/>
    <n v="774"/>
    <n v="4541"/>
    <n v="35"/>
    <s v="71"/>
    <s v="เมธาวี  โพธิ์งาม"/>
    <s v="0255438"/>
    <s v="น.ส. แจ่มจันทร์ หวังผล"/>
    <s v="1"/>
    <n v="2"/>
    <n v="1"/>
    <n v="19"/>
    <s v="1"/>
    <s v="1"/>
    <s v="0"/>
    <n v="11"/>
    <s v="23 บ.สิม"/>
    <s v="33102503"/>
    <s v="1"/>
    <s v="3"/>
    <s v="1"/>
    <s v="1"/>
    <s v="33100100"/>
    <s v="0"/>
    <s v=""/>
    <x v="226"/>
    <d v="2018-11-15T00:00:00"/>
    <m/>
    <d v="2018-11-15T00:00:00"/>
    <d v="2018-11-16T00:00:00"/>
    <b v="0"/>
    <s v=""/>
    <s v=""/>
    <s v=""/>
    <s v=""/>
    <s v="33100030"/>
    <s v="3310"/>
    <s v="331025"/>
    <s v="03"/>
    <x v="21"/>
    <x v="156"/>
  </r>
  <r>
    <n v="84061"/>
    <n v="526"/>
    <n v="3712"/>
    <n v="38"/>
    <s v="71"/>
    <s v="ศุภวิชญ์  ทองเอิบ"/>
    <s v="0249321"/>
    <s v="น.ส. เกศมณี ทองเอิบ"/>
    <s v="1"/>
    <n v="3"/>
    <n v="1"/>
    <n v="1"/>
    <s v="1"/>
    <s v="1"/>
    <s v="0"/>
    <n v="11"/>
    <s v="81 บ.ขะยูง"/>
    <s v="33100801"/>
    <s v="2"/>
    <s v="3"/>
    <s v="1"/>
    <s v="1"/>
    <s v="33100100"/>
    <s v="0"/>
    <s v=""/>
    <x v="198"/>
    <d v="2018-09-14T00:00:00"/>
    <m/>
    <d v="2018-09-14T00:00:00"/>
    <d v="2018-09-15T00:00:00"/>
    <b v="0"/>
    <s v=""/>
    <s v=""/>
    <s v=""/>
    <s v=""/>
    <s v="33010000"/>
    <s v="3310"/>
    <s v="331008"/>
    <s v="01"/>
    <x v="21"/>
    <x v="154"/>
  </r>
  <r>
    <n v="55867"/>
    <n v="197"/>
    <n v="3488"/>
    <n v="16"/>
    <s v="71"/>
    <s v="นนทิพัชร์  เกษหอม"/>
    <s v="0248253"/>
    <s v="นาง น้องใหม่ ภักดิ์ชัยภูมิ"/>
    <s v="1"/>
    <n v="3"/>
    <n v="2"/>
    <n v="25"/>
    <s v="1"/>
    <s v="1"/>
    <s v="0"/>
    <n v="11"/>
    <s v="74 บ.โนนน้อย"/>
    <s v="33102409"/>
    <s v="2"/>
    <s v="3"/>
    <s v="1"/>
    <s v="1"/>
    <s v="33100100"/>
    <s v="0"/>
    <s v=""/>
    <x v="175"/>
    <d v="2018-07-05T00:00:00"/>
    <m/>
    <d v="2018-07-05T00:00:00"/>
    <d v="2018-07-05T00:00:00"/>
    <b v="0"/>
    <s v=""/>
    <s v=""/>
    <s v=""/>
    <s v=""/>
    <s v="33010000"/>
    <s v="3310"/>
    <s v="331024"/>
    <s v="09"/>
    <x v="21"/>
    <x v="158"/>
  </r>
  <r>
    <n v="9788"/>
    <n v="58"/>
    <n v="581"/>
    <n v="6"/>
    <s v="71"/>
    <s v="เจตน์สฤษฏิ์  ช่วยณรงค์"/>
    <s v="0245381"/>
    <s v="น.ส. ชรัญญา ทองปัญญา"/>
    <s v="1"/>
    <n v="3"/>
    <n v="6"/>
    <n v="18"/>
    <s v="1"/>
    <s v="1"/>
    <s v="0"/>
    <n v="11"/>
    <s v="151/1  บ.โนนเค็ง"/>
    <s v="33100701"/>
    <s v="2"/>
    <s v="3"/>
    <s v="1"/>
    <s v="1"/>
    <s v="33100100"/>
    <s v="0"/>
    <s v=""/>
    <x v="227"/>
    <d v="2018-02-08T00:00:00"/>
    <m/>
    <d v="2018-02-08T00:00:00"/>
    <d v="2018-02-08T00:00:00"/>
    <b v="0"/>
    <s v=""/>
    <s v=""/>
    <s v=""/>
    <s v=""/>
    <s v="33010000"/>
    <s v="3310"/>
    <s v="331007"/>
    <s v="01"/>
    <x v="21"/>
    <x v="159"/>
  </r>
  <r>
    <n v="9789"/>
    <n v="59"/>
    <n v="582"/>
    <n v="7"/>
    <s v="71"/>
    <s v="กัญญาวีร์  สัตย์ซื่อ"/>
    <s v="0255892"/>
    <s v="น.ส. สุกัญญา จันทนันท์"/>
    <s v="2"/>
    <n v="1"/>
    <n v="3"/>
    <n v="10"/>
    <s v="1"/>
    <s v="1"/>
    <s v="0"/>
    <n v="11"/>
    <s v="68 บ.อ้อมแก้ว"/>
    <s v="33100307"/>
    <s v="2"/>
    <s v="3"/>
    <s v="1"/>
    <s v="1"/>
    <s v="33100100"/>
    <s v="0"/>
    <s v=""/>
    <x v="227"/>
    <d v="2018-02-08T00:00:00"/>
    <m/>
    <d v="2018-02-08T00:00:00"/>
    <d v="2018-02-08T00:00:00"/>
    <b v="0"/>
    <s v=""/>
    <s v=""/>
    <s v=""/>
    <s v=""/>
    <s v="33010000"/>
    <s v="3310"/>
    <s v="331003"/>
    <s v="07"/>
    <x v="21"/>
    <x v="150"/>
  </r>
  <r>
    <n v="10299"/>
    <n v="63"/>
    <n v="616"/>
    <n v="8"/>
    <s v="71"/>
    <s v="ประกายทิพย์ รัสษี"/>
    <s v="0251628"/>
    <s v="นาง อนุศรา รัสษี"/>
    <s v="2"/>
    <n v="4"/>
    <n v="8"/>
    <n v="0"/>
    <s v="1"/>
    <s v="1"/>
    <s v="0"/>
    <n v="11"/>
    <s v="55บ.โนนเค็ง"/>
    <s v="33100706"/>
    <s v="2"/>
    <s v="3"/>
    <s v="1"/>
    <s v="1"/>
    <s v="33100100"/>
    <s v="0"/>
    <s v=""/>
    <x v="227"/>
    <d v="2018-02-09T00:00:00"/>
    <m/>
    <d v="2018-02-10T00:00:00"/>
    <d v="2018-02-10T00:00:00"/>
    <b v="0"/>
    <s v=""/>
    <s v=""/>
    <s v=""/>
    <s v=""/>
    <s v="33010000"/>
    <s v="3310"/>
    <s v="331007"/>
    <s v="06"/>
    <x v="21"/>
    <x v="159"/>
  </r>
  <r>
    <n v="15640"/>
    <n v="70"/>
    <n v="934"/>
    <n v="9"/>
    <s v="71"/>
    <s v="ธนาภรณ์  ไกรยา"/>
    <s v="0246269"/>
    <s v="น.ส. โสภา ภักดีสูงเนิน"/>
    <s v="2"/>
    <n v="3"/>
    <n v="8"/>
    <n v="10"/>
    <s v="1"/>
    <s v="1"/>
    <s v="0"/>
    <n v="11"/>
    <s v="25 บ.หนองเหล็กธาตุน้"/>
    <s v="33100308"/>
    <s v="2"/>
    <s v="3"/>
    <s v="1"/>
    <s v="1"/>
    <s v="33100100"/>
    <s v="0"/>
    <s v=""/>
    <x v="228"/>
    <d v="2018-02-24T00:00:00"/>
    <m/>
    <d v="2018-02-25T00:00:00"/>
    <d v="2018-02-26T00:00:00"/>
    <b v="0"/>
    <s v=""/>
    <s v=""/>
    <s v=""/>
    <s v=""/>
    <s v="33010000"/>
    <s v="3310"/>
    <s v="331003"/>
    <s v="08"/>
    <x v="21"/>
    <x v="150"/>
  </r>
  <r>
    <n v="20156"/>
    <n v="79"/>
    <n v="3366"/>
    <n v="13"/>
    <s v="71"/>
    <s v="นริศรา  สุขสมบุตร"/>
    <s v="000924367"/>
    <s v="น.ส. อรวรรณ สุขสมบุตร"/>
    <s v="2"/>
    <n v="5"/>
    <n v="1"/>
    <n v="28"/>
    <s v="1"/>
    <s v="1"/>
    <s v="0"/>
    <n v="6"/>
    <s v="30 บ้านหนองลุง"/>
    <s v="33101004"/>
    <s v="2"/>
    <s v="2"/>
    <s v="1"/>
    <s v="1"/>
    <s v="33010120"/>
    <s v="0"/>
    <s v=""/>
    <x v="217"/>
    <d v="2018-03-05T00:00:00"/>
    <m/>
    <d v="2018-03-08T00:00:00"/>
    <d v="2018-03-08T00:00:00"/>
    <b v="0"/>
    <s v=""/>
    <s v=""/>
    <s v=""/>
    <s v=""/>
    <s v="33010000"/>
    <s v="3310"/>
    <s v="331010"/>
    <s v="04"/>
    <x v="21"/>
    <x v="160"/>
  </r>
  <r>
    <n v="24435"/>
    <n v="88"/>
    <n v="1265"/>
    <n v="11"/>
    <s v="71"/>
    <s v="กมลรัตน์  เนื่องนรินทร์"/>
    <s v="0250322"/>
    <s v="น.ส. สุตาภัทร ดวงอาจ"/>
    <s v="2"/>
    <n v="2"/>
    <n v="7"/>
    <n v="13"/>
    <s v="1"/>
    <s v="1"/>
    <s v="0"/>
    <n v="11"/>
    <s v="32 บ.หนองเหล็ก"/>
    <s v="33100308"/>
    <s v="2"/>
    <s v="3"/>
    <s v="1"/>
    <s v="1"/>
    <s v="33100100"/>
    <s v="0"/>
    <s v=""/>
    <x v="229"/>
    <d v="2018-03-17T00:00:00"/>
    <m/>
    <d v="2018-03-17T00:00:00"/>
    <d v="2018-03-17T00:00:00"/>
    <b v="0"/>
    <s v=""/>
    <s v=""/>
    <s v=""/>
    <s v=""/>
    <s v="33010000"/>
    <s v="3310"/>
    <s v="331003"/>
    <s v="08"/>
    <x v="21"/>
    <x v="150"/>
  </r>
  <r>
    <n v="39151"/>
    <n v="124"/>
    <n v="6792"/>
    <n v="23"/>
    <s v="71"/>
    <s v="อัครเดช  แดงบุญเรือง"/>
    <s v="000918058"/>
    <s v="นาง ปริษา แดงบุญเรือง"/>
    <s v="1"/>
    <n v="1"/>
    <n v="11"/>
    <n v="11"/>
    <s v="1"/>
    <s v="1"/>
    <s v="0"/>
    <n v="11"/>
    <s v="10 บ้านนาท่วม"/>
    <s v="33101503"/>
    <s v="2"/>
    <s v="2"/>
    <s v="1"/>
    <s v="1"/>
    <s v="33010120"/>
    <s v="0"/>
    <s v=""/>
    <x v="230"/>
    <d v="2018-05-08T00:00:00"/>
    <m/>
    <d v="2018-05-10T00:00:00"/>
    <d v="2018-05-10T00:00:00"/>
    <b v="0"/>
    <s v=""/>
    <s v=""/>
    <s v=""/>
    <s v=""/>
    <s v="33010000"/>
    <s v="3310"/>
    <s v="331015"/>
    <s v="03"/>
    <x v="21"/>
    <x v="161"/>
  </r>
  <r>
    <n v="80768"/>
    <n v="459"/>
    <n v="3380"/>
    <n v="28"/>
    <s v="71"/>
    <s v="บุญญาดา  บริสุทธิ์"/>
    <s v="0260153"/>
    <s v="น.ส. วิยะดา บุญเติม"/>
    <s v="2"/>
    <n v="2"/>
    <n v="5"/>
    <n v="17"/>
    <s v="1"/>
    <s v="1"/>
    <s v="0"/>
    <n v="11"/>
    <s v="62 บ.กงพาน"/>
    <s v="33100305"/>
    <s v="2"/>
    <s v="3"/>
    <s v="1"/>
    <s v="1"/>
    <s v="33100100"/>
    <s v="0"/>
    <s v=""/>
    <x v="131"/>
    <d v="2018-09-03T00:00:00"/>
    <m/>
    <d v="2018-09-04T00:00:00"/>
    <d v="2018-09-04T00:00:00"/>
    <b v="0"/>
    <s v=""/>
    <s v=""/>
    <s v=""/>
    <s v=""/>
    <s v="33010000"/>
    <s v="3310"/>
    <s v="331003"/>
    <s v="05"/>
    <x v="21"/>
    <x v="150"/>
  </r>
  <r>
    <n v="54012"/>
    <n v="185"/>
    <n v="9463"/>
    <n v="39"/>
    <s v="71"/>
    <s v="ณัฐกมล เพชรผา"/>
    <s v="000970925"/>
    <s v="น.ส. พรสุดา มาตนอก"/>
    <s v="2"/>
    <n v="0"/>
    <n v="9"/>
    <n v="0"/>
    <s v="1"/>
    <s v="1"/>
    <s v="0"/>
    <n v="11"/>
    <s v="108  บ้านกระต่ำ"/>
    <s v="33100810"/>
    <s v="2"/>
    <s v="2"/>
    <s v="1"/>
    <s v="1"/>
    <s v="33010120"/>
    <s v="0"/>
    <s v=""/>
    <x v="145"/>
    <d v="2018-06-29T00:00:00"/>
    <m/>
    <d v="2018-06-30T00:00:00"/>
    <d v="2018-06-30T00:00:00"/>
    <b v="0"/>
    <s v=""/>
    <s v=""/>
    <s v=""/>
    <s v=""/>
    <s v="33010000"/>
    <s v="3310"/>
    <s v="331008"/>
    <s v="10"/>
    <x v="21"/>
    <x v="154"/>
  </r>
  <r>
    <n v="6375"/>
    <n v="44"/>
    <n v="454"/>
    <n v="5"/>
    <s v="71"/>
    <s v="กนกพิชญ์ ยอดดำเนิน"/>
    <s v="0247037"/>
    <s v="น.ส. นิติกุล เป็นไทย"/>
    <s v="2"/>
    <n v="3"/>
    <n v="3"/>
    <n v="0"/>
    <s v="1"/>
    <s v="1"/>
    <s v="0"/>
    <n v="11"/>
    <s v="33  บ.กงพาน"/>
    <s v="33100305"/>
    <s v="2"/>
    <s v="3"/>
    <s v="1"/>
    <s v="1"/>
    <s v="33100100"/>
    <s v="0"/>
    <s v=""/>
    <x v="186"/>
    <d v="2018-01-27T00:00:00"/>
    <m/>
    <d v="2018-01-28T00:00:00"/>
    <d v="2018-01-29T00:00:00"/>
    <b v="0"/>
    <s v=""/>
    <s v=""/>
    <s v=""/>
    <s v=""/>
    <s v="33010000"/>
    <s v="3310"/>
    <s v="331003"/>
    <s v="05"/>
    <x v="21"/>
    <x v="150"/>
  </r>
  <r>
    <n v="58916"/>
    <n v="224"/>
    <n v="3714"/>
    <n v="17"/>
    <s v="71"/>
    <s v="กนกวรรณ  เย็นรำ"/>
    <s v="0244166"/>
    <s v="น.ส. อุบลรัตน์ ดวงทิพย์"/>
    <s v="2"/>
    <n v="3"/>
    <n v="11"/>
    <n v="16"/>
    <s v="1"/>
    <s v="1"/>
    <s v="0"/>
    <n v="11"/>
    <s v="40 บ.ค้อ"/>
    <s v="33102203"/>
    <s v="2"/>
    <s v="3"/>
    <s v="1"/>
    <s v="1"/>
    <s v="33100100"/>
    <s v="0"/>
    <s v=""/>
    <x v="136"/>
    <d v="2018-07-13T00:00:00"/>
    <m/>
    <d v="2018-07-14T00:00:00"/>
    <d v="2018-07-14T00:00:00"/>
    <b v="0"/>
    <s v=""/>
    <s v=""/>
    <s v=""/>
    <s v=""/>
    <s v="33010000"/>
    <s v="3310"/>
    <s v="331022"/>
    <s v="03"/>
    <x v="21"/>
    <x v="155"/>
  </r>
  <r>
    <n v="65849"/>
    <n v="298"/>
    <n v="4175"/>
    <n v="18"/>
    <s v="71"/>
    <s v="สมัชญา  ปัญญายิ่ง"/>
    <s v="0251411"/>
    <s v="น.ส. หัสษฎาภรณ์ แหวนเงิน"/>
    <s v="2"/>
    <n v="2"/>
    <n v="6"/>
    <n v="24"/>
    <s v="1"/>
    <s v="1"/>
    <s v="0"/>
    <n v="11"/>
    <s v="84 บ.โนนม่วง"/>
    <s v="33100407"/>
    <s v="2"/>
    <s v="3"/>
    <s v="1"/>
    <s v="1"/>
    <s v="33100100"/>
    <s v="0"/>
    <s v=""/>
    <x v="115"/>
    <d v="2018-08-03T00:00:00"/>
    <m/>
    <d v="2018-08-03T00:00:00"/>
    <d v="2018-08-03T00:00:00"/>
    <b v="0"/>
    <s v=""/>
    <s v=""/>
    <s v=""/>
    <s v=""/>
    <s v="33010000"/>
    <s v="3310"/>
    <s v="331004"/>
    <s v="07"/>
    <x v="21"/>
    <x v="152"/>
  </r>
  <r>
    <n v="66209"/>
    <n v="305"/>
    <n v="4215"/>
    <n v="19"/>
    <s v="71"/>
    <s v="กฤตวรรณ  กระสังข์"/>
    <s v="0224560"/>
    <s v="นาง บุษบา กระสังข์"/>
    <s v="2"/>
    <n v="8"/>
    <n v="8"/>
    <n v="17"/>
    <s v="1"/>
    <s v="1"/>
    <s v="0"/>
    <n v="6"/>
    <s v="52 บ. สิม"/>
    <s v="33102508"/>
    <s v="2"/>
    <s v="3"/>
    <s v="1"/>
    <s v="1"/>
    <s v="33100100"/>
    <s v="0"/>
    <s v=""/>
    <x v="18"/>
    <d v="2018-08-04T00:00:00"/>
    <m/>
    <d v="2018-08-05T00:00:00"/>
    <d v="2018-08-05T00:00:00"/>
    <b v="0"/>
    <s v=""/>
    <s v=""/>
    <s v=""/>
    <s v=""/>
    <s v="33010000"/>
    <s v="3310"/>
    <s v="331025"/>
    <s v="08"/>
    <x v="21"/>
    <x v="156"/>
  </r>
  <r>
    <n v="66222"/>
    <n v="306"/>
    <n v="4230"/>
    <n v="20"/>
    <s v="71"/>
    <s v="กฤติพงศ์  พวงบุรี"/>
    <s v="0253732"/>
    <s v="น.ส. ศิริพร ทองทวี"/>
    <s v="1"/>
    <n v="2"/>
    <n v="1"/>
    <n v="29"/>
    <s v="1"/>
    <s v="1"/>
    <s v="0"/>
    <n v="11"/>
    <s v="72 บ้านสระกำแพงใหญ่"/>
    <s v="33102201"/>
    <s v="1"/>
    <s v="3"/>
    <s v="1"/>
    <s v="1"/>
    <s v="33100100"/>
    <s v="0"/>
    <s v=""/>
    <x v="132"/>
    <d v="2018-08-05T00:00:00"/>
    <m/>
    <d v="2018-08-05T00:00:00"/>
    <d v="2018-08-05T00:00:00"/>
    <b v="0"/>
    <s v=""/>
    <s v=""/>
    <s v=""/>
    <s v=""/>
    <s v="33010000"/>
    <s v="3310"/>
    <s v="331022"/>
    <s v="01"/>
    <x v="21"/>
    <x v="155"/>
  </r>
  <r>
    <n v="73920"/>
    <n v="358"/>
    <n v="4608"/>
    <n v="21"/>
    <s v="71"/>
    <s v="ศรัณญา  พิมพะ"/>
    <s v="0254806"/>
    <s v="น.ส. เกษมณี วิธิ"/>
    <s v="2"/>
    <n v="1"/>
    <n v="11"/>
    <n v="27"/>
    <s v="1"/>
    <s v="1"/>
    <s v="0"/>
    <n v="11"/>
    <s v="5 บ หนองสิม"/>
    <s v="33102204"/>
    <s v="1"/>
    <s v="3"/>
    <s v="1"/>
    <s v="1"/>
    <s v="33100100"/>
    <s v="0"/>
    <s v=""/>
    <x v="128"/>
    <d v="2018-08-17T00:00:00"/>
    <m/>
    <d v="2018-08-17T00:00:00"/>
    <d v="2018-08-17T00:00:00"/>
    <b v="0"/>
    <s v=""/>
    <s v=""/>
    <s v=""/>
    <s v=""/>
    <s v="33010000"/>
    <s v="3310"/>
    <s v="331022"/>
    <s v="04"/>
    <x v="21"/>
    <x v="155"/>
  </r>
  <r>
    <n v="11"/>
    <n v="1"/>
    <n v="8"/>
    <n v="1"/>
    <s v="71"/>
    <s v="ธนเดช  แรมประโคน"/>
    <s v="0244019"/>
    <s v="น.ส. ธิดาพร มะลัย"/>
    <s v="1"/>
    <n v="3"/>
    <n v="5"/>
    <n v="13"/>
    <s v="1"/>
    <s v="1"/>
    <s v="0"/>
    <n v="11"/>
    <s v="54 บ.หนองห้าง"/>
    <s v="33102208"/>
    <s v="2"/>
    <s v="3"/>
    <s v="1"/>
    <s v="1"/>
    <s v="33100100"/>
    <s v="0"/>
    <s v=""/>
    <x v="185"/>
    <d v="2018-01-01T00:00:00"/>
    <m/>
    <d v="2018-01-02T00:00:00"/>
    <d v="2018-01-03T00:00:00"/>
    <b v="0"/>
    <s v=""/>
    <s v=""/>
    <s v=""/>
    <s v=""/>
    <s v="33010000"/>
    <s v="3310"/>
    <s v="331022"/>
    <s v="08"/>
    <x v="21"/>
    <x v="155"/>
  </r>
  <r>
    <n v="78101"/>
    <n v="419"/>
    <n v="3179"/>
    <n v="24"/>
    <s v="71"/>
    <s v="พัทธดนย์  ชาวงค์"/>
    <s v="0265386"/>
    <s v="นาง วัฒนา สุทธสนธฺ์"/>
    <s v="1"/>
    <n v="2"/>
    <n v="11"/>
    <n v="0"/>
    <s v="1"/>
    <s v="1"/>
    <s v="0"/>
    <n v="11"/>
    <s v="66 บ.โนนแตน"/>
    <s v="33100608"/>
    <s v="2"/>
    <s v="3"/>
    <s v="1"/>
    <s v="1"/>
    <s v="33100100"/>
    <s v="0"/>
    <s v=""/>
    <x v="57"/>
    <d v="2018-08-29T00:00:00"/>
    <m/>
    <d v="2018-08-29T00:00:00"/>
    <d v="2018-08-29T00:00:00"/>
    <b v="0"/>
    <s v=""/>
    <s v=""/>
    <s v=""/>
    <s v=""/>
    <s v="33010000"/>
    <s v="3310"/>
    <s v="331006"/>
    <s v="08"/>
    <x v="21"/>
    <x v="153"/>
  </r>
  <r>
    <n v="53001"/>
    <n v="176"/>
    <n v="3235"/>
    <n v="15"/>
    <s v="71"/>
    <s v="อภิรดี  วิวาห์สุข"/>
    <s v="0148293"/>
    <s v=""/>
    <s v="2"/>
    <n v="16"/>
    <n v="8"/>
    <n v="9"/>
    <s v="1"/>
    <s v="1"/>
    <s v="0"/>
    <n v="6"/>
    <s v="42 บ.ดงเห็ด"/>
    <s v="33100102"/>
    <s v="1"/>
    <s v="3"/>
    <s v="1"/>
    <s v="1"/>
    <s v="33100100"/>
    <s v="0"/>
    <s v=""/>
    <x v="61"/>
    <d v="2018-06-25T00:00:00"/>
    <m/>
    <d v="2018-06-27T00:00:00"/>
    <d v="2018-06-27T00:00:00"/>
    <b v="0"/>
    <s v=""/>
    <s v=""/>
    <s v=""/>
    <s v=""/>
    <s v="33010000"/>
    <s v="3310"/>
    <s v="331001"/>
    <s v="02"/>
    <x v="21"/>
    <x v="162"/>
  </r>
  <r>
    <m/>
    <m/>
    <m/>
    <m/>
    <m/>
    <m/>
    <m/>
    <m/>
    <m/>
    <m/>
    <m/>
    <m/>
    <m/>
    <m/>
    <m/>
    <m/>
    <m/>
    <m/>
    <m/>
    <m/>
    <m/>
    <m/>
    <m/>
    <m/>
    <m/>
    <x v="231"/>
    <m/>
    <m/>
    <m/>
    <m/>
    <m/>
    <m/>
    <m/>
    <m/>
    <m/>
    <m/>
    <m/>
    <m/>
    <m/>
    <x v="22"/>
    <x v="1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HZ201" firstHeaderRow="1" firstDataRow="2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 sortType="ascending">
      <items count="882">
        <item m="1" x="670"/>
        <item m="1" x="834"/>
        <item m="1" x="790"/>
        <item m="1" x="555"/>
        <item m="1" x="247"/>
        <item m="1" x="561"/>
        <item m="1" x="252"/>
        <item m="1" x="565"/>
        <item m="1" x="258"/>
        <item m="1" x="569"/>
        <item m="1" x="262"/>
        <item m="1" x="572"/>
        <item m="1" x="265"/>
        <item m="1" x="576"/>
        <item m="1" x="270"/>
        <item m="1" x="581"/>
        <item m="1" x="274"/>
        <item m="1" x="586"/>
        <item m="1" x="279"/>
        <item m="1" x="595"/>
        <item m="1" x="284"/>
        <item m="1" x="603"/>
        <item m="1" x="292"/>
        <item m="1" x="612"/>
        <item m="1" x="302"/>
        <item m="1" x="621"/>
        <item m="1" x="314"/>
        <item m="1" x="633"/>
        <item m="1" x="324"/>
        <item m="1" x="647"/>
        <item m="1" x="337"/>
        <item m="1" x="659"/>
        <item m="1" x="353"/>
        <item m="1" x="677"/>
        <item m="1" x="566"/>
        <item m="1" x="260"/>
        <item m="1" x="571"/>
        <item m="1" x="264"/>
        <item m="1" x="574"/>
        <item m="1" x="267"/>
        <item m="1" x="578"/>
        <item m="1" x="271"/>
        <item m="1" x="582"/>
        <item m="1" x="275"/>
        <item m="1" x="588"/>
        <item m="1" x="280"/>
        <item m="1" x="596"/>
        <item m="1" x="286"/>
        <item m="1" x="605"/>
        <item m="1" x="294"/>
        <item m="1" x="614"/>
        <item m="1" x="304"/>
        <item m="1" x="623"/>
        <item m="1" x="316"/>
        <item m="1" x="635"/>
        <item m="1" x="326"/>
        <item m="1" x="649"/>
        <item m="1" x="339"/>
        <item m="1" x="660"/>
        <item m="1" x="354"/>
        <item m="1" x="679"/>
        <item m="1" x="368"/>
        <item m="1" x="693"/>
        <item m="1" x="575"/>
        <item m="1" x="268"/>
        <item m="1" x="579"/>
        <item m="1" x="272"/>
        <item m="1" x="276"/>
        <item m="1" x="590"/>
        <item m="1" x="282"/>
        <item m="1" x="597"/>
        <item m="1" x="287"/>
        <item m="1" x="606"/>
        <item m="1" x="296"/>
        <item m="1" x="615"/>
        <item m="1" x="305"/>
        <item m="1" x="625"/>
        <item m="1" x="317"/>
        <item m="1" x="637"/>
        <item m="1" x="328"/>
        <item m="1" x="651"/>
        <item m="1" x="341"/>
        <item m="1" x="662"/>
        <item m="1" x="356"/>
        <item m="1" x="681"/>
        <item m="1" x="369"/>
        <item m="1" x="694"/>
        <item m="1" x="380"/>
        <item m="1" x="711"/>
        <item m="1" x="396"/>
        <item m="1" x="724"/>
        <item m="1" x="408"/>
        <item m="1" x="743"/>
        <item m="1" x="585"/>
        <item m="1" x="277"/>
        <item m="1" x="592"/>
        <item m="1" x="283"/>
        <item m="1" x="599"/>
        <item m="1" x="289"/>
        <item m="1" x="608"/>
        <item m="1" x="297"/>
        <item m="1" x="616"/>
        <item m="1" x="307"/>
        <item m="1" x="627"/>
        <item m="1" x="318"/>
        <item m="1" x="639"/>
        <item m="1" x="329"/>
        <item m="1" x="652"/>
        <item m="1" x="343"/>
        <item m="1" x="664"/>
        <item m="1" x="683"/>
        <item m="1" x="371"/>
        <item m="1" x="696"/>
        <item m="1" x="382"/>
        <item m="1" x="713"/>
        <item m="1" x="726"/>
        <item m="1" x="410"/>
        <item m="1" x="744"/>
        <item m="1" x="425"/>
        <item m="1" x="759"/>
        <item m="1" x="437"/>
        <item m="1" x="609"/>
        <item m="1" x="298"/>
        <item m="1" x="331"/>
        <item m="1" x="653"/>
        <item m="1" x="345"/>
        <item m="1" x="358"/>
        <item m="1" x="684"/>
        <item m="1" x="372"/>
        <item m="1" x="383"/>
        <item m="1" x="714"/>
        <item m="1" x="746"/>
        <item m="1" x="760"/>
        <item m="1" x="777"/>
        <item m="1" x="791"/>
        <item m="1" x="464"/>
        <item m="1" x="311"/>
        <item m="1" x="631"/>
        <item m="1" x="321"/>
        <item m="1" x="332"/>
        <item m="1" x="655"/>
        <item m="1" x="348"/>
        <item m="1" x="668"/>
        <item m="1" x="361"/>
        <item m="1" x="686"/>
        <item m="1" x="374"/>
        <item m="1" x="701"/>
        <item m="1" x="386"/>
        <item m="1" x="716"/>
        <item m="1" x="399"/>
        <item m="1" x="731"/>
        <item m="1" x="414"/>
        <item m="1" x="748"/>
        <item m="1" x="427"/>
        <item m="1" x="763"/>
        <item m="1" x="440"/>
        <item m="1" x="779"/>
        <item m="1" x="453"/>
        <item m="1" x="793"/>
        <item m="1" x="466"/>
        <item m="1" x="808"/>
        <item m="1" x="480"/>
        <item m="1" x="822"/>
        <item m="1" x="493"/>
        <item m="1" x="644"/>
        <item m="1" x="335"/>
        <item m="1" x="657"/>
        <item m="1" x="350"/>
        <item m="1" x="672"/>
        <item m="1" x="364"/>
        <item m="1" x="688"/>
        <item m="1" x="376"/>
        <item m="1" x="704"/>
        <item m="1" x="389"/>
        <item m="1" x="718"/>
        <item m="1" x="401"/>
        <item m="1" x="734"/>
        <item m="1" x="417"/>
        <item m="1" x="751"/>
        <item m="1" x="429"/>
        <item m="1" x="766"/>
        <item m="1" x="442"/>
        <item m="1" x="781"/>
        <item m="1" x="455"/>
        <item m="1" x="796"/>
        <item m="1" x="469"/>
        <item m="1" x="810"/>
        <item m="1" x="482"/>
        <item m="1" x="824"/>
        <item m="1" x="495"/>
        <item m="1" x="835"/>
        <item m="1" x="504"/>
        <item m="1" x="844"/>
        <item m="1" x="513"/>
        <item m="1" x="854"/>
        <item m="1" x="675"/>
        <item m="1" x="366"/>
        <item m="1" x="691"/>
        <item m="1" x="378"/>
        <item m="1" x="707"/>
        <item m="1" x="392"/>
        <item m="1" x="720"/>
        <item m="1" x="403"/>
        <item m="1" x="737"/>
        <item m="1" x="419"/>
        <item m="1" x="753"/>
        <item m="1" x="431"/>
        <item m="1" x="768"/>
        <item m="1" x="444"/>
        <item m="1" x="783"/>
        <item m="1" x="457"/>
        <item m="1" x="798"/>
        <item m="1" x="471"/>
        <item m="1" x="812"/>
        <item m="1" x="484"/>
        <item m="1" x="826"/>
        <item m="1" x="497"/>
        <item m="1" x="837"/>
        <item m="1" x="506"/>
        <item m="1" x="846"/>
        <item m="1" x="515"/>
        <item m="1" x="856"/>
        <item m="1" x="522"/>
        <item m="1" x="865"/>
        <item m="1" x="531"/>
        <item m="1" x="873"/>
        <item m="1" x="709"/>
        <item m="1" x="394"/>
        <item m="1" x="722"/>
        <item m="1" x="406"/>
        <item m="1" x="739"/>
        <item m="1" x="421"/>
        <item m="1" x="755"/>
        <item m="1" x="433"/>
        <item m="1" x="771"/>
        <item m="1" x="446"/>
        <item m="1" x="785"/>
        <item m="1" x="459"/>
        <item m="1" x="800"/>
        <item m="1" x="473"/>
        <item m="1" x="815"/>
        <item m="1" x="486"/>
        <item m="1" x="828"/>
        <item m="1" x="498"/>
        <item m="1" x="839"/>
        <item m="1" x="508"/>
        <item m="1" x="848"/>
        <item m="1" x="517"/>
        <item m="1" x="858"/>
        <item m="1" x="524"/>
        <item m="1" x="867"/>
        <item m="1" x="533"/>
        <item m="1" x="875"/>
        <item m="1" x="538"/>
        <item m="1" x="232"/>
        <item m="1" x="542"/>
        <item m="1" x="741"/>
        <item m="1" x="423"/>
        <item m="1" x="757"/>
        <item m="1" x="435"/>
        <item m="1" x="773"/>
        <item m="1" x="448"/>
        <item m="1" x="787"/>
        <item m="1" x="461"/>
        <item m="1" x="802"/>
        <item m="1" x="475"/>
        <item m="1" x="817"/>
        <item m="1" x="488"/>
        <item m="1" x="830"/>
        <item m="1" x="500"/>
        <item m="1" x="840"/>
        <item m="1" x="509"/>
        <item m="1" x="850"/>
        <item m="1" x="519"/>
        <item m="1" x="860"/>
        <item m="1" x="526"/>
        <item m="1" x="869"/>
        <item m="1" x="535"/>
        <item m="1" x="876"/>
        <item m="1" x="539"/>
        <item m="1" x="234"/>
        <item m="1" x="544"/>
        <item m="1" x="239"/>
        <item m="1" x="550"/>
        <item m="1" x="242"/>
        <item m="1" x="557"/>
        <item m="1" x="249"/>
        <item m="1" x="775"/>
        <item m="1" x="450"/>
        <item m="1" x="804"/>
        <item m="1" x="477"/>
        <item m="1" x="819"/>
        <item m="1" x="490"/>
        <item m="1" x="832"/>
        <item m="1" x="502"/>
        <item m="1" x="842"/>
        <item m="1" x="511"/>
        <item m="1" x="520"/>
        <item m="1" x="862"/>
        <item m="1" x="871"/>
        <item m="1" x="878"/>
        <item m="1" x="236"/>
        <item m="1" x="546"/>
        <item m="1" x="241"/>
        <item m="1" x="552"/>
        <item m="1" x="244"/>
        <item m="1" x="255"/>
        <item m="1" x="568"/>
        <item m="1" x="478"/>
        <item m="1" x="820"/>
        <item m="1" x="833"/>
        <item m="1" x="503"/>
        <item m="1" x="512"/>
        <item m="1" x="863"/>
        <item m="1" x="529"/>
        <item m="1" x="548"/>
        <item m="1" x="246"/>
        <item m="1" x="560"/>
        <item m="1" x="564"/>
        <item m="1" x="556"/>
        <item m="1" x="248"/>
        <item m="1" x="562"/>
        <item m="1" x="253"/>
        <item m="1" x="259"/>
        <item m="1" x="570"/>
        <item m="1" x="263"/>
        <item m="1" x="573"/>
        <item m="1" x="266"/>
        <item m="1" x="577"/>
        <item m="1" x="587"/>
        <item m="1" x="285"/>
        <item m="1" x="604"/>
        <item m="1" x="293"/>
        <item m="1" x="613"/>
        <item m="1" x="303"/>
        <item m="1" x="622"/>
        <item m="1" x="315"/>
        <item m="1" x="634"/>
        <item m="1" x="325"/>
        <item m="1" x="648"/>
        <item m="1" x="338"/>
        <item m="1" x="678"/>
        <item m="1" x="261"/>
        <item m="1" x="583"/>
        <item m="1" x="589"/>
        <item m="1" x="281"/>
        <item m="1" x="295"/>
        <item m="1" x="624"/>
        <item m="1" x="636"/>
        <item m="1" x="327"/>
        <item m="1" x="650"/>
        <item m="1" x="340"/>
        <item m="1" x="680"/>
        <item m="1" x="269"/>
        <item m="1" x="273"/>
        <item m="1" x="584"/>
        <item m="1" x="591"/>
        <item m="1" x="598"/>
        <item m="1" x="288"/>
        <item m="1" x="306"/>
        <item m="1" x="626"/>
        <item m="1" x="638"/>
        <item m="1" x="342"/>
        <item m="1" x="663"/>
        <item m="1" x="370"/>
        <item m="1" x="695"/>
        <item m="1" x="381"/>
        <item m="1" x="712"/>
        <item m="1" x="397"/>
        <item m="1" x="725"/>
        <item m="1" x="409"/>
        <item m="1" x="278"/>
        <item m="1" x="593"/>
        <item m="1" x="308"/>
        <item m="1" x="330"/>
        <item m="1" x="344"/>
        <item m="1" x="698"/>
        <item m="1" x="728"/>
        <item m="1" x="601"/>
        <item m="1" x="291"/>
        <item m="1" x="610"/>
        <item m="1" x="300"/>
        <item m="1" x="310"/>
        <item m="1" x="630"/>
        <item m="1" x="641"/>
        <item m="1" x="654"/>
        <item m="1" x="347"/>
        <item m="1" x="667"/>
        <item m="1" x="360"/>
        <item m="1" x="685"/>
        <item m="1" x="700"/>
        <item m="1" x="385"/>
        <item m="1" x="398"/>
        <item m="1" x="730"/>
        <item m="1" x="413"/>
        <item m="1" x="747"/>
        <item m="1" x="762"/>
        <item m="1" x="439"/>
        <item m="1" x="778"/>
        <item m="1" x="452"/>
        <item m="1" x="792"/>
        <item m="1" x="465"/>
        <item m="1" x="807"/>
        <item m="1" x="619"/>
        <item m="1" x="313"/>
        <item m="1" x="632"/>
        <item m="1" x="323"/>
        <item m="1" x="643"/>
        <item m="1" x="334"/>
        <item m="1" x="656"/>
        <item m="1" x="349"/>
        <item m="1" x="671"/>
        <item m="1" x="363"/>
        <item m="1" x="687"/>
        <item m="1" x="375"/>
        <item m="1" x="703"/>
        <item m="1" x="388"/>
        <item m="1" x="717"/>
        <item m="1" x="400"/>
        <item m="1" x="733"/>
        <item m="1" x="416"/>
        <item m="1" x="750"/>
        <item m="1" x="428"/>
        <item m="1" x="765"/>
        <item m="1" x="441"/>
        <item m="1" x="780"/>
        <item m="1" x="454"/>
        <item m="1" x="795"/>
        <item m="1" x="468"/>
        <item m="1" x="809"/>
        <item m="1" x="481"/>
        <item m="1" x="823"/>
        <item m="1" x="494"/>
        <item m="1" x="646"/>
        <item m="1" x="336"/>
        <item m="1" x="658"/>
        <item m="1" x="352"/>
        <item m="1" x="674"/>
        <item m="1" x="365"/>
        <item m="1" x="690"/>
        <item m="1" x="377"/>
        <item m="1" x="706"/>
        <item m="1" x="391"/>
        <item m="1" x="719"/>
        <item m="1" x="402"/>
        <item m="1" x="736"/>
        <item m="1" x="418"/>
        <item m="1" x="752"/>
        <item m="1" x="430"/>
        <item m="1" x="767"/>
        <item m="1" x="443"/>
        <item m="1" x="782"/>
        <item m="1" x="456"/>
        <item m="1" x="797"/>
        <item m="1" x="470"/>
        <item m="1" x="811"/>
        <item m="1" x="483"/>
        <item m="1" x="825"/>
        <item m="1" x="496"/>
        <item m="1" x="836"/>
        <item m="1" x="505"/>
        <item m="1" x="845"/>
        <item m="1" x="514"/>
        <item m="1" x="855"/>
        <item m="1" x="676"/>
        <item m="1" x="367"/>
        <item m="1" x="692"/>
        <item m="1" x="379"/>
        <item m="1" x="708"/>
        <item m="1" x="393"/>
        <item m="1" x="721"/>
        <item m="1" x="405"/>
        <item m="1" x="738"/>
        <item m="1" x="420"/>
        <item m="1" x="754"/>
        <item m="1" x="432"/>
        <item m="1" x="770"/>
        <item m="1" x="445"/>
        <item m="1" x="784"/>
        <item m="1" x="458"/>
        <item m="1" x="799"/>
        <item m="1" x="472"/>
        <item m="1" x="814"/>
        <item m="1" x="485"/>
        <item m="1" x="827"/>
        <item m="1" x="838"/>
        <item m="1" x="507"/>
        <item m="1" x="847"/>
        <item m="1" x="516"/>
        <item m="1" x="857"/>
        <item m="1" x="523"/>
        <item m="1" x="866"/>
        <item m="1" x="532"/>
        <item m="1" x="874"/>
        <item m="1" x="710"/>
        <item m="1" x="395"/>
        <item m="1" x="723"/>
        <item m="1" x="407"/>
        <item m="1" x="740"/>
        <item m="1" x="422"/>
        <item m="1" x="756"/>
        <item m="1" x="434"/>
        <item m="1" x="772"/>
        <item m="1" x="447"/>
        <item m="1" x="786"/>
        <item m="1" x="460"/>
        <item m="1" x="801"/>
        <item m="1" x="474"/>
        <item m="1" x="816"/>
        <item m="1" x="487"/>
        <item m="1" x="829"/>
        <item m="1" x="499"/>
        <item m="1" x="849"/>
        <item m="1" x="518"/>
        <item m="1" x="859"/>
        <item m="1" x="525"/>
        <item m="1" x="868"/>
        <item m="1" x="534"/>
        <item m="1" x="233"/>
        <item m="1" x="543"/>
        <item m="1" x="742"/>
        <item m="1" x="424"/>
        <item m="1" x="758"/>
        <item m="1" x="436"/>
        <item m="1" x="774"/>
        <item m="1" x="449"/>
        <item m="1" x="788"/>
        <item m="1" x="462"/>
        <item m="1" x="803"/>
        <item m="1" x="476"/>
        <item m="1" x="818"/>
        <item m="1" x="489"/>
        <item m="1" x="831"/>
        <item m="1" x="501"/>
        <item m="1" x="841"/>
        <item m="1" x="510"/>
        <item m="1" x="851"/>
        <item m="1" x="861"/>
        <item m="1" x="527"/>
        <item m="1" x="870"/>
        <item m="1" x="536"/>
        <item m="1" x="877"/>
        <item m="1" x="540"/>
        <item m="1" x="235"/>
        <item m="1" x="545"/>
        <item m="1" x="240"/>
        <item m="1" x="551"/>
        <item m="1" x="243"/>
        <item m="1" x="558"/>
        <item m="1" x="250"/>
        <item m="1" x="776"/>
        <item m="1" x="451"/>
        <item m="1" x="789"/>
        <item m="1" x="463"/>
        <item m="1" x="805"/>
        <item m="1" x="491"/>
        <item m="1" x="843"/>
        <item m="1" x="852"/>
        <item m="1" x="521"/>
        <item m="1" x="528"/>
        <item m="1" x="872"/>
        <item m="1" x="537"/>
        <item m="1" x="879"/>
        <item m="1" x="541"/>
        <item m="1" x="237"/>
        <item m="1" x="547"/>
        <item m="1" x="553"/>
        <item m="1" x="245"/>
        <item m="1" x="559"/>
        <item m="1" x="563"/>
        <item m="1" x="256"/>
        <item m="1" x="806"/>
        <item m="1" x="479"/>
        <item m="1" x="821"/>
        <item m="1" x="492"/>
        <item m="1" x="853"/>
        <item m="1" x="864"/>
        <item m="1" x="530"/>
        <item m="1" x="880"/>
        <item m="1" x="238"/>
        <item m="1" x="549"/>
        <item m="1" x="554"/>
        <item m="1" x="251"/>
        <item m="1" x="257"/>
        <item x="199"/>
        <item x="185"/>
        <item x="10"/>
        <item x="25"/>
        <item m="1" x="254"/>
        <item m="1" x="567"/>
        <item x="196"/>
        <item x="28"/>
        <item x="32"/>
        <item x="96"/>
        <item x="62"/>
        <item x="7"/>
        <item x="13"/>
        <item x="146"/>
        <item x="147"/>
        <item x="76"/>
        <item x="160"/>
        <item x="38"/>
        <item x="166"/>
        <item x="178"/>
        <item x="152"/>
        <item x="24"/>
        <item x="224"/>
        <item x="181"/>
        <item x="186"/>
        <item x="46"/>
        <item m="1" x="661"/>
        <item m="1" x="355"/>
        <item x="158"/>
        <item x="43"/>
        <item x="94"/>
        <item x="77"/>
        <item x="68"/>
        <item x="41"/>
        <item x="227"/>
        <item x="206"/>
        <item x="220"/>
        <item x="39"/>
        <item m="1" x="607"/>
        <item x="44"/>
        <item x="161"/>
        <item x="90"/>
        <item x="228"/>
        <item x="37"/>
        <item x="36"/>
        <item m="1" x="682"/>
        <item x="150"/>
        <item m="1" x="580"/>
        <item x="217"/>
        <item x="149"/>
        <item x="192"/>
        <item x="193"/>
        <item x="208"/>
        <item m="1" x="600"/>
        <item x="195"/>
        <item x="201"/>
        <item x="167"/>
        <item x="200"/>
        <item m="1" x="628"/>
        <item m="1" x="319"/>
        <item x="229"/>
        <item x="168"/>
        <item x="197"/>
        <item x="218"/>
        <item m="1" x="665"/>
        <item m="1" x="357"/>
        <item x="216"/>
        <item m="1" x="697"/>
        <item x="215"/>
        <item x="148"/>
        <item x="72"/>
        <item m="1" x="727"/>
        <item m="1" x="411"/>
        <item m="1" x="745"/>
        <item x="85"/>
        <item x="219"/>
        <item m="1" x="594"/>
        <item x="210"/>
        <item m="1" x="290"/>
        <item x="209"/>
        <item m="1" x="299"/>
        <item m="1" x="617"/>
        <item m="1" x="309"/>
        <item m="1" x="629"/>
        <item m="1" x="320"/>
        <item m="1" x="640"/>
        <item m="1" x="346"/>
        <item m="1" x="666"/>
        <item m="1" x="359"/>
        <item x="113"/>
        <item m="1" x="373"/>
        <item m="1" x="699"/>
        <item m="1" x="384"/>
        <item m="1" x="715"/>
        <item x="202"/>
        <item m="1" x="729"/>
        <item m="1" x="412"/>
        <item m="1" x="426"/>
        <item m="1" x="761"/>
        <item m="1" x="438"/>
        <item m="1" x="602"/>
        <item x="205"/>
        <item m="1" x="611"/>
        <item m="1" x="301"/>
        <item m="1" x="618"/>
        <item m="1" x="312"/>
        <item x="230"/>
        <item m="1" x="322"/>
        <item m="1" x="642"/>
        <item m="1" x="333"/>
        <item x="165"/>
        <item x="69"/>
        <item m="1" x="669"/>
        <item m="1" x="362"/>
        <item x="139"/>
        <item x="176"/>
        <item m="1" x="702"/>
        <item m="1" x="387"/>
        <item x="203"/>
        <item x="204"/>
        <item m="1" x="732"/>
        <item m="1" x="415"/>
        <item m="1" x="749"/>
        <item x="75"/>
        <item m="1" x="764"/>
        <item x="58"/>
        <item x="169"/>
        <item x="119"/>
        <item m="1" x="794"/>
        <item m="1" x="467"/>
        <item x="45"/>
        <item m="1" x="620"/>
        <item x="35"/>
        <item x="187"/>
        <item x="48"/>
        <item m="1" x="645"/>
        <item x="42"/>
        <item x="140"/>
        <item m="1" x="351"/>
        <item m="1" x="673"/>
        <item x="65"/>
        <item m="1" x="689"/>
        <item x="63"/>
        <item m="1" x="705"/>
        <item m="1" x="390"/>
        <item x="1"/>
        <item x="71"/>
        <item m="1" x="735"/>
        <item x="211"/>
        <item x="123"/>
        <item x="47"/>
        <item x="54"/>
        <item x="182"/>
        <item x="189"/>
        <item x="126"/>
        <item x="61"/>
        <item x="120"/>
        <item x="154"/>
        <item x="170"/>
        <item x="145"/>
        <item x="153"/>
        <item x="127"/>
        <item x="162"/>
        <item x="130"/>
        <item x="213"/>
        <item x="175"/>
        <item x="174"/>
        <item x="214"/>
        <item x="183"/>
        <item x="124"/>
        <item x="135"/>
        <item x="125"/>
        <item m="1" x="404"/>
        <item x="136"/>
        <item x="171"/>
        <item x="70"/>
        <item x="50"/>
        <item m="1" x="769"/>
        <item x="173"/>
        <item x="14"/>
        <item x="51"/>
        <item x="134"/>
        <item x="102"/>
        <item m="1" x="813"/>
        <item x="177"/>
        <item x="103"/>
        <item x="144"/>
        <item x="98"/>
        <item x="157"/>
        <item x="222"/>
        <item x="129"/>
        <item x="26"/>
        <item x="105"/>
        <item x="9"/>
        <item x="115"/>
        <item x="18"/>
        <item x="132"/>
        <item x="55"/>
        <item x="142"/>
        <item x="143"/>
        <item x="163"/>
        <item x="172"/>
        <item x="8"/>
        <item x="133"/>
        <item x="194"/>
        <item x="137"/>
        <item x="91"/>
        <item x="155"/>
        <item x="128"/>
        <item x="223"/>
        <item x="5"/>
        <item x="84"/>
        <item x="156"/>
        <item x="190"/>
        <item x="64"/>
        <item x="138"/>
        <item x="141"/>
        <item x="4"/>
        <item x="121"/>
        <item x="56"/>
        <item x="57"/>
        <item x="151"/>
        <item x="34"/>
        <item x="212"/>
        <item x="80"/>
        <item x="131"/>
        <item x="122"/>
        <item x="33"/>
        <item x="191"/>
        <item x="60"/>
        <item x="83"/>
        <item x="27"/>
        <item x="53"/>
        <item x="19"/>
        <item x="21"/>
        <item x="23"/>
        <item x="198"/>
        <item x="22"/>
        <item x="20"/>
        <item x="87"/>
        <item x="12"/>
        <item x="88"/>
        <item x="29"/>
        <item x="81"/>
        <item x="40"/>
        <item x="30"/>
        <item x="52"/>
        <item x="31"/>
        <item x="93"/>
        <item x="59"/>
        <item x="225"/>
        <item x="164"/>
        <item x="207"/>
        <item x="2"/>
        <item x="3"/>
        <item x="74"/>
        <item x="6"/>
        <item x="86"/>
        <item x="89"/>
        <item x="78"/>
        <item x="111"/>
        <item x="49"/>
        <item x="67"/>
        <item x="221"/>
        <item x="73"/>
        <item x="95"/>
        <item x="118"/>
        <item x="0"/>
        <item x="79"/>
        <item x="99"/>
        <item x="11"/>
        <item x="100"/>
        <item x="101"/>
        <item x="97"/>
        <item x="108"/>
        <item x="104"/>
        <item x="107"/>
        <item x="106"/>
        <item x="180"/>
        <item x="179"/>
        <item x="188"/>
        <item x="159"/>
        <item x="92"/>
        <item x="109"/>
        <item x="116"/>
        <item x="66"/>
        <item x="82"/>
        <item x="117"/>
        <item x="15"/>
        <item x="114"/>
        <item x="112"/>
        <item x="16"/>
        <item x="110"/>
        <item x="17"/>
        <item x="184"/>
        <item x="226"/>
        <item x="2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m="1" x="23"/>
        <item m="1" x="26"/>
        <item m="1" x="25"/>
        <item m="1" x="24"/>
        <item t="default"/>
      </items>
    </pivotField>
    <pivotField axis="axisRow" showAll="0">
      <items count="204">
        <item x="0"/>
        <item x="46"/>
        <item x="35"/>
        <item m="1" x="174"/>
        <item x="41"/>
        <item x="38"/>
        <item x="150"/>
        <item x="162"/>
        <item m="1" x="192"/>
        <item x="120"/>
        <item m="1" x="177"/>
        <item x="75"/>
        <item x="14"/>
        <item x="154"/>
        <item x="50"/>
        <item x="52"/>
        <item x="161"/>
        <item x="153"/>
        <item x="143"/>
        <item x="116"/>
        <item m="1" x="166"/>
        <item x="104"/>
        <item x="53"/>
        <item x="156"/>
        <item x="96"/>
        <item x="31"/>
        <item x="158"/>
        <item x="33"/>
        <item x="27"/>
        <item x="147"/>
        <item x="2"/>
        <item x="122"/>
        <item x="142"/>
        <item x="39"/>
        <item m="1" x="197"/>
        <item x="101"/>
        <item x="94"/>
        <item x="135"/>
        <item m="1" x="169"/>
        <item m="1" x="200"/>
        <item x="90"/>
        <item x="18"/>
        <item x="28"/>
        <item x="84"/>
        <item x="15"/>
        <item x="54"/>
        <item x="32"/>
        <item x="99"/>
        <item x="103"/>
        <item x="160"/>
        <item m="1" x="187"/>
        <item m="1" x="182"/>
        <item x="82"/>
        <item x="77"/>
        <item m="1" x="164"/>
        <item x="69"/>
        <item x="29"/>
        <item x="152"/>
        <item x="137"/>
        <item x="17"/>
        <item x="102"/>
        <item x="136"/>
        <item x="57"/>
        <item x="106"/>
        <item x="6"/>
        <item m="1" x="199"/>
        <item x="59"/>
        <item x="117"/>
        <item x="83"/>
        <item x="25"/>
        <item x="5"/>
        <item x="40"/>
        <item x="61"/>
        <item x="134"/>
        <item x="42"/>
        <item x="19"/>
        <item m="1" x="183"/>
        <item x="63"/>
        <item x="4"/>
        <item x="130"/>
        <item x="144"/>
        <item x="92"/>
        <item x="36"/>
        <item x="149"/>
        <item x="64"/>
        <item x="24"/>
        <item x="148"/>
        <item x="85"/>
        <item x="125"/>
        <item x="79"/>
        <item x="80"/>
        <item x="49"/>
        <item x="139"/>
        <item x="73"/>
        <item x="76"/>
        <item x="62"/>
        <item x="47"/>
        <item m="1" x="167"/>
        <item x="45"/>
        <item x="78"/>
        <item x="107"/>
        <item x="105"/>
        <item x="110"/>
        <item x="133"/>
        <item x="51"/>
        <item x="87"/>
        <item x="97"/>
        <item x="8"/>
        <item x="7"/>
        <item x="48"/>
        <item x="16"/>
        <item x="126"/>
        <item x="121"/>
        <item x="113"/>
        <item x="112"/>
        <item m="1" x="196"/>
        <item x="146"/>
        <item x="111"/>
        <item m="1" x="165"/>
        <item x="20"/>
        <item x="118"/>
        <item m="1" x="179"/>
        <item m="1" x="172"/>
        <item x="9"/>
        <item x="56"/>
        <item m="1" x="173"/>
        <item m="1" x="180"/>
        <item x="98"/>
        <item x="10"/>
        <item x="55"/>
        <item x="115"/>
        <item x="132"/>
        <item x="12"/>
        <item x="141"/>
        <item m="1" x="176"/>
        <item x="131"/>
        <item x="128"/>
        <item x="72"/>
        <item x="155"/>
        <item x="138"/>
        <item x="127"/>
        <item x="13"/>
        <item x="70"/>
        <item x="30"/>
        <item m="1" x="201"/>
        <item x="3"/>
        <item m="1" x="170"/>
        <item m="1" x="186"/>
        <item x="74"/>
        <item x="89"/>
        <item x="43"/>
        <item x="88"/>
        <item x="11"/>
        <item x="68"/>
        <item m="1" x="202"/>
        <item x="37"/>
        <item x="108"/>
        <item x="60"/>
        <item x="26"/>
        <item x="100"/>
        <item x="123"/>
        <item x="67"/>
        <item m="1" x="193"/>
        <item x="71"/>
        <item m="1" x="171"/>
        <item m="1" x="185"/>
        <item m="1" x="178"/>
        <item m="1" x="184"/>
        <item x="23"/>
        <item x="1"/>
        <item x="124"/>
        <item x="65"/>
        <item x="21"/>
        <item x="151"/>
        <item m="1" x="188"/>
        <item x="66"/>
        <item x="159"/>
        <item x="109"/>
        <item x="44"/>
        <item x="95"/>
        <item x="93"/>
        <item m="1" x="181"/>
        <item x="145"/>
        <item m="1" x="175"/>
        <item x="34"/>
        <item m="1" x="195"/>
        <item x="129"/>
        <item x="157"/>
        <item x="58"/>
        <item x="86"/>
        <item x="163"/>
        <item m="1" x="198"/>
        <item m="1" x="189"/>
        <item m="1" x="168"/>
        <item m="1" x="190"/>
        <item x="114"/>
        <item x="91"/>
        <item x="119"/>
        <item x="140"/>
        <item m="1" x="191"/>
        <item m="1" x="194"/>
        <item x="81"/>
        <item x="22"/>
        <item t="default"/>
      </items>
    </pivotField>
  </pivotFields>
  <rowFields count="2">
    <field x="39"/>
    <field x="40"/>
  </rowFields>
  <rowItems count="197">
    <i>
      <x/>
    </i>
    <i r="1">
      <x/>
    </i>
    <i r="1">
      <x v="12"/>
    </i>
    <i r="1">
      <x v="30"/>
    </i>
    <i r="1">
      <x v="44"/>
    </i>
    <i r="1">
      <x v="59"/>
    </i>
    <i r="1">
      <x v="64"/>
    </i>
    <i r="1">
      <x v="70"/>
    </i>
    <i r="1">
      <x v="78"/>
    </i>
    <i r="1">
      <x v="107"/>
    </i>
    <i r="1">
      <x v="108"/>
    </i>
    <i r="1">
      <x v="110"/>
    </i>
    <i r="1">
      <x v="123"/>
    </i>
    <i r="1">
      <x v="128"/>
    </i>
    <i r="1">
      <x v="132"/>
    </i>
    <i r="1">
      <x v="141"/>
    </i>
    <i r="1">
      <x v="145"/>
    </i>
    <i r="1">
      <x v="152"/>
    </i>
    <i r="1">
      <x v="169"/>
    </i>
    <i>
      <x v="1"/>
    </i>
    <i r="1">
      <x v="28"/>
    </i>
    <i r="1">
      <x v="41"/>
    </i>
    <i r="1">
      <x v="42"/>
    </i>
    <i r="1">
      <x v="56"/>
    </i>
    <i r="1">
      <x v="69"/>
    </i>
    <i r="1">
      <x v="75"/>
    </i>
    <i r="1">
      <x v="85"/>
    </i>
    <i r="1">
      <x v="119"/>
    </i>
    <i r="1">
      <x v="158"/>
    </i>
    <i r="1">
      <x v="168"/>
    </i>
    <i r="1">
      <x v="172"/>
    </i>
    <i r="1">
      <x v="202"/>
    </i>
    <i>
      <x v="2"/>
    </i>
    <i r="1">
      <x v="2"/>
    </i>
    <i r="1">
      <x v="5"/>
    </i>
    <i r="1">
      <x v="25"/>
    </i>
    <i r="1">
      <x v="27"/>
    </i>
    <i r="1">
      <x v="33"/>
    </i>
    <i r="1">
      <x v="46"/>
    </i>
    <i r="1">
      <x v="82"/>
    </i>
    <i r="1">
      <x v="143"/>
    </i>
    <i r="1">
      <x v="155"/>
    </i>
    <i r="1">
      <x v="184"/>
    </i>
    <i>
      <x v="3"/>
    </i>
    <i r="1">
      <x v="1"/>
    </i>
    <i r="1">
      <x v="4"/>
    </i>
    <i r="1">
      <x v="14"/>
    </i>
    <i r="1">
      <x v="71"/>
    </i>
    <i r="1">
      <x v="74"/>
    </i>
    <i r="1">
      <x v="91"/>
    </i>
    <i r="1">
      <x v="96"/>
    </i>
    <i r="1">
      <x v="98"/>
    </i>
    <i r="1">
      <x v="104"/>
    </i>
    <i r="1">
      <x v="109"/>
    </i>
    <i r="1">
      <x v="150"/>
    </i>
    <i r="1">
      <x v="178"/>
    </i>
    <i>
      <x v="4"/>
    </i>
    <i r="1">
      <x v="15"/>
    </i>
    <i r="1">
      <x v="22"/>
    </i>
    <i r="1">
      <x v="45"/>
    </i>
    <i r="1">
      <x v="62"/>
    </i>
    <i r="1">
      <x v="124"/>
    </i>
    <i r="1">
      <x v="129"/>
    </i>
    <i>
      <x v="5"/>
    </i>
    <i r="1">
      <x v="66"/>
    </i>
    <i r="1">
      <x v="72"/>
    </i>
    <i r="1">
      <x v="95"/>
    </i>
    <i r="1">
      <x v="157"/>
    </i>
    <i r="1">
      <x v="188"/>
    </i>
    <i>
      <x v="6"/>
    </i>
    <i r="1">
      <x v="77"/>
    </i>
    <i r="1">
      <x v="84"/>
    </i>
    <i>
      <x v="7"/>
    </i>
    <i r="1">
      <x v="55"/>
    </i>
    <i r="1">
      <x v="153"/>
    </i>
    <i r="1">
      <x v="161"/>
    </i>
    <i r="1">
      <x v="171"/>
    </i>
    <i r="1">
      <x v="175"/>
    </i>
    <i r="1">
      <x v="202"/>
    </i>
    <i>
      <x v="8"/>
    </i>
    <i r="1">
      <x v="11"/>
    </i>
    <i r="1">
      <x v="41"/>
    </i>
    <i r="1">
      <x v="53"/>
    </i>
    <i r="1">
      <x v="93"/>
    </i>
    <i r="1">
      <x v="94"/>
    </i>
    <i r="1">
      <x v="99"/>
    </i>
    <i r="1">
      <x v="137"/>
    </i>
    <i r="1">
      <x v="142"/>
    </i>
    <i r="1">
      <x v="148"/>
    </i>
    <i r="1">
      <x v="163"/>
    </i>
    <i>
      <x v="9"/>
    </i>
    <i r="1">
      <x v="52"/>
    </i>
    <i r="1">
      <x v="68"/>
    </i>
    <i r="1">
      <x v="89"/>
    </i>
    <i r="1">
      <x v="90"/>
    </i>
    <i r="1">
      <x v="201"/>
    </i>
    <i>
      <x v="10"/>
    </i>
    <i r="1">
      <x v="43"/>
    </i>
    <i r="1">
      <x v="87"/>
    </i>
    <i r="1">
      <x v="153"/>
    </i>
    <i r="1">
      <x v="189"/>
    </i>
    <i>
      <x v="11"/>
    </i>
    <i r="1">
      <x v="40"/>
    </i>
    <i r="1">
      <x v="81"/>
    </i>
    <i r="1">
      <x v="105"/>
    </i>
    <i r="1">
      <x v="149"/>
    </i>
    <i r="1">
      <x v="151"/>
    </i>
    <i r="1">
      <x v="196"/>
    </i>
    <i>
      <x v="12"/>
    </i>
    <i r="1">
      <x v="24"/>
    </i>
    <i r="1">
      <x v="36"/>
    </i>
    <i r="1">
      <x v="47"/>
    </i>
    <i r="1">
      <x v="106"/>
    </i>
    <i r="1">
      <x v="127"/>
    </i>
    <i r="1">
      <x v="179"/>
    </i>
    <i r="1">
      <x v="180"/>
    </i>
    <i>
      <x v="13"/>
    </i>
    <i r="1">
      <x v="21"/>
    </i>
    <i r="1">
      <x v="28"/>
    </i>
    <i r="1">
      <x v="35"/>
    </i>
    <i r="1">
      <x v="48"/>
    </i>
    <i r="1">
      <x v="60"/>
    </i>
    <i r="1">
      <x v="63"/>
    </i>
    <i r="1">
      <x v="95"/>
    </i>
    <i r="1">
      <x v="100"/>
    </i>
    <i r="1">
      <x v="101"/>
    </i>
    <i r="1">
      <x v="102"/>
    </i>
    <i r="1">
      <x v="114"/>
    </i>
    <i r="1">
      <x v="117"/>
    </i>
    <i r="1">
      <x v="156"/>
    </i>
    <i r="1">
      <x v="158"/>
    </i>
    <i r="1">
      <x v="159"/>
    </i>
    <i r="1">
      <x v="177"/>
    </i>
    <i r="1">
      <x v="202"/>
    </i>
    <i>
      <x v="14"/>
    </i>
    <i r="1">
      <x v="113"/>
    </i>
    <i r="1">
      <x v="195"/>
    </i>
    <i>
      <x v="15"/>
    </i>
    <i r="1">
      <x v="9"/>
    </i>
    <i r="1">
      <x v="19"/>
    </i>
    <i r="1">
      <x v="67"/>
    </i>
    <i r="1">
      <x v="120"/>
    </i>
    <i r="1">
      <x v="130"/>
    </i>
    <i r="1">
      <x v="197"/>
    </i>
    <i r="1">
      <x v="202"/>
    </i>
    <i>
      <x v="16"/>
    </i>
    <i r="1">
      <x v="31"/>
    </i>
    <i r="1">
      <x v="41"/>
    </i>
    <i r="1">
      <x v="88"/>
    </i>
    <i r="1">
      <x v="111"/>
    </i>
    <i r="1">
      <x v="112"/>
    </i>
    <i r="1">
      <x v="136"/>
    </i>
    <i r="1">
      <x v="140"/>
    </i>
    <i r="1">
      <x v="160"/>
    </i>
    <i r="1">
      <x v="170"/>
    </i>
    <i r="1">
      <x v="186"/>
    </i>
    <i>
      <x v="17"/>
    </i>
    <i r="1">
      <x v="37"/>
    </i>
    <i r="1">
      <x v="58"/>
    </i>
    <i r="1">
      <x v="61"/>
    </i>
    <i r="1">
      <x v="73"/>
    </i>
    <i r="1">
      <x v="79"/>
    </i>
    <i r="1">
      <x v="103"/>
    </i>
    <i r="1">
      <x v="131"/>
    </i>
    <i r="1">
      <x v="135"/>
    </i>
    <i>
      <x v="18"/>
    </i>
    <i r="1">
      <x v="92"/>
    </i>
    <i r="1">
      <x v="133"/>
    </i>
    <i r="1">
      <x v="139"/>
    </i>
    <i r="1">
      <x v="198"/>
    </i>
    <i>
      <x v="19"/>
    </i>
    <i r="1">
      <x v="18"/>
    </i>
    <i r="1">
      <x v="32"/>
    </i>
    <i>
      <x v="20"/>
    </i>
    <i r="1">
      <x v="29"/>
    </i>
    <i r="1">
      <x v="80"/>
    </i>
    <i r="1">
      <x v="86"/>
    </i>
    <i r="1">
      <x v="116"/>
    </i>
    <i r="1">
      <x v="182"/>
    </i>
    <i>
      <x v="21"/>
    </i>
    <i r="1">
      <x v="6"/>
    </i>
    <i r="1">
      <x v="7"/>
    </i>
    <i r="1">
      <x v="13"/>
    </i>
    <i r="1">
      <x v="16"/>
    </i>
    <i r="1">
      <x v="17"/>
    </i>
    <i r="1">
      <x v="23"/>
    </i>
    <i r="1">
      <x v="26"/>
    </i>
    <i r="1">
      <x v="49"/>
    </i>
    <i r="1">
      <x v="57"/>
    </i>
    <i r="1">
      <x v="83"/>
    </i>
    <i r="1">
      <x v="138"/>
    </i>
    <i r="1">
      <x v="173"/>
    </i>
    <i r="1">
      <x v="176"/>
    </i>
    <i r="1">
      <x v="187"/>
    </i>
    <i>
      <x v="22"/>
    </i>
    <i r="1">
      <x v="190"/>
    </i>
    <i t="grand">
      <x/>
    </i>
  </rowItems>
  <colFields count="1">
    <field x="25"/>
  </colFields>
  <colItems count="233">
    <i>
      <x v="584"/>
    </i>
    <i>
      <x v="585"/>
    </i>
    <i>
      <x v="586"/>
    </i>
    <i>
      <x v="587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3"/>
    </i>
    <i>
      <x v="624"/>
    </i>
    <i>
      <x v="625"/>
    </i>
    <i>
      <x v="626"/>
    </i>
    <i>
      <x v="627"/>
    </i>
    <i>
      <x v="628"/>
    </i>
    <i>
      <x v="630"/>
    </i>
    <i>
      <x v="632"/>
    </i>
    <i>
      <x v="633"/>
    </i>
    <i>
      <x v="634"/>
    </i>
    <i>
      <x v="635"/>
    </i>
    <i>
      <x v="636"/>
    </i>
    <i>
      <x v="638"/>
    </i>
    <i>
      <x v="639"/>
    </i>
    <i>
      <x v="640"/>
    </i>
    <i>
      <x v="641"/>
    </i>
    <i>
      <x v="644"/>
    </i>
    <i>
      <x v="645"/>
    </i>
    <i>
      <x v="646"/>
    </i>
    <i>
      <x v="647"/>
    </i>
    <i>
      <x v="650"/>
    </i>
    <i>
      <x v="652"/>
    </i>
    <i>
      <x v="653"/>
    </i>
    <i>
      <x v="654"/>
    </i>
    <i>
      <x v="658"/>
    </i>
    <i>
      <x v="659"/>
    </i>
    <i>
      <x v="661"/>
    </i>
    <i>
      <x v="663"/>
    </i>
    <i>
      <x v="673"/>
    </i>
    <i>
      <x v="678"/>
    </i>
    <i>
      <x v="685"/>
    </i>
    <i>
      <x v="690"/>
    </i>
    <i>
      <x v="694"/>
    </i>
    <i>
      <x v="695"/>
    </i>
    <i>
      <x v="698"/>
    </i>
    <i>
      <x v="699"/>
    </i>
    <i>
      <x v="702"/>
    </i>
    <i>
      <x v="703"/>
    </i>
    <i>
      <x v="707"/>
    </i>
    <i>
      <x v="709"/>
    </i>
    <i>
      <x v="710"/>
    </i>
    <i>
      <x v="711"/>
    </i>
    <i>
      <x v="714"/>
    </i>
    <i>
      <x v="716"/>
    </i>
    <i>
      <x v="717"/>
    </i>
    <i>
      <x v="718"/>
    </i>
    <i>
      <x v="720"/>
    </i>
    <i>
      <x v="721"/>
    </i>
    <i>
      <x v="724"/>
    </i>
    <i>
      <x v="726"/>
    </i>
    <i>
      <x v="729"/>
    </i>
    <i>
      <x v="730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7"/>
    </i>
    <i>
      <x v="758"/>
    </i>
    <i>
      <x v="759"/>
    </i>
    <i>
      <x v="760"/>
    </i>
    <i>
      <x v="762"/>
    </i>
    <i>
      <x v="763"/>
    </i>
    <i>
      <x v="764"/>
    </i>
    <i>
      <x v="765"/>
    </i>
    <i>
      <x v="766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 t="grand">
      <x/>
    </i>
  </colItems>
  <dataFields count="1">
    <dataField name="Count of DATESICK" fld="25" subtotal="count" baseField="0" baseItem="0"/>
  </dataFields>
  <formats count="203">
    <format dxfId="202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01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0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9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8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7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80"/>
          </reference>
        </references>
      </pivotArea>
    </format>
    <format dxfId="196">
      <pivotArea dataOnly="0" labelOnly="1" grandCol="1" outline="0" fieldPosition="0"/>
    </format>
    <format dxfId="195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94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93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2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1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0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80"/>
          </reference>
        </references>
      </pivotArea>
    </format>
    <format dxfId="189">
      <pivotArea dataOnly="0" labelOnly="1" grandCol="1" outline="0" fieldPosition="0"/>
    </format>
    <format dxfId="188">
      <pivotArea type="all" dataOnly="0" outline="0" fieldPosition="0"/>
    </format>
    <format dxfId="187">
      <pivotArea outline="0" collapsedLevelsAreSubtotals="1" fieldPosition="0">
        <references count="1">
          <reference field="25" count="27" selected="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6">
      <pivotArea type="topRight" dataOnly="0" labelOnly="1" outline="0" offset="IU1:JU1" fieldPosition="0"/>
    </format>
    <format dxfId="185">
      <pivotArea dataOnly="0" labelOnly="1" fieldPosition="0">
        <references count="1">
          <reference field="25" count="27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4">
      <pivotArea type="all" dataOnly="0" outline="0" fieldPosition="0"/>
    </format>
    <format dxfId="183">
      <pivotArea dataOnly="0" labelOnly="1" fieldPosition="0">
        <references count="1">
          <reference field="25" count="11">
            <x v="280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82">
      <pivotArea outline="0" collapsedLevelsAreSubtotals="1" fieldPosition="0">
        <references count="1">
          <reference field="25" count="25" selected="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81">
      <pivotArea type="topRight" dataOnly="0" labelOnly="1" outline="0" offset="IO1:JM1" fieldPosition="0"/>
    </format>
    <format dxfId="180">
      <pivotArea dataOnly="0" labelOnly="1" fieldPosition="0">
        <references count="1">
          <reference field="25" count="25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79">
      <pivotArea outline="0" collapsedLevelsAreSubtotals="1" fieldPosition="0">
        <references count="1">
          <reference field="25" count="19" selected="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80"/>
          </reference>
        </references>
      </pivotArea>
    </format>
    <format dxfId="178">
      <pivotArea type="topRight" dataOnly="0" labelOnly="1" outline="0" offset="JN1:KF1" fieldPosition="0"/>
    </format>
    <format dxfId="177">
      <pivotArea dataOnly="0" labelOnly="1" fieldPosition="0">
        <references count="1">
          <reference field="25" count="19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80"/>
          </reference>
        </references>
      </pivotArea>
    </format>
    <format dxfId="176">
      <pivotArea outline="0" collapsedLevelsAreSubtotals="1" fieldPosition="0">
        <references count="1">
          <reference field="25" count="1" selected="0">
            <x v="277"/>
          </reference>
        </references>
      </pivotArea>
    </format>
    <format dxfId="175">
      <pivotArea type="topRight" dataOnly="0" labelOnly="1" outline="0" offset="JN1" fieldPosition="0"/>
    </format>
    <format dxfId="174">
      <pivotArea dataOnly="0" labelOnly="1" fieldPosition="0">
        <references count="1">
          <reference field="25" count="1">
            <x v="277"/>
          </reference>
        </references>
      </pivotArea>
    </format>
    <format dxfId="173">
      <pivotArea dataOnly="0" labelOnly="1" fieldPosition="0">
        <references count="1">
          <reference field="25" count="8"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72">
      <pivotArea outline="0" collapsedLevelsAreSubtotals="1" fieldPosition="0">
        <references count="1">
          <reference field="25" count="20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80"/>
          </reference>
        </references>
      </pivotArea>
    </format>
    <format dxfId="171">
      <pivotArea dataOnly="0" labelOnly="1" fieldPosition="0">
        <references count="1">
          <reference field="25" count="2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80"/>
          </reference>
        </references>
      </pivotArea>
    </format>
    <format dxfId="170">
      <pivotArea outline="0" collapsedLevelsAreSubtotals="1" fieldPosition="0">
        <references count="1">
          <reference field="25" count="4" selected="0">
            <x v="278"/>
            <x v="279"/>
            <x v="281"/>
            <x v="282"/>
          </reference>
        </references>
      </pivotArea>
    </format>
    <format dxfId="169">
      <pivotArea type="topRight" dataOnly="0" labelOnly="1" outline="0" offset="JO1:JR1" fieldPosition="0"/>
    </format>
    <format dxfId="168">
      <pivotArea dataOnly="0" labelOnly="1" fieldPosition="0">
        <references count="1">
          <reference field="25" count="4">
            <x v="278"/>
            <x v="279"/>
            <x v="281"/>
            <x v="282"/>
          </reference>
        </references>
      </pivotArea>
    </format>
    <format dxfId="167">
      <pivotArea dataOnly="0" labelOnly="1" fieldPosition="0">
        <references count="1">
          <reference field="25" count="14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</reference>
        </references>
      </pivotArea>
    </format>
    <format dxfId="166">
      <pivotArea outline="0" collapsedLevelsAreSubtotals="1" fieldPosition="0">
        <references count="1">
          <reference field="25" count="33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80"/>
          </reference>
        </references>
      </pivotArea>
    </format>
    <format dxfId="165">
      <pivotArea type="topRight" dataOnly="0" labelOnly="1" outline="0" offset="JR1:KX1" fieldPosition="0"/>
    </format>
    <format dxfId="164">
      <pivotArea dataOnly="0" labelOnly="1" fieldPosition="0">
        <references count="1">
          <reference field="25" count="33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80"/>
          </reference>
        </references>
      </pivotArea>
    </format>
    <format dxfId="163">
      <pivotArea outline="0" collapsedLevelsAreSubtotals="1" fieldPosition="0">
        <references count="1">
          <reference field="25" count="8" selected="0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2">
      <pivotArea type="topRight" dataOnly="0" labelOnly="1" outline="0" offset="KQ1:KX1" fieldPosition="0"/>
    </format>
    <format dxfId="161">
      <pivotArea dataOnly="0" labelOnly="1" fieldPosition="0">
        <references count="1">
          <reference field="25" count="8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0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9">
      <pivotArea outline="0" collapsedLevelsAreSubtotals="1" fieldPosition="0">
        <references count="1">
          <reference field="25" count="10" selected="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8">
      <pivotArea type="topRight" dataOnly="0" labelOnly="1" outline="0" offset="KQ1:KZ1" fieldPosition="0"/>
    </format>
    <format dxfId="157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6">
      <pivotArea dataOnly="0" labelOnly="1" fieldPosition="0">
        <references count="1">
          <reference field="25" count="10">
            <x v="319"/>
            <x v="320"/>
            <x v="321"/>
            <x v="324"/>
            <x v="325"/>
            <x v="326"/>
            <x v="327"/>
            <x v="328"/>
            <x v="329"/>
            <x v="330"/>
          </reference>
        </references>
      </pivotArea>
    </format>
    <format dxfId="155">
      <pivotArea dataOnly="0" labelOnly="1" fieldPosition="0">
        <references count="1">
          <reference field="25" count="12">
            <x v="331"/>
            <x v="332"/>
            <x v="333"/>
            <x v="334"/>
            <x v="335"/>
            <x v="336"/>
            <x v="337"/>
            <x v="338"/>
            <x v="339"/>
            <x v="340"/>
            <x v="344"/>
            <x v="346"/>
          </reference>
        </references>
      </pivotArea>
    </format>
    <format dxfId="154">
      <pivotArea dataOnly="0" labelOnly="1" fieldPosition="0">
        <references count="1">
          <reference field="25" count="10">
            <x v="342"/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3">
      <pivotArea outline="0" collapsedLevelsAreSubtotals="1" fieldPosition="0">
        <references count="1">
          <reference field="25" count="9" selected="0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2">
      <pivotArea dataOnly="0" labelOnly="1" fieldPosition="0">
        <references count="1">
          <reference field="25" count="9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1">
      <pivotArea dataOnly="0" labelOnly="1" fieldPosition="0">
        <references count="1">
          <reference field="25" count="18">
            <x v="340"/>
            <x v="341"/>
            <x v="342"/>
            <x v="343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50">
      <pivotArea type="all" dataOnly="0" outline="0" fieldPosition="0"/>
    </format>
    <format dxfId="149">
      <pivotArea dataOnly="0" labelOnly="1" fieldPosition="0">
        <references count="1">
          <reference field="25" count="1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48">
      <pivotArea dataOnly="0" labelOnly="1" fieldPosition="0">
        <references count="1">
          <reference field="25" count="1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</reference>
        </references>
      </pivotArea>
    </format>
    <format dxfId="147">
      <pivotArea dataOnly="0" labelOnly="1" fieldPosition="0">
        <references count="1">
          <reference field="25" count="1">
            <x v="347"/>
          </reference>
        </references>
      </pivotArea>
    </format>
    <format dxfId="146">
      <pivotArea outline="0" collapsedLevelsAreSubtotals="1" fieldPosition="0">
        <references count="1">
          <reference field="25" count="16" selected="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5">
      <pivotArea dataOnly="0" labelOnly="1" fieldPosition="0">
        <references count="1">
          <reference field="25" count="1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4">
      <pivotArea dataOnly="0" labelOnly="1" fieldPosition="0">
        <references count="1">
          <reference field="25" count="11"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3">
      <pivotArea dataOnly="0" labelOnly="1" fieldPosition="0">
        <references count="1">
          <reference field="25" count="15"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2">
      <pivotArea outline="0" collapsedLevelsAreSubtotals="1" fieldPosition="0">
        <references count="1">
          <reference field="25" count="23" selected="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1">
      <pivotArea dataOnly="0" labelOnly="1" fieldPosition="0">
        <references count="1">
          <reference field="25" count="2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0">
      <pivotArea dataOnly="0" labelOnly="1" fieldPosition="0">
        <references count="1">
          <reference field="25" count="2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880"/>
          </reference>
        </references>
      </pivotArea>
    </format>
    <format dxfId="139">
      <pivotArea dataOnly="0" labelOnly="1" fieldPosition="0">
        <references count="1">
          <reference field="25" count="2">
            <x v="375"/>
            <x v="376"/>
          </reference>
        </references>
      </pivotArea>
    </format>
    <format dxfId="138">
      <pivotArea outline="0" collapsedLevelsAreSubtotals="1" fieldPosition="0">
        <references count="1">
          <reference field="25" count="23" selected="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80"/>
          </reference>
        </references>
      </pivotArea>
    </format>
    <format dxfId="137">
      <pivotArea dataOnly="0" labelOnly="1" fieldPosition="0">
        <references count="1">
          <reference field="25" count="2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80"/>
          </reference>
        </references>
      </pivotArea>
    </format>
    <format dxfId="136">
      <pivotArea outline="0" collapsedLevelsAreSubtotals="1" fieldPosition="0">
        <references count="1">
          <reference field="25" count="16" selected="0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5">
      <pivotArea dataOnly="0" labelOnly="1" fieldPosition="0">
        <references count="1">
          <reference field="25" count="16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4">
      <pivotArea dataOnly="0" labelOnly="1" fieldPosition="0">
        <references count="1">
          <reference field="25" count="7">
            <x v="377"/>
            <x v="378"/>
            <x v="379"/>
            <x v="380"/>
            <x v="381"/>
            <x v="382"/>
            <x v="384"/>
          </reference>
        </references>
      </pivotArea>
    </format>
    <format dxfId="133">
      <pivotArea outline="0" collapsedLevelsAreSubtotals="1" fieldPosition="0">
        <references count="1">
          <reference field="25" count="24" selected="0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80"/>
          </reference>
        </references>
      </pivotArea>
    </format>
    <format dxfId="132">
      <pivotArea dataOnly="0" labelOnly="1" fieldPosition="0">
        <references count="1">
          <reference field="25" count="24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80"/>
          </reference>
        </references>
      </pivotArea>
    </format>
    <format dxfId="131">
      <pivotArea dataOnly="0" labelOnly="1" fieldPosition="0">
        <references count="1">
          <reference field="25" count="6">
            <x v="383"/>
            <x v="384"/>
            <x v="385"/>
            <x v="386"/>
            <x v="388"/>
            <x v="389"/>
          </reference>
        </references>
      </pivotArea>
    </format>
    <format dxfId="130">
      <pivotArea outline="0" collapsedLevelsAreSubtotals="1" fieldPosition="0">
        <references count="1">
          <reference field="25" count="14" selected="0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9">
      <pivotArea dataOnly="0" labelOnly="1" fieldPosition="0">
        <references count="1">
          <reference field="25" count="1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8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7">
      <pivotArea dataOnly="0" labelOnly="1" fieldPosition="0">
        <references count="1">
          <reference field="25" count="4">
            <x v="387"/>
            <x v="388"/>
            <x v="389"/>
            <x v="390"/>
          </reference>
        </references>
      </pivotArea>
    </format>
    <format dxfId="126">
      <pivotArea dataOnly="0" labelOnly="1" fieldPosition="0">
        <references count="1">
          <reference field="25" count="9"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5">
      <pivotArea outline="0" collapsedLevelsAreSubtotals="1" fieldPosition="0">
        <references count="1">
          <reference field="25" count="15" selected="0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4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3">
      <pivotArea outline="0" collapsedLevelsAreSubtotals="1" fieldPosition="0">
        <references count="1">
          <reference field="25" count="19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2">
      <pivotArea dataOnly="0" labelOnly="1" fieldPosition="0">
        <references count="1">
          <reference field="25" count="1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1">
      <pivotArea dataOnly="0" labelOnly="1" fieldPosition="0">
        <references count="1">
          <reference field="25" count="10"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20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9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8">
      <pivotArea dataOnly="0" labelOnly="1" fieldPosition="0">
        <references count="1">
          <reference field="25" count="26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7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6">
      <pivotArea outline="0" collapsedLevelsAreSubtotals="1" fieldPosition="0">
        <references count="1">
          <reference field="25" count="28" selected="0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5">
      <pivotArea dataOnly="0" labelOnly="1" fieldPosition="0">
        <references count="1">
          <reference field="25" count="28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4">
      <pivotArea outline="0" collapsedLevelsAreSubtotals="1" fieldPosition="0">
        <references count="1">
          <reference field="25" count="26" selected="0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80"/>
          </reference>
        </references>
      </pivotArea>
    </format>
    <format dxfId="113">
      <pivotArea dataOnly="0" labelOnly="1" fieldPosition="0">
        <references count="1">
          <reference field="25" count="26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80"/>
          </reference>
        </references>
      </pivotArea>
    </format>
    <format dxfId="112">
      <pivotArea outline="0" collapsedLevelsAreSubtotals="1" fieldPosition="0">
        <references count="1">
          <reference field="25" count="33" selected="0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80"/>
          </reference>
        </references>
      </pivotArea>
    </format>
    <format dxfId="111">
      <pivotArea dataOnly="0" labelOnly="1" fieldPosition="0">
        <references count="1">
          <reference field="25" count="33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80"/>
          </reference>
        </references>
      </pivotArea>
    </format>
    <format dxfId="110">
      <pivotArea dataOnly="0" labelOnly="1" fieldPosition="0">
        <references count="1">
          <reference field="25" count="16"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9">
      <pivotArea dataOnly="0" labelOnly="1" fieldPosition="0">
        <references count="1">
          <reference field="25" count="27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8">
      <pivotArea dataOnly="0" labelOnly="1" fieldPosition="0">
        <references count="1">
          <reference field="25" count="18"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7">
      <pivotArea dataOnly="0" labelOnly="1" fieldPosition="0">
        <references count="1">
          <reference field="25" count="42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6">
      <pivotArea dataOnly="0" labelOnly="1" fieldPosition="0">
        <references count="1">
          <reference field="25" count="22"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5">
      <pivotArea dataOnly="0" labelOnly="1" fieldPosition="0">
        <references count="1">
          <reference field="25" count="7">
            <x v="434"/>
            <x v="435"/>
            <x v="436"/>
            <x v="438"/>
            <x v="439"/>
            <x v="441"/>
            <x v="442"/>
          </reference>
        </references>
      </pivotArea>
    </format>
    <format dxfId="104">
      <pivotArea outline="0" collapsedLevelsAreSubtotals="1" fieldPosition="0">
        <references count="1">
          <reference field="25" count="94" selected="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3">
      <pivotArea type="topRight" dataOnly="0" labelOnly="1" outline="0" offset="O1:DD1" fieldPosition="0"/>
    </format>
    <format dxfId="102">
      <pivotArea dataOnly="0" labelOnly="1" fieldPosition="0">
        <references count="1">
          <reference field="25" count="5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</reference>
        </references>
      </pivotArea>
    </format>
    <format dxfId="101">
      <pivotArea dataOnly="0" labelOnly="1" fieldPosition="0">
        <references count="1">
          <reference field="25" count="4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0">
      <pivotArea outline="0" collapsedLevelsAreSubtotals="1" fieldPosition="0">
        <references count="1">
          <reference field="25" count="38" selected="0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80"/>
          </reference>
        </references>
      </pivotArea>
    </format>
    <format dxfId="99">
      <pivotArea grandCol="1" outline="0" collapsedLevelsAreSubtotals="1" fieldPosition="0"/>
    </format>
    <format dxfId="98">
      <pivotArea type="topRight" dataOnly="0" labelOnly="1" outline="0" offset="CA1:DM1" fieldPosition="0"/>
    </format>
    <format dxfId="97">
      <pivotArea dataOnly="0" labelOnly="1" fieldPosition="0">
        <references count="1">
          <reference field="25" count="38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80"/>
          </reference>
        </references>
      </pivotArea>
    </format>
    <format dxfId="96">
      <pivotArea dataOnly="0" labelOnly="1" grandCol="1" outline="0" fieldPosition="0"/>
    </format>
    <format dxfId="95">
      <pivotArea dataOnly="0" labelOnly="1" fieldPosition="0">
        <references count="1">
          <reference field="25" count="9"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4">
      <pivotArea dataOnly="0" labelOnly="1" fieldPosition="0">
        <references count="1">
          <reference field="25" count="24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3">
      <pivotArea dataOnly="0" labelOnly="1" fieldPosition="0">
        <references count="1">
          <reference field="25" count="8"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2">
      <pivotArea outline="0" collapsedLevelsAreSubtotals="1" fieldPosition="0">
        <references count="1">
          <reference field="25" count="31" selected="0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1">
      <pivotArea dataOnly="0" labelOnly="1" fieldPosition="0">
        <references count="1">
          <reference field="25" count="31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0">
      <pivotArea dataOnly="0" labelOnly="1" fieldPosition="0">
        <references count="1">
          <reference field="25" count="25"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89">
      <pivotArea dataOnly="0" labelOnly="1" fieldPosition="0">
        <references count="1">
          <reference field="25" count="6">
            <x v="456"/>
            <x v="457"/>
            <x v="458"/>
            <x v="459"/>
            <x v="460"/>
            <x v="461"/>
          </reference>
        </references>
      </pivotArea>
    </format>
    <format dxfId="88">
      <pivotArea outline="0" collapsedLevelsAreSubtotals="1" fieldPosition="0">
        <references count="1">
          <reference field="25" count="32" selected="0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7">
      <pivotArea dataOnly="0" labelOnly="1" fieldPosition="0">
        <references count="1">
          <reference field="25" count="32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6">
      <pivotArea dataOnly="0" labelOnly="1" fieldPosition="0">
        <references count="1">
          <reference field="25" count="5">
            <x v="2"/>
            <x v="319"/>
            <x v="320"/>
            <x v="322"/>
            <x v="323"/>
          </reference>
        </references>
      </pivotArea>
    </format>
    <format dxfId="85">
      <pivotArea dataOnly="0" labelOnly="1" fieldPosition="0">
        <references count="1">
          <reference field="25" count="42"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4">
      <pivotArea outline="0" collapsedLevelsAreSubtotals="1" fieldPosition="0">
        <references count="1">
          <reference field="25" count="54" selected="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</reference>
        </references>
      </pivotArea>
    </format>
    <format dxfId="83">
      <pivotArea type="topRight" dataOnly="0" labelOnly="1" outline="0" offset="CJ1:EK1" fieldPosition="0"/>
    </format>
    <format dxfId="82">
      <pivotArea dataOnly="0" labelOnly="1" fieldPosition="0">
        <references count="1">
          <reference field="25" count="5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</reference>
        </references>
      </pivotArea>
    </format>
    <format dxfId="81">
      <pivotArea dataOnly="0" labelOnly="1" fieldPosition="0">
        <references count="1">
          <reference field="25" count="24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0">
      <pivotArea dataOnly="0" labelOnly="1" fieldPosition="0">
        <references count="1">
          <reference field="25" count="9"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9">
      <pivotArea outline="0" collapsedLevelsAreSubtotals="1" fieldPosition="0">
        <references count="1">
          <reference field="25" count="30" selected="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8">
      <pivotArea type="topRight" dataOnly="0" labelOnly="1" outline="0" offset="EG1:FJ1" fieldPosition="0"/>
    </format>
    <format dxfId="77">
      <pivotArea dataOnly="0" labelOnly="1" fieldPosition="0">
        <references count="1">
          <reference field="25" count="3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6">
      <pivotArea dataOnly="0" labelOnly="1" fieldPosition="0">
        <references count="1">
          <reference field="25" count="26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5">
      <pivotArea dataOnly="0" labelOnly="1" fieldPosition="0">
        <references count="1">
          <reference field="25" count="8"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4">
      <pivotArea outline="0" collapsedLevelsAreSubtotals="1" fieldPosition="0">
        <references count="1">
          <reference field="25" count="29" selected="0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3">
      <pivotArea type="topRight" dataOnly="0" labelOnly="1" outline="0" offset="EK1:FM1" fieldPosition="0"/>
    </format>
    <format dxfId="72">
      <pivotArea dataOnly="0" labelOnly="1" fieldPosition="0">
        <references count="1">
          <reference field="25" count="29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1">
      <pivotArea outline="0" collapsedLevelsAreSubtotals="1" fieldPosition="0">
        <references count="1">
          <reference field="25" count="21" selected="0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0">
      <pivotArea type="topRight" dataOnly="0" labelOnly="1" outline="0" offset="ES1:FM1" fieldPosition="0"/>
    </format>
    <format dxfId="69">
      <pivotArea dataOnly="0" labelOnly="1" fieldPosition="0">
        <references count="1">
          <reference field="25" count="21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68">
      <pivotArea dataOnly="0" labelOnly="1" fieldPosition="0">
        <references count="1">
          <reference field="25" count="12"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7">
      <pivotArea outline="0" collapsedLevelsAreSubtotals="1" fieldPosition="0">
        <references count="1">
          <reference field="25" count="25" selected="0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6">
      <pivotArea type="topRight" dataOnly="0" labelOnly="1" outline="0" offset="FA1:FY1" fieldPosition="0"/>
    </format>
    <format dxfId="65">
      <pivotArea dataOnly="0" labelOnly="1" fieldPosition="0">
        <references count="1">
          <reference field="25" count="25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4">
      <pivotArea outline="0" collapsedLevelsAreSubtotals="1" fieldPosition="0">
        <references count="1">
          <reference field="25" count="15" selected="0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3">
      <pivotArea type="topRight" dataOnly="0" labelOnly="1" outline="0" offset="EL1:EZ1" fieldPosition="0"/>
    </format>
    <format dxfId="62">
      <pivotArea dataOnly="0" labelOnly="1" fieldPosition="0">
        <references count="1">
          <reference field="25" count="15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1">
      <pivotArea dataOnly="0" labelOnly="1" fieldPosition="0">
        <references count="1">
          <reference field="25" count="6">
            <x v="522"/>
            <x v="523"/>
            <x v="524"/>
            <x v="525"/>
            <x v="526"/>
            <x v="527"/>
          </reference>
        </references>
      </pivotArea>
    </format>
    <format dxfId="60">
      <pivotArea dataOnly="0" labelOnly="1" fieldPosition="0">
        <references count="1">
          <reference field="25" count="23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</reference>
        </references>
      </pivotArea>
    </format>
    <format dxfId="59">
      <pivotArea outline="0" collapsedLevelsAreSubtotals="1" fieldPosition="0">
        <references count="1">
          <reference field="25" count="9" selected="0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8">
      <pivotArea type="topRight" dataOnly="0" labelOnly="1" outline="0" offset="EZ1:FH1" fieldPosition="0"/>
    </format>
    <format dxfId="57">
      <pivotArea dataOnly="0" labelOnly="1" fieldPosition="0">
        <references count="1">
          <reference field="25" count="9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6">
      <pivotArea dataOnly="0" labelOnly="1" fieldPosition="0">
        <references count="1">
          <reference field="25" count="6">
            <x v="528"/>
            <x v="529"/>
            <x v="530"/>
            <x v="531"/>
            <x v="532"/>
            <x v="533"/>
          </reference>
        </references>
      </pivotArea>
    </format>
    <format dxfId="55">
      <pivotArea outline="0" collapsedLevelsAreSubtotals="1" fieldPosition="0">
        <references count="1">
          <reference field="25" count="29" selected="0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4">
      <pivotArea type="topRight" dataOnly="0" labelOnly="1" outline="0" offset="FI1:GK1" fieldPosition="0"/>
    </format>
    <format dxfId="53">
      <pivotArea dataOnly="0" labelOnly="1" fieldPosition="0">
        <references count="1">
          <reference field="25" count="29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2">
      <pivotArea dataOnly="0" labelOnly="1" fieldPosition="0">
        <references count="1">
          <reference field="25" count="22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1">
      <pivotArea dataOnly="0" labelOnly="1" fieldPosition="0">
        <references count="1">
          <reference field="25" count="4">
            <x v="534"/>
            <x v="535"/>
            <x v="536"/>
            <x v="537"/>
          </reference>
        </references>
      </pivotArea>
    </format>
    <format dxfId="50">
      <pivotArea outline="0" collapsedLevelsAreSubtotals="1" fieldPosition="0">
        <references count="1">
          <reference field="25" count="26" selected="0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9">
      <pivotArea type="topRight" dataOnly="0" labelOnly="1" outline="0" offset="FP1:GO1" fieldPosition="0"/>
    </format>
    <format dxfId="48">
      <pivotArea dataOnly="0" labelOnly="1" fieldPosition="0">
        <references count="1">
          <reference field="25" count="26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7">
      <pivotArea dataOnly="0" labelOnly="1" fieldPosition="0">
        <references count="1">
          <reference field="25" count="21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6">
      <pivotArea dataOnly="0" labelOnly="1" fieldPosition="0">
        <references count="1">
          <reference field="25" count="6">
            <x v="538"/>
            <x v="540"/>
            <x v="541"/>
            <x v="542"/>
            <x v="543"/>
            <x v="545"/>
          </reference>
        </references>
      </pivotArea>
    </format>
    <format dxfId="45">
      <pivotArea outline="0" collapsedLevelsAreSubtotals="1" fieldPosition="0">
        <references count="1">
          <reference field="25" count="27" selected="0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4">
      <pivotArea type="topRight" dataOnly="0" labelOnly="1" outline="0" offset="FU1:GU1" fieldPosition="0"/>
    </format>
    <format dxfId="43">
      <pivotArea dataOnly="0" labelOnly="1" fieldPosition="0">
        <references count="1">
          <reference field="25" count="27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2">
      <pivotArea outline="0" collapsedLevelsAreSubtotals="1" fieldPosition="0">
        <references count="1">
          <reference field="25" count="21" selected="0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1">
      <pivotArea dataOnly="0" labelOnly="1" fieldPosition="0">
        <references count="1">
          <reference field="25" count="21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0">
      <pivotArea dataOnly="0" labelOnly="1" fieldPosition="0">
        <references count="1">
          <reference field="25" count="9"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9">
      <pivotArea outline="0" collapsedLevelsAreSubtotals="1" fieldPosition="0">
        <references count="1">
          <reference field="25" count="24" selected="0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8">
      <pivotArea type="topRight" dataOnly="0" labelOnly="1" outline="0" offset="FY1:GV1" fieldPosition="0"/>
    </format>
    <format dxfId="37">
      <pivotArea dataOnly="0" labelOnly="1" fieldPosition="0">
        <references count="1">
          <reference field="25" count="24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6">
      <pivotArea dataOnly="0" labelOnly="1" fieldPosition="0">
        <references count="1">
          <reference field="25" count="23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5">
      <pivotArea dataOnly="0" labelOnly="1" fieldPosition="0">
        <references count="1">
          <reference field="25" count="6">
            <x v="551"/>
            <x v="552"/>
            <x v="553"/>
            <x v="554"/>
            <x v="555"/>
            <x v="556"/>
          </reference>
        </references>
      </pivotArea>
    </format>
    <format dxfId="34">
      <pivotArea outline="0" collapsedLevelsAreSubtotals="1" fieldPosition="0">
        <references count="1">
          <reference field="25" count="28" selected="0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80"/>
          </reference>
        </references>
      </pivotArea>
    </format>
    <format dxfId="33">
      <pivotArea type="topRight" dataOnly="0" labelOnly="1" outline="0" offset="GC1:HD1" fieldPosition="0"/>
    </format>
    <format dxfId="32">
      <pivotArea dataOnly="0" labelOnly="1" fieldPosition="0">
        <references count="1">
          <reference field="25" count="28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80"/>
          </reference>
        </references>
      </pivotArea>
    </format>
    <format dxfId="31">
      <pivotArea dataOnly="0" labelOnly="1" fieldPosition="0">
        <references count="1">
          <reference field="25" count="2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</reference>
        </references>
      </pivotArea>
    </format>
    <format dxfId="30">
      <pivotArea dataOnly="0" labelOnly="1" fieldPosition="0">
        <references count="1">
          <reference field="25" count="7">
            <x v="557"/>
            <x v="558"/>
            <x v="559"/>
            <x v="560"/>
            <x v="561"/>
            <x v="562"/>
            <x v="565"/>
          </reference>
        </references>
      </pivotArea>
    </format>
    <format dxfId="29">
      <pivotArea outline="0" collapsedLevelsAreSubtotals="1" fieldPosition="0">
        <references count="1">
          <reference field="25" count="27" selected="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8">
      <pivotArea type="topRight" dataOnly="0" labelOnly="1" outline="0" offset="GJ1:HJ1" fieldPosition="0"/>
    </format>
    <format dxfId="27">
      <pivotArea dataOnly="0" labelOnly="1" fieldPosition="0">
        <references count="1">
          <reference field="25" count="27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6">
      <pivotArea dataOnly="0" labelOnly="1" fieldPosition="0">
        <references count="1">
          <reference field="25" count="19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5">
      <pivotArea dataOnly="0" labelOnly="1" fieldPosition="0">
        <references count="1">
          <reference field="25" count="15"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4">
      <pivotArea outline="0" collapsedLevelsAreSubtotals="1" fieldPosition="0">
        <references count="1">
          <reference field="25" count="34" selected="0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80"/>
          </reference>
        </references>
      </pivotArea>
    </format>
    <format dxfId="23">
      <pivotArea type="topRight" dataOnly="0" labelOnly="1" outline="0" offset="GR1:HY1" fieldPosition="0"/>
    </format>
    <format dxfId="22">
      <pivotArea dataOnly="0" labelOnly="1" fieldPosition="0">
        <references count="1">
          <reference field="25" count="34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80"/>
          </reference>
        </references>
      </pivotArea>
    </format>
    <format dxfId="21">
      <pivotArea dataOnly="0" labelOnly="1" fieldPosition="0">
        <references count="1">
          <reference field="25" count="11"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0">
      <pivotArea dataOnly="0" labelOnly="1" fieldPosition="0">
        <references count="1">
          <reference field="25" count="6">
            <x v="578"/>
            <x v="579"/>
            <x v="580"/>
            <x v="581"/>
            <x v="582"/>
            <x v="583"/>
          </reference>
        </references>
      </pivotArea>
    </format>
    <format dxfId="19">
      <pivotArea type="all" dataOnly="0" outline="0" fieldPosition="0"/>
    </format>
    <format dxfId="18">
      <pivotArea dataOnly="0" labelOnly="1" fieldPosition="0">
        <references count="1">
          <reference field="25" count="11">
            <x v="585"/>
            <x v="586"/>
            <x v="587"/>
            <x v="588"/>
            <x v="589"/>
            <x v="591"/>
            <x v="592"/>
            <x v="593"/>
            <x v="596"/>
            <x v="598"/>
            <x v="599"/>
          </reference>
        </references>
      </pivotArea>
    </format>
    <format dxfId="17">
      <pivotArea dataOnly="0" labelOnly="1" fieldPosition="0">
        <references count="1">
          <reference field="25" count="50">
            <x v="586"/>
            <x v="587"/>
            <x v="588"/>
            <x v="589"/>
            <x v="591"/>
            <x v="592"/>
            <x v="593"/>
            <x v="596"/>
            <x v="598"/>
            <x v="599"/>
            <x v="600"/>
            <x v="603"/>
            <x v="605"/>
            <x v="607"/>
            <x v="608"/>
            <x v="610"/>
            <x v="611"/>
            <x v="613"/>
            <x v="614"/>
            <x v="617"/>
            <x v="618"/>
            <x v="620"/>
            <x v="622"/>
            <x v="623"/>
            <x v="626"/>
            <x v="627"/>
            <x v="628"/>
            <x v="629"/>
            <x v="630"/>
            <x v="631"/>
            <x v="633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8"/>
            <x v="649"/>
            <x v="650"/>
            <x v="651"/>
            <x v="652"/>
            <x v="653"/>
            <x v="655"/>
          </reference>
        </references>
      </pivotArea>
    </format>
    <format dxfId="16">
      <pivotArea dataOnly="0" labelOnly="1" fieldPosition="0">
        <references count="1">
          <reference field="25" count="14">
            <x v="656"/>
            <x v="657"/>
            <x v="660"/>
            <x v="661"/>
            <x v="662"/>
            <x v="663"/>
            <x v="664"/>
            <x v="665"/>
            <x v="666"/>
            <x v="667"/>
            <x v="668"/>
            <x v="669"/>
            <x v="671"/>
            <x v="672"/>
          </reference>
        </references>
      </pivotArea>
    </format>
    <format dxfId="15">
      <pivotArea dataOnly="0" labelOnly="1" fieldPosition="0">
        <references count="1">
          <reference field="25" count="26"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</reference>
        </references>
      </pivotArea>
    </format>
    <format dxfId="14">
      <pivotArea dataOnly="0" labelOnly="1" fieldPosition="0">
        <references count="1">
          <reference field="25" count="11">
            <x v="699"/>
            <x v="700"/>
            <x v="701"/>
            <x v="702"/>
            <x v="704"/>
            <x v="705"/>
            <x v="706"/>
            <x v="707"/>
            <x v="708"/>
            <x v="709"/>
            <x v="710"/>
          </reference>
        </references>
      </pivotArea>
    </format>
    <format dxfId="13">
      <pivotArea dataOnly="0" labelOnly="1" fieldPosition="0">
        <references count="1">
          <reference field="25" count="2">
            <x v="711"/>
            <x v="712"/>
          </reference>
        </references>
      </pivotArea>
    </format>
    <format dxfId="12">
      <pivotArea dataOnly="0" labelOnly="1" fieldPosition="0">
        <references count="1">
          <reference field="25" count="4">
            <x v="713"/>
            <x v="714"/>
            <x v="715"/>
            <x v="716"/>
          </reference>
        </references>
      </pivotArea>
    </format>
    <format dxfId="11">
      <pivotArea dataOnly="0" labelOnly="1" fieldPosition="0">
        <references count="1">
          <reference field="25" count="3">
            <x v="717"/>
            <x v="718"/>
            <x v="719"/>
          </reference>
        </references>
      </pivotArea>
    </format>
    <format dxfId="10">
      <pivotArea dataOnly="0" labelOnly="1" fieldPosition="0">
        <references count="1">
          <reference field="25" count="5">
            <x v="720"/>
            <x v="721"/>
            <x v="722"/>
            <x v="723"/>
            <x v="724"/>
          </reference>
        </references>
      </pivotArea>
    </format>
    <format dxfId="9">
      <pivotArea dataOnly="0" labelOnly="1" fieldPosition="0">
        <references count="1">
          <reference field="25" count="2">
            <x v="725"/>
            <x v="726"/>
          </reference>
        </references>
      </pivotArea>
    </format>
    <format dxfId="8">
      <pivotArea dataOnly="0" labelOnly="1" fieldPosition="0">
        <references count="1">
          <reference field="25" count="7">
            <x v="727"/>
            <x v="728"/>
            <x v="729"/>
            <x v="730"/>
            <x v="731"/>
            <x v="732"/>
            <x v="733"/>
          </reference>
        </references>
      </pivotArea>
    </format>
    <format dxfId="7">
      <pivotArea dataOnly="0" labelOnly="1" fieldPosition="0">
        <references count="1">
          <reference field="25" count="9">
            <x v="739"/>
            <x v="740"/>
            <x v="741"/>
            <x v="742"/>
            <x v="743"/>
            <x v="744"/>
            <x v="745"/>
            <x v="746"/>
            <x v="747"/>
          </reference>
        </references>
      </pivotArea>
    </format>
    <format dxfId="6">
      <pivotArea dataOnly="0" labelOnly="1" fieldPosition="0">
        <references count="1">
          <reference field="25" count="14"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</reference>
        </references>
      </pivotArea>
    </format>
    <format dxfId="5">
      <pivotArea dataOnly="0" labelOnly="1" fieldPosition="0">
        <references count="1">
          <reference field="25" count="14"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80"/>
          </reference>
        </references>
      </pivotArea>
    </format>
    <format dxfId="4">
      <pivotArea dataOnly="0" labelOnly="1" fieldPosition="0">
        <references count="1">
          <reference field="25" count="50">
            <x v="584"/>
            <x v="585"/>
            <x v="586"/>
            <x v="587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2"/>
            <x v="613"/>
            <x v="614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30"/>
            <x v="632"/>
            <x v="633"/>
            <x v="634"/>
            <x v="635"/>
            <x v="636"/>
            <x v="638"/>
            <x v="639"/>
            <x v="640"/>
            <x v="641"/>
          </reference>
        </references>
      </pivotArea>
    </format>
    <format dxfId="3">
      <pivotArea dataOnly="0" labelOnly="1" fieldPosition="0">
        <references count="1">
          <reference field="25" count="50">
            <x v="644"/>
            <x v="645"/>
            <x v="646"/>
            <x v="647"/>
            <x v="650"/>
            <x v="652"/>
            <x v="653"/>
            <x v="654"/>
            <x v="658"/>
            <x v="659"/>
            <x v="661"/>
            <x v="663"/>
            <x v="673"/>
            <x v="678"/>
            <x v="685"/>
            <x v="690"/>
            <x v="694"/>
            <x v="695"/>
            <x v="698"/>
            <x v="699"/>
            <x v="702"/>
            <x v="703"/>
            <x v="707"/>
            <x v="709"/>
            <x v="710"/>
            <x v="711"/>
            <x v="714"/>
            <x v="716"/>
            <x v="717"/>
            <x v="718"/>
            <x v="720"/>
            <x v="721"/>
            <x v="724"/>
            <x v="726"/>
            <x v="729"/>
            <x v="730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</reference>
        </references>
      </pivotArea>
    </format>
    <format dxfId="2">
      <pivotArea dataOnly="0" labelOnly="1" fieldPosition="0">
        <references count="1">
          <reference field="25" count="50">
            <x v="746"/>
            <x v="747"/>
            <x v="748"/>
            <x v="749"/>
            <x v="750"/>
            <x v="751"/>
            <x v="752"/>
            <x v="753"/>
            <x v="754"/>
            <x v="755"/>
            <x v="757"/>
            <x v="758"/>
            <x v="759"/>
            <x v="760"/>
            <x v="762"/>
            <x v="763"/>
            <x v="764"/>
            <x v="765"/>
            <x v="766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</reference>
        </references>
      </pivotArea>
    </format>
    <format dxfId="1">
      <pivotArea dataOnly="0" labelOnly="1" fieldPosition="0">
        <references count="1">
          <reference field="25" count="50"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</reference>
        </references>
      </pivotArea>
    </format>
    <format dxfId="0">
      <pivotArea dataOnly="0" labelOnly="1" fieldPosition="0">
        <references count="1">
          <reference field="25" count="31"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_rels/themeOverrid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oncourse">
    <a:dk1>
      <a:sysClr val="windowText" lastClr="000000"/>
    </a:dk1>
    <a:lt1>
      <a:sysClr val="window" lastClr="FFFFFF"/>
    </a:lt1>
    <a:dk2>
      <a:srgbClr val="464646"/>
    </a:dk2>
    <a:lt2>
      <a:srgbClr val="DEF5FA"/>
    </a:lt2>
    <a:accent1>
      <a:srgbClr val="2DA2BF"/>
    </a:accent1>
    <a:accent2>
      <a:srgbClr val="DA1F28"/>
    </a:accent2>
    <a:accent3>
      <a:srgbClr val="EB641B"/>
    </a:accent3>
    <a:accent4>
      <a:srgbClr val="39639D"/>
    </a:accent4>
    <a:accent5>
      <a:srgbClr val="474B78"/>
    </a:accent5>
    <a:accent6>
      <a:srgbClr val="7D3C4A"/>
    </a:accent6>
    <a:hlink>
      <a:srgbClr val="FF8119"/>
    </a:hlink>
    <a:folHlink>
      <a:srgbClr val="44B9E8"/>
    </a:folHlink>
  </a:clrScheme>
  <a:fontScheme name="Concourse">
    <a:maj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ajorFont>
    <a:min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inorFont>
  </a:fontScheme>
  <a:fmtScheme name="Concourse">
    <a:fillStyleLst>
      <a:solidFill>
        <a:schemeClr val="phClr"/>
      </a:solidFill>
      <a:gradFill rotWithShape="1">
        <a:gsLst>
          <a:gs pos="0">
            <a:schemeClr val="phClr">
              <a:tint val="62000"/>
              <a:satMod val="180000"/>
            </a:schemeClr>
          </a:gs>
          <a:gs pos="65000">
            <a:schemeClr val="phClr">
              <a:tint val="32000"/>
              <a:satMod val="250000"/>
            </a:schemeClr>
          </a:gs>
          <a:gs pos="100000">
            <a:schemeClr val="phClr">
              <a:tint val="23000"/>
              <a:satMod val="300000"/>
            </a:schemeClr>
          </a:gs>
        </a:gsLst>
        <a:lin ang="16200000" scaled="0"/>
      </a:gradFill>
      <a:gradFill rotWithShape="1">
        <a:gsLst>
          <a:gs pos="0">
            <a:schemeClr val="phClr">
              <a:shade val="15000"/>
              <a:satMod val="180000"/>
            </a:schemeClr>
          </a:gs>
          <a:gs pos="50000">
            <a:schemeClr val="phClr">
              <a:shade val="45000"/>
              <a:satMod val="170000"/>
            </a:schemeClr>
          </a:gs>
          <a:gs pos="70000">
            <a:schemeClr val="phClr">
              <a:tint val="99000"/>
              <a:shade val="65000"/>
              <a:satMod val="155000"/>
            </a:schemeClr>
          </a:gs>
          <a:gs pos="100000">
            <a:schemeClr val="phClr">
              <a:tint val="95500"/>
              <a:shade val="100000"/>
              <a:satMod val="15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/>
        </a:solidFill>
        <a:prstDash val="solid"/>
      </a:ln>
      <a:ln w="55000" cap="flat" cmpd="thickThin" algn="ctr">
        <a:solidFill>
          <a:schemeClr val="phClr"/>
        </a:solidFill>
        <a:prstDash val="solid"/>
      </a:ln>
      <a:ln w="63500" cap="flat" cmpd="thickThin" algn="ctr">
        <a:solidFill>
          <a:schemeClr val="phClr"/>
        </a:solidFill>
        <a:prstDash val="solid"/>
      </a:ln>
    </a:lnStyleLst>
    <a:effectStyleLst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63500" dist="38100" dir="5400000" rotWithShape="0">
            <a:srgbClr val="000000">
              <a:alpha val="45000"/>
            </a:srgbClr>
          </a:outerShdw>
        </a:effectLst>
        <a:scene3d>
          <a:camera prst="orthographicFront" fov="0">
            <a:rot lat="0" lon="0" rev="0"/>
          </a:camera>
          <a:lightRig rig="glow" dir="t">
            <a:rot lat="0" lon="0" rev="6360000"/>
          </a:lightRig>
        </a:scene3d>
        <a:sp3d contourW="1000" prstMaterial="flat">
          <a:bevelT w="95250" h="101600"/>
          <a:contourClr>
            <a:schemeClr val="phClr">
              <a:satMod val="30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55000"/>
              <a:satMod val="300000"/>
            </a:schemeClr>
          </a:gs>
          <a:gs pos="40000">
            <a:schemeClr val="phClr">
              <a:tint val="65000"/>
              <a:satMod val="300000"/>
            </a:schemeClr>
          </a:gs>
          <a:gs pos="100000">
            <a:schemeClr val="phClr">
              <a:shade val="65000"/>
              <a:satMod val="300000"/>
            </a:schemeClr>
          </a:gs>
        </a:gsLst>
        <a:path path="circle">
          <a:fillToRect l="95000" t="-106500" r="5000" b="206500"/>
        </a:path>
      </a:gradFill>
      <a:blipFill>
        <a:blip xmlns:r="http://schemas.openxmlformats.org/officeDocument/2006/relationships" r:embed="rId1">
          <a:duotone>
            <a:schemeClr val="phClr">
              <a:shade val="60000"/>
              <a:satMod val="110000"/>
            </a:schemeClr>
            <a:schemeClr val="phClr">
              <a:tint val="95000"/>
            </a:schemeClr>
          </a:duotone>
        </a:blip>
        <a:tile tx="0" ty="0" sx="50000" sy="50000" flip="none" algn="tl"/>
      </a:blip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Office_Excel_97-2003_Worksheet4.xls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Office_Excel_97-2003_Worksheet3.xls"/><Relationship Id="rId5" Type="http://schemas.openxmlformats.org/officeDocument/2006/relationships/oleObject" Target="../embeddings/Microsoft_Office_Excel_97-2003_Worksheet2.xls"/><Relationship Id="rId4" Type="http://schemas.openxmlformats.org/officeDocument/2006/relationships/oleObject" Target="../embeddings/Microsoft_Office_Excel_97-2003_Worksheet1.xls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8"/>
  <sheetViews>
    <sheetView tabSelected="1" workbookViewId="0">
      <selection activeCell="K17" sqref="K17"/>
    </sheetView>
  </sheetViews>
  <sheetFormatPr defaultRowHeight="12.75"/>
  <cols>
    <col min="1" max="1" width="15.42578125" style="1" customWidth="1"/>
    <col min="2" max="2" width="9.140625" style="1"/>
    <col min="3" max="3" width="13" style="1" customWidth="1"/>
    <col min="4" max="4" width="10.7109375" style="1" customWidth="1"/>
    <col min="5" max="5" width="12.140625" style="1" customWidth="1"/>
    <col min="6" max="6" width="11.7109375" style="1" customWidth="1"/>
    <col min="7" max="7" width="12.85546875" style="1" customWidth="1"/>
    <col min="8" max="16384" width="9.140625" style="1"/>
  </cols>
  <sheetData>
    <row r="1" spans="1:7">
      <c r="A1" s="119" t="s">
        <v>607</v>
      </c>
      <c r="B1" s="119"/>
      <c r="C1" s="119"/>
      <c r="D1" s="119"/>
      <c r="E1" s="119"/>
      <c r="F1" s="119"/>
      <c r="G1" s="119"/>
    </row>
    <row r="2" spans="1:7">
      <c r="A2" s="118" t="str">
        <f>รอวางสถานการณ์!A2</f>
        <v xml:space="preserve"> จังหวัด ศรีสะเกษ  ระหว่างวันที่  1 มกราคม 2563  ถึงวันที่  22 กรกฎาคม 2563</v>
      </c>
      <c r="B2" s="118"/>
      <c r="C2" s="118"/>
      <c r="D2" s="118"/>
      <c r="E2" s="118"/>
      <c r="F2" s="118"/>
      <c r="G2" s="118"/>
    </row>
    <row r="3" spans="1:7">
      <c r="A3" s="4"/>
      <c r="B3" s="13"/>
      <c r="C3" s="4"/>
      <c r="D3" s="14"/>
      <c r="E3" s="4"/>
      <c r="F3" s="14"/>
      <c r="G3" s="4"/>
    </row>
    <row r="4" spans="1:7">
      <c r="A4" s="12" t="s">
        <v>0</v>
      </c>
      <c r="B4" s="15" t="s">
        <v>1</v>
      </c>
      <c r="C4" s="12" t="s">
        <v>2</v>
      </c>
      <c r="D4" s="11" t="s">
        <v>3</v>
      </c>
      <c r="E4" s="12" t="s">
        <v>4</v>
      </c>
      <c r="F4" s="11" t="s">
        <v>5</v>
      </c>
      <c r="G4" s="18" t="s">
        <v>6</v>
      </c>
    </row>
    <row r="5" spans="1:7">
      <c r="A5" s="5"/>
      <c r="B5" s="16" t="s">
        <v>7</v>
      </c>
      <c r="C5" s="6" t="s">
        <v>8</v>
      </c>
      <c r="D5" s="17" t="s">
        <v>7</v>
      </c>
      <c r="E5" s="6" t="s">
        <v>8</v>
      </c>
      <c r="F5" s="17"/>
      <c r="G5" s="6"/>
    </row>
    <row r="6" spans="1:7">
      <c r="A6" s="9" t="str">
        <f>รอวางอัตราป่วย!C2</f>
        <v>เมือง</v>
      </c>
      <c r="B6" s="9">
        <f>รอวางอัตราป่วย!E2</f>
        <v>18</v>
      </c>
      <c r="C6" s="10">
        <f>รอวางอัตราป่วย!F2</f>
        <v>12.883461929369998</v>
      </c>
      <c r="D6" s="9">
        <f>รอวางอัตราป่วย!G2</f>
        <v>0</v>
      </c>
      <c r="E6" s="10">
        <f>รอวางอัตราป่วย!H2</f>
        <v>0</v>
      </c>
      <c r="F6" s="10">
        <f>รอวางอัตราป่วย!I2</f>
        <v>0</v>
      </c>
      <c r="G6" s="9">
        <f>รอวางอัตราป่วย!D2</f>
        <v>139714</v>
      </c>
    </row>
    <row r="7" spans="1:7">
      <c r="A7" s="9" t="str">
        <f>รอวางอัตราป่วย!C3</f>
        <v>ยางชุมน้อย</v>
      </c>
      <c r="B7" s="9">
        <f>รอวางอัตราป่วย!E3</f>
        <v>2</v>
      </c>
      <c r="C7" s="10">
        <f>รอวางอัตราป่วย!F3</f>
        <v>5.4445472858931776</v>
      </c>
      <c r="D7" s="9">
        <f>รอวางอัตราป่วย!G3</f>
        <v>0</v>
      </c>
      <c r="E7" s="10">
        <f>รอวางอัตราป่วย!H3</f>
        <v>0</v>
      </c>
      <c r="F7" s="10">
        <f>รอวางอัตราป่วย!I3</f>
        <v>0</v>
      </c>
      <c r="G7" s="9">
        <f>รอวางอัตราป่วย!D3</f>
        <v>36734</v>
      </c>
    </row>
    <row r="8" spans="1:7">
      <c r="A8" s="9" t="str">
        <f>รอวางอัตราป่วย!C4</f>
        <v>กันทรารมย์</v>
      </c>
      <c r="B8" s="9">
        <f>รอวางอัตราป่วย!E4</f>
        <v>13</v>
      </c>
      <c r="C8" s="10">
        <f>รอวางอัตราป่วย!F4</f>
        <v>12.984807774903363</v>
      </c>
      <c r="D8" s="9">
        <f>รอวางอัตราป่วย!G4</f>
        <v>0</v>
      </c>
      <c r="E8" s="10">
        <f>รอวางอัตราป่วย!H4</f>
        <v>0</v>
      </c>
      <c r="F8" s="10">
        <f>รอวางอัตราป่วย!I4</f>
        <v>0</v>
      </c>
      <c r="G8" s="9">
        <f>รอวางอัตราป่วย!D4</f>
        <v>100117</v>
      </c>
    </row>
    <row r="9" spans="1:7">
      <c r="A9" s="9" t="str">
        <f>รอวางอัตราป่วย!C5</f>
        <v>กันทรลักษ์</v>
      </c>
      <c r="B9" s="9">
        <f>รอวางอัตราป่วย!E5</f>
        <v>6</v>
      </c>
      <c r="C9" s="10">
        <f>รอวางอัตราป่วย!F5</f>
        <v>2.9636801003699662</v>
      </c>
      <c r="D9" s="9">
        <f>รอวางอัตราป่วย!G5</f>
        <v>0</v>
      </c>
      <c r="E9" s="10">
        <f>รอวางอัตราป่วย!H5</f>
        <v>0</v>
      </c>
      <c r="F9" s="10">
        <f>รอวางอัตราป่วย!I5</f>
        <v>0</v>
      </c>
      <c r="G9" s="9">
        <f>รอวางอัตราป่วย!D5</f>
        <v>202451</v>
      </c>
    </row>
    <row r="10" spans="1:7">
      <c r="A10" s="9" t="str">
        <f>รอวางอัตราป่วย!C6</f>
        <v>ขุขันธ์</v>
      </c>
      <c r="B10" s="9">
        <f>รอวางอัตราป่วย!E6</f>
        <v>4</v>
      </c>
      <c r="C10" s="10">
        <f>รอวางอัตราป่วย!F6</f>
        <v>2.6381221846289811</v>
      </c>
      <c r="D10" s="9">
        <f>รอวางอัตราป่วย!G6</f>
        <v>0</v>
      </c>
      <c r="E10" s="10">
        <f>รอวางอัตราป่วย!H6</f>
        <v>0</v>
      </c>
      <c r="F10" s="10">
        <f>รอวางอัตราป่วย!I6</f>
        <v>0</v>
      </c>
      <c r="G10" s="9">
        <f>รอวางอัตราป่วย!D6</f>
        <v>151623</v>
      </c>
    </row>
    <row r="11" spans="1:7">
      <c r="A11" s="9" t="str">
        <f>รอวางอัตราป่วย!C7</f>
        <v>ไพรบึง</v>
      </c>
      <c r="B11" s="9">
        <f>รอวางอัตราป่วย!E7</f>
        <v>5</v>
      </c>
      <c r="C11" s="10">
        <f>รอวางอัตราป่วย!F7</f>
        <v>10.344042865713636</v>
      </c>
      <c r="D11" s="9">
        <f>รอวางอัตราป่วย!G7</f>
        <v>0</v>
      </c>
      <c r="E11" s="10">
        <f>รอวางอัตราป่วย!H7</f>
        <v>0</v>
      </c>
      <c r="F11" s="10">
        <f>รอวางอัตราป่วย!I7</f>
        <v>0</v>
      </c>
      <c r="G11" s="9">
        <f>รอวางอัตราป่วย!D7</f>
        <v>48337</v>
      </c>
    </row>
    <row r="12" spans="1:7">
      <c r="A12" s="9" t="str">
        <f>รอวางอัตราป่วย!C8</f>
        <v>ปรางค์กู่</v>
      </c>
      <c r="B12" s="9">
        <f>รอวางอัตราป่วย!E8</f>
        <v>0</v>
      </c>
      <c r="C12" s="10">
        <f>รอวางอัตราป่วย!F8</f>
        <v>0</v>
      </c>
      <c r="D12" s="9">
        <f>รอวางอัตราป่วย!G8</f>
        <v>0</v>
      </c>
      <c r="E12" s="10">
        <f>รอวางอัตราป่วย!H8</f>
        <v>0</v>
      </c>
      <c r="F12" s="10">
        <f>รอวางอัตราป่วย!I8</f>
        <v>0</v>
      </c>
      <c r="G12" s="9">
        <f>รอวางอัตราป่วย!D8</f>
        <v>67826</v>
      </c>
    </row>
    <row r="13" spans="1:7">
      <c r="A13" s="9" t="str">
        <f>รอวางอัตราป่วย!C9</f>
        <v>ขุนหาญ</v>
      </c>
      <c r="B13" s="9">
        <f>รอวางอัตราป่วย!E9</f>
        <v>4</v>
      </c>
      <c r="C13" s="10">
        <f>รอวางอัตราป่วย!F9</f>
        <v>3.7020926078465854</v>
      </c>
      <c r="D13" s="9">
        <f>รอวางอัตราป่วย!G9</f>
        <v>0</v>
      </c>
      <c r="E13" s="10">
        <f>รอวางอัตราป่วย!H9</f>
        <v>0</v>
      </c>
      <c r="F13" s="10">
        <f>รอวางอัตราป่วย!I9</f>
        <v>0</v>
      </c>
      <c r="G13" s="9">
        <f>รอวางอัตราป่วย!D9</f>
        <v>108047</v>
      </c>
    </row>
    <row r="14" spans="1:7">
      <c r="A14" s="9" t="str">
        <f>รอวางอัตราป่วย!C10</f>
        <v>ราษีไศล</v>
      </c>
      <c r="B14" s="9">
        <f>รอวางอัตราป่วย!E10</f>
        <v>0</v>
      </c>
      <c r="C14" s="10">
        <f>รอวางอัตราป่วย!F10</f>
        <v>0</v>
      </c>
      <c r="D14" s="9">
        <f>รอวางอัตราป่วย!G10</f>
        <v>0</v>
      </c>
      <c r="E14" s="10">
        <f>รอวางอัตราป่วย!H10</f>
        <v>0</v>
      </c>
      <c r="F14" s="10">
        <f>รอวางอัตราป่วย!I10</f>
        <v>0</v>
      </c>
      <c r="G14" s="9">
        <f>รอวางอัตราป่วย!D10</f>
        <v>80596</v>
      </c>
    </row>
    <row r="15" spans="1:7">
      <c r="A15" s="9" t="str">
        <f>รอวางอัตราป่วย!C11</f>
        <v>อุทุมพรพิสัย</v>
      </c>
      <c r="B15" s="9">
        <f>รอวางอัตราป่วย!E11</f>
        <v>2</v>
      </c>
      <c r="C15" s="10">
        <f>รอวางอัตราป่วย!F11</f>
        <v>1.8680589933030085</v>
      </c>
      <c r="D15" s="9">
        <f>รอวางอัตราป่วย!G11</f>
        <v>0</v>
      </c>
      <c r="E15" s="10">
        <f>รอวางอัตราป่วย!H11</f>
        <v>0</v>
      </c>
      <c r="F15" s="10">
        <f>รอวางอัตราป่วย!I11</f>
        <v>0</v>
      </c>
      <c r="G15" s="9">
        <f>รอวางอัตราป่วย!D11</f>
        <v>107063</v>
      </c>
    </row>
    <row r="16" spans="1:7">
      <c r="A16" s="9" t="str">
        <f>รอวางอัตราป่วย!C12</f>
        <v>บึงบูรพ์</v>
      </c>
      <c r="B16" s="9">
        <f>รอวางอัตราป่วย!E12</f>
        <v>0</v>
      </c>
      <c r="C16" s="10">
        <f>รอวางอัตราป่วย!F12</f>
        <v>0</v>
      </c>
      <c r="D16" s="9">
        <f>รอวางอัตราป่วย!G12</f>
        <v>0</v>
      </c>
      <c r="E16" s="10">
        <f>รอวางอัตราป่วย!H12</f>
        <v>0</v>
      </c>
      <c r="F16" s="10">
        <f>รอวางอัตราป่วย!I12</f>
        <v>0</v>
      </c>
      <c r="G16" s="9">
        <f>รอวางอัตราป่วย!D12</f>
        <v>10632</v>
      </c>
    </row>
    <row r="17" spans="1:7">
      <c r="A17" s="9" t="str">
        <f>รอวางอัตราป่วย!C13</f>
        <v>ห้วยทับทัน</v>
      </c>
      <c r="B17" s="9">
        <f>รอวางอัตราป่วย!E13</f>
        <v>1</v>
      </c>
      <c r="C17" s="10">
        <f>รอวางอัตราป่วย!F13</f>
        <v>2.3551023291962037</v>
      </c>
      <c r="D17" s="9">
        <f>รอวางอัตราป่วย!G13</f>
        <v>0</v>
      </c>
      <c r="E17" s="10">
        <f>รอวางอัตราป่วย!H13</f>
        <v>0</v>
      </c>
      <c r="F17" s="10">
        <f>รอวางอัตราป่วย!I13</f>
        <v>0</v>
      </c>
      <c r="G17" s="9">
        <f>รอวางอัตราป่วย!D13</f>
        <v>42461</v>
      </c>
    </row>
    <row r="18" spans="1:7">
      <c r="A18" s="9" t="str">
        <f>รอวางอัตราป่วย!C14</f>
        <v>โนนคูณ</v>
      </c>
      <c r="B18" s="9">
        <f>รอวางอัตราป่วย!E14</f>
        <v>3</v>
      </c>
      <c r="C18" s="10">
        <f>รอวางอัตราป่วย!F14</f>
        <v>7.5830342247611346</v>
      </c>
      <c r="D18" s="9">
        <f>รอวางอัตราป่วย!G14</f>
        <v>0</v>
      </c>
      <c r="E18" s="10">
        <f>รอวางอัตราป่วย!H14</f>
        <v>0</v>
      </c>
      <c r="F18" s="10">
        <f>รอวางอัตราป่วย!I14</f>
        <v>0</v>
      </c>
      <c r="G18" s="9">
        <f>รอวางอัตราป่วย!D14</f>
        <v>39562</v>
      </c>
    </row>
    <row r="19" spans="1:7">
      <c r="A19" s="9" t="str">
        <f>รอวางอัตราป่วย!C15</f>
        <v>ศรีรัตนะ</v>
      </c>
      <c r="B19" s="9">
        <f>รอวางอัตราป่วย!E15</f>
        <v>3</v>
      </c>
      <c r="C19" s="10">
        <f>รอวางอัตราป่วย!F15</f>
        <v>5.6173463655769016</v>
      </c>
      <c r="D19" s="9">
        <f>รอวางอัตราป่วย!G15</f>
        <v>0</v>
      </c>
      <c r="E19" s="10">
        <f>รอวางอัตราป่วย!H15</f>
        <v>0</v>
      </c>
      <c r="F19" s="10">
        <f>รอวางอัตราป่วย!I15</f>
        <v>0</v>
      </c>
      <c r="G19" s="9">
        <f>รอวางอัตราป่วย!D15</f>
        <v>53406</v>
      </c>
    </row>
    <row r="20" spans="1:7">
      <c r="A20" s="9" t="str">
        <f>รอวางอัตราป่วย!C16</f>
        <v>น้ำเกลี้ยง</v>
      </c>
      <c r="B20" s="9">
        <f>รอวางอัตราป่วย!E16</f>
        <v>0</v>
      </c>
      <c r="C20" s="10">
        <f>รอวางอัตราป่วย!F16</f>
        <v>0</v>
      </c>
      <c r="D20" s="9">
        <f>รอวางอัตราป่วย!G16</f>
        <v>0</v>
      </c>
      <c r="E20" s="10">
        <f>รอวางอัตราป่วย!H16</f>
        <v>0</v>
      </c>
      <c r="F20" s="10">
        <f>รอวางอัตราป่วย!I16</f>
        <v>0</v>
      </c>
      <c r="G20" s="9">
        <f>รอวางอัตราป่วย!D16</f>
        <v>44545</v>
      </c>
    </row>
    <row r="21" spans="1:7">
      <c r="A21" s="9" t="str">
        <f>รอวางอัตราป่วย!C17</f>
        <v>วังหิน</v>
      </c>
      <c r="B21" s="9">
        <f>รอวางอัตราป่วย!E17</f>
        <v>1</v>
      </c>
      <c r="C21" s="10">
        <f>รอวางอัตราป่วย!F17</f>
        <v>1.9921112394916132</v>
      </c>
      <c r="D21" s="9">
        <f>รอวางอัตราป่วย!G17</f>
        <v>0</v>
      </c>
      <c r="E21" s="10">
        <f>รอวางอัตราป่วย!H17</f>
        <v>0</v>
      </c>
      <c r="F21" s="10">
        <f>รอวางอัตราป่วย!I17</f>
        <v>0</v>
      </c>
      <c r="G21" s="9">
        <f>รอวางอัตราป่วย!D17</f>
        <v>50198</v>
      </c>
    </row>
    <row r="22" spans="1:7">
      <c r="A22" s="9" t="str">
        <f>รอวางอัตราป่วย!C18</f>
        <v>ภูสิงห์</v>
      </c>
      <c r="B22" s="9">
        <f>รอวางอัตราป่วย!E18</f>
        <v>1</v>
      </c>
      <c r="C22" s="10">
        <f>รอวางอัตราป่วย!F18</f>
        <v>1.8390128179193408</v>
      </c>
      <c r="D22" s="9">
        <f>รอวางอัตราป่วย!G18</f>
        <v>0</v>
      </c>
      <c r="E22" s="10">
        <f>รอวางอัตราป่วย!H18</f>
        <v>0</v>
      </c>
      <c r="F22" s="10">
        <f>รอวางอัตราป่วย!I18</f>
        <v>0</v>
      </c>
      <c r="G22" s="9">
        <f>รอวางอัตราป่วย!D18</f>
        <v>54377</v>
      </c>
    </row>
    <row r="23" spans="1:7">
      <c r="A23" s="9" t="str">
        <f>รอวางอัตราป่วย!C19</f>
        <v>เมืองจันทร์</v>
      </c>
      <c r="B23" s="9">
        <f>รอวางอัตราป่วย!E19</f>
        <v>0</v>
      </c>
      <c r="C23" s="10">
        <f>รอวางอัตราป่วย!F19</f>
        <v>0</v>
      </c>
      <c r="D23" s="9">
        <f>รอวางอัตราป่วย!G19</f>
        <v>0</v>
      </c>
      <c r="E23" s="10">
        <f>รอวางอัตราป่วย!H19</f>
        <v>0</v>
      </c>
      <c r="F23" s="10">
        <f>รอวางอัตราป่วย!I19</f>
        <v>0</v>
      </c>
      <c r="G23" s="9">
        <f>รอวางอัตราป่วย!D19</f>
        <v>18030</v>
      </c>
    </row>
    <row r="24" spans="1:7">
      <c r="A24" s="9" t="str">
        <f>รอวางอัตราป่วย!C20</f>
        <v>เบญจลักษ์</v>
      </c>
      <c r="B24" s="9">
        <f>รอวางอัตราป่วย!E20</f>
        <v>0</v>
      </c>
      <c r="C24" s="10">
        <f>รอวางอัตราป่วย!F20</f>
        <v>0</v>
      </c>
      <c r="D24" s="9">
        <f>รอวางอัตราป่วย!G20</f>
        <v>0</v>
      </c>
      <c r="E24" s="10">
        <f>รอวางอัตราป่วย!H20</f>
        <v>0</v>
      </c>
      <c r="F24" s="10">
        <f>รอวางอัตราป่วย!I20</f>
        <v>0</v>
      </c>
      <c r="G24" s="9">
        <f>รอวางอัตราป่วย!D20</f>
        <v>37253</v>
      </c>
    </row>
    <row r="25" spans="1:7">
      <c r="A25" s="9" t="str">
        <f>รอวางอัตราป่วย!C21</f>
        <v>พยุห์</v>
      </c>
      <c r="B25" s="9">
        <f>รอวางอัตราป่วย!E21</f>
        <v>0</v>
      </c>
      <c r="C25" s="10">
        <f>รอวางอัตราป่วย!F21</f>
        <v>0</v>
      </c>
      <c r="D25" s="9">
        <f>รอวางอัตราป่วย!G21</f>
        <v>0</v>
      </c>
      <c r="E25" s="10">
        <f>รอวางอัตราป่วย!H21</f>
        <v>0</v>
      </c>
      <c r="F25" s="10">
        <f>รอวางอัตราป่วย!I21</f>
        <v>0</v>
      </c>
      <c r="G25" s="9">
        <f>รอวางอัตราป่วย!D21</f>
        <v>36103</v>
      </c>
    </row>
    <row r="26" spans="1:7">
      <c r="A26" s="9" t="str">
        <f>รอวางอัตราป่วย!C22</f>
        <v>โพธิ์ศรีสุวรรณ</v>
      </c>
      <c r="B26" s="9">
        <f>รอวางอัตราป่วย!E22</f>
        <v>1</v>
      </c>
      <c r="C26" s="10">
        <f>รอวางอัตราป่วย!F22</f>
        <v>4.1970956098379917</v>
      </c>
      <c r="D26" s="9">
        <f>รอวางอัตราป่วย!G22</f>
        <v>0</v>
      </c>
      <c r="E26" s="10">
        <f>รอวางอัตราป่วย!H22</f>
        <v>0</v>
      </c>
      <c r="F26" s="10">
        <f>รอวางอัตราป่วย!I22</f>
        <v>0</v>
      </c>
      <c r="G26" s="9">
        <f>รอวางอัตราป่วย!D22</f>
        <v>23826</v>
      </c>
    </row>
    <row r="27" spans="1:7">
      <c r="A27" s="9" t="str">
        <f>รอวางอัตราป่วย!C23</f>
        <v>ศิลาลาด</v>
      </c>
      <c r="B27" s="9">
        <f>รอวางอัตราป่วย!E23</f>
        <v>3</v>
      </c>
      <c r="C27" s="10">
        <f>รอวางอัตราป่วย!F23</f>
        <v>14.917951268025858</v>
      </c>
      <c r="D27" s="9">
        <f>รอวางอัตราป่วย!G23</f>
        <v>0</v>
      </c>
      <c r="E27" s="10">
        <f>รอวางอัตราป่วย!H23</f>
        <v>0</v>
      </c>
      <c r="F27" s="10">
        <f>รอวางอัตราป่วย!I23</f>
        <v>0</v>
      </c>
      <c r="G27" s="9">
        <f>รอวางอัตราป่วย!D23</f>
        <v>20110</v>
      </c>
    </row>
    <row r="28" spans="1:7" s="58" customFormat="1">
      <c r="A28" s="8" t="s">
        <v>29</v>
      </c>
      <c r="B28" s="5">
        <f>รอวางอัตราป่วย!E24</f>
        <v>67</v>
      </c>
      <c r="C28" s="41">
        <f>รอวางอัตราป่วย!F24</f>
        <v>4.55</v>
      </c>
      <c r="D28" s="5">
        <f>รอวางอัตราป่วย!G24</f>
        <v>0</v>
      </c>
      <c r="E28" s="41">
        <f>รอวางอัตราป่วย!H24</f>
        <v>0</v>
      </c>
      <c r="F28" s="41">
        <f>รอวางอัตราป่วย!I24</f>
        <v>0</v>
      </c>
      <c r="G28" s="42">
        <f>รอวางอัตราป่วย!D24</f>
        <v>1473011</v>
      </c>
    </row>
  </sheetData>
  <mergeCells count="2">
    <mergeCell ref="A2:G2"/>
    <mergeCell ref="A1:G1"/>
  </mergeCells>
  <phoneticPr fontId="11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D28"/>
  <sheetViews>
    <sheetView workbookViewId="0">
      <selection activeCell="A5" sqref="A5:BD26"/>
    </sheetView>
  </sheetViews>
  <sheetFormatPr defaultRowHeight="12.75"/>
  <cols>
    <col min="1" max="16384" width="9.140625" style="26"/>
  </cols>
  <sheetData>
    <row r="1" spans="1:56">
      <c r="A1" s="29" t="s">
        <v>713</v>
      </c>
    </row>
    <row r="3" spans="1:56" ht="21">
      <c r="A3" s="51" t="s">
        <v>333</v>
      </c>
      <c r="B3" s="51">
        <v>1</v>
      </c>
      <c r="C3" s="51">
        <v>2</v>
      </c>
      <c r="D3" s="51">
        <v>3</v>
      </c>
      <c r="E3" s="51">
        <v>4</v>
      </c>
      <c r="F3" s="51">
        <v>5</v>
      </c>
      <c r="G3" s="51">
        <v>6</v>
      </c>
      <c r="H3" s="51">
        <v>7</v>
      </c>
      <c r="I3" s="51">
        <v>8</v>
      </c>
      <c r="J3" s="51">
        <v>9</v>
      </c>
      <c r="K3" s="51">
        <v>10</v>
      </c>
      <c r="L3" s="51">
        <v>11</v>
      </c>
      <c r="M3" s="51">
        <v>12</v>
      </c>
      <c r="N3" s="51">
        <v>13</v>
      </c>
      <c r="O3" s="51">
        <v>14</v>
      </c>
      <c r="P3" s="51">
        <v>15</v>
      </c>
      <c r="Q3" s="51">
        <v>16</v>
      </c>
      <c r="R3" s="51">
        <v>17</v>
      </c>
      <c r="S3" s="51">
        <v>18</v>
      </c>
      <c r="T3" s="51">
        <v>19</v>
      </c>
      <c r="U3" s="51">
        <v>20</v>
      </c>
      <c r="V3" s="51">
        <v>21</v>
      </c>
      <c r="W3" s="51">
        <v>22</v>
      </c>
      <c r="X3" s="51">
        <v>23</v>
      </c>
      <c r="Y3" s="51">
        <v>24</v>
      </c>
      <c r="Z3" s="51">
        <v>25</v>
      </c>
      <c r="AA3" s="51">
        <v>26</v>
      </c>
      <c r="AB3" s="51">
        <v>27</v>
      </c>
      <c r="AC3" s="51">
        <v>28</v>
      </c>
      <c r="AD3" s="51">
        <v>29</v>
      </c>
      <c r="AE3" s="51">
        <v>30</v>
      </c>
      <c r="AF3" s="51">
        <v>31</v>
      </c>
      <c r="AG3" s="51">
        <v>32</v>
      </c>
      <c r="AH3" s="51">
        <v>33</v>
      </c>
      <c r="AI3" s="51">
        <v>34</v>
      </c>
      <c r="AJ3" s="51">
        <v>35</v>
      </c>
      <c r="AK3" s="51">
        <v>36</v>
      </c>
      <c r="AL3" s="51">
        <v>37</v>
      </c>
      <c r="AM3" s="51">
        <v>38</v>
      </c>
      <c r="AN3" s="51">
        <v>39</v>
      </c>
      <c r="AO3" s="51">
        <v>40</v>
      </c>
      <c r="AP3" s="51">
        <v>41</v>
      </c>
      <c r="AQ3" s="51">
        <v>42</v>
      </c>
      <c r="AR3" s="51">
        <v>43</v>
      </c>
      <c r="AS3" s="51">
        <v>44</v>
      </c>
      <c r="AT3" s="51">
        <v>45</v>
      </c>
      <c r="AU3" s="51">
        <v>46</v>
      </c>
      <c r="AV3" s="51">
        <v>47</v>
      </c>
      <c r="AW3" s="51">
        <v>48</v>
      </c>
      <c r="AX3" s="51">
        <v>49</v>
      </c>
      <c r="AY3" s="51">
        <v>50</v>
      </c>
      <c r="AZ3" s="51">
        <v>51</v>
      </c>
      <c r="BA3" s="51">
        <v>52</v>
      </c>
      <c r="BB3" s="51">
        <v>53</v>
      </c>
      <c r="BC3" s="51" t="s">
        <v>64</v>
      </c>
      <c r="BD3" s="51" t="s">
        <v>65</v>
      </c>
    </row>
    <row r="4" spans="1:56" ht="2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</row>
    <row r="5" spans="1:56" ht="21">
      <c r="A5" s="115" t="s">
        <v>9</v>
      </c>
      <c r="B5" s="116">
        <v>1</v>
      </c>
      <c r="C5" s="116">
        <v>6</v>
      </c>
      <c r="D5" s="116">
        <v>2</v>
      </c>
      <c r="E5" s="116">
        <v>3</v>
      </c>
      <c r="F5" s="116">
        <v>0</v>
      </c>
      <c r="G5" s="116">
        <v>0</v>
      </c>
      <c r="H5" s="116">
        <v>0</v>
      </c>
      <c r="I5" s="116">
        <v>0</v>
      </c>
      <c r="J5" s="116">
        <v>0</v>
      </c>
      <c r="K5" s="116">
        <v>0</v>
      </c>
      <c r="L5" s="116">
        <v>0</v>
      </c>
      <c r="M5" s="116">
        <v>1</v>
      </c>
      <c r="N5" s="116">
        <v>0</v>
      </c>
      <c r="O5" s="116">
        <v>0</v>
      </c>
      <c r="P5" s="116">
        <v>0</v>
      </c>
      <c r="Q5" s="116">
        <v>1</v>
      </c>
      <c r="R5" s="116">
        <v>0</v>
      </c>
      <c r="S5" s="116">
        <v>0</v>
      </c>
      <c r="T5" s="116">
        <v>1</v>
      </c>
      <c r="U5" s="116">
        <v>0</v>
      </c>
      <c r="V5" s="116">
        <v>0</v>
      </c>
      <c r="W5" s="116">
        <v>0</v>
      </c>
      <c r="X5" s="116">
        <v>1</v>
      </c>
      <c r="Y5" s="116">
        <v>1</v>
      </c>
      <c r="Z5" s="116">
        <v>0</v>
      </c>
      <c r="AA5" s="116">
        <v>0</v>
      </c>
      <c r="AB5" s="116">
        <v>0</v>
      </c>
      <c r="AC5" s="116">
        <v>1</v>
      </c>
      <c r="AD5" s="116">
        <v>0</v>
      </c>
      <c r="AE5" s="116">
        <v>0</v>
      </c>
      <c r="AF5" s="116">
        <v>0</v>
      </c>
      <c r="AG5" s="116">
        <v>0</v>
      </c>
      <c r="AH5" s="116">
        <v>0</v>
      </c>
      <c r="AI5" s="116">
        <v>0</v>
      </c>
      <c r="AJ5" s="116">
        <v>0</v>
      </c>
      <c r="AK5" s="116">
        <v>0</v>
      </c>
      <c r="AL5" s="116">
        <v>0</v>
      </c>
      <c r="AM5" s="116">
        <v>0</v>
      </c>
      <c r="AN5" s="116">
        <v>0</v>
      </c>
      <c r="AO5" s="116">
        <v>0</v>
      </c>
      <c r="AP5" s="116">
        <v>0</v>
      </c>
      <c r="AQ5" s="116">
        <v>0</v>
      </c>
      <c r="AR5" s="116">
        <v>0</v>
      </c>
      <c r="AS5" s="116">
        <v>0</v>
      </c>
      <c r="AT5" s="116">
        <v>0</v>
      </c>
      <c r="AU5" s="116">
        <v>0</v>
      </c>
      <c r="AV5" s="116">
        <v>0</v>
      </c>
      <c r="AW5" s="116">
        <v>0</v>
      </c>
      <c r="AX5" s="116">
        <v>0</v>
      </c>
      <c r="AY5" s="116">
        <v>0</v>
      </c>
      <c r="AZ5" s="116">
        <v>0</v>
      </c>
      <c r="BA5" s="116">
        <v>0</v>
      </c>
      <c r="BB5" s="116">
        <v>0</v>
      </c>
      <c r="BC5" s="116">
        <v>18</v>
      </c>
      <c r="BD5" s="116">
        <v>0</v>
      </c>
    </row>
    <row r="6" spans="1:56" ht="21">
      <c r="A6" s="115" t="s">
        <v>10</v>
      </c>
      <c r="B6" s="116">
        <v>0</v>
      </c>
      <c r="C6" s="116">
        <v>0</v>
      </c>
      <c r="D6" s="116">
        <v>0</v>
      </c>
      <c r="E6" s="116">
        <v>0</v>
      </c>
      <c r="F6" s="116">
        <v>0</v>
      </c>
      <c r="G6" s="116">
        <v>1</v>
      </c>
      <c r="H6" s="116">
        <v>0</v>
      </c>
      <c r="I6" s="116">
        <v>0</v>
      </c>
      <c r="J6" s="116">
        <v>0</v>
      </c>
      <c r="K6" s="116">
        <v>0</v>
      </c>
      <c r="L6" s="116">
        <v>0</v>
      </c>
      <c r="M6" s="116">
        <v>0</v>
      </c>
      <c r="N6" s="116">
        <v>0</v>
      </c>
      <c r="O6" s="116">
        <v>0</v>
      </c>
      <c r="P6" s="116">
        <v>0</v>
      </c>
      <c r="Q6" s="116">
        <v>0</v>
      </c>
      <c r="R6" s="116">
        <v>0</v>
      </c>
      <c r="S6" s="116">
        <v>0</v>
      </c>
      <c r="T6" s="116">
        <v>0</v>
      </c>
      <c r="U6" s="116">
        <v>0</v>
      </c>
      <c r="V6" s="116">
        <v>1</v>
      </c>
      <c r="W6" s="116">
        <v>0</v>
      </c>
      <c r="X6" s="116">
        <v>0</v>
      </c>
      <c r="Y6" s="116">
        <v>0</v>
      </c>
      <c r="Z6" s="116">
        <v>0</v>
      </c>
      <c r="AA6" s="116">
        <v>0</v>
      </c>
      <c r="AB6" s="116">
        <v>0</v>
      </c>
      <c r="AC6" s="116">
        <v>0</v>
      </c>
      <c r="AD6" s="116">
        <v>0</v>
      </c>
      <c r="AE6" s="116">
        <v>0</v>
      </c>
      <c r="AF6" s="116">
        <v>0</v>
      </c>
      <c r="AG6" s="116">
        <v>0</v>
      </c>
      <c r="AH6" s="116">
        <v>0</v>
      </c>
      <c r="AI6" s="116">
        <v>0</v>
      </c>
      <c r="AJ6" s="116">
        <v>0</v>
      </c>
      <c r="AK6" s="116">
        <v>0</v>
      </c>
      <c r="AL6" s="116">
        <v>0</v>
      </c>
      <c r="AM6" s="116">
        <v>0</v>
      </c>
      <c r="AN6" s="116">
        <v>0</v>
      </c>
      <c r="AO6" s="116">
        <v>0</v>
      </c>
      <c r="AP6" s="116">
        <v>0</v>
      </c>
      <c r="AQ6" s="116">
        <v>0</v>
      </c>
      <c r="AR6" s="116">
        <v>0</v>
      </c>
      <c r="AS6" s="116">
        <v>0</v>
      </c>
      <c r="AT6" s="116">
        <v>0</v>
      </c>
      <c r="AU6" s="116">
        <v>0</v>
      </c>
      <c r="AV6" s="116">
        <v>0</v>
      </c>
      <c r="AW6" s="116">
        <v>0</v>
      </c>
      <c r="AX6" s="116">
        <v>0</v>
      </c>
      <c r="AY6" s="116">
        <v>0</v>
      </c>
      <c r="AZ6" s="116">
        <v>0</v>
      </c>
      <c r="BA6" s="116">
        <v>0</v>
      </c>
      <c r="BB6" s="116">
        <v>0</v>
      </c>
      <c r="BC6" s="116">
        <v>2</v>
      </c>
      <c r="BD6" s="116">
        <v>0</v>
      </c>
    </row>
    <row r="7" spans="1:56" ht="21">
      <c r="A7" s="115" t="s">
        <v>11</v>
      </c>
      <c r="B7" s="116">
        <v>0</v>
      </c>
      <c r="C7" s="116">
        <v>0</v>
      </c>
      <c r="D7" s="116">
        <v>6</v>
      </c>
      <c r="E7" s="116">
        <v>3</v>
      </c>
      <c r="F7" s="116">
        <v>2</v>
      </c>
      <c r="G7" s="116">
        <v>0</v>
      </c>
      <c r="H7" s="116">
        <v>0</v>
      </c>
      <c r="I7" s="116">
        <v>1</v>
      </c>
      <c r="J7" s="116">
        <v>0</v>
      </c>
      <c r="K7" s="116">
        <v>0</v>
      </c>
      <c r="L7" s="116">
        <v>0</v>
      </c>
      <c r="M7" s="116">
        <v>0</v>
      </c>
      <c r="N7" s="116">
        <v>0</v>
      </c>
      <c r="O7" s="116">
        <v>0</v>
      </c>
      <c r="P7" s="116">
        <v>0</v>
      </c>
      <c r="Q7" s="116">
        <v>0</v>
      </c>
      <c r="R7" s="116">
        <v>0</v>
      </c>
      <c r="S7" s="116">
        <v>0</v>
      </c>
      <c r="T7" s="116">
        <v>0</v>
      </c>
      <c r="U7" s="116">
        <v>0</v>
      </c>
      <c r="V7" s="116">
        <v>0</v>
      </c>
      <c r="W7" s="116">
        <v>0</v>
      </c>
      <c r="X7" s="116">
        <v>0</v>
      </c>
      <c r="Y7" s="116">
        <v>0</v>
      </c>
      <c r="Z7" s="116">
        <v>0</v>
      </c>
      <c r="AA7" s="116">
        <v>0</v>
      </c>
      <c r="AB7" s="116">
        <v>0</v>
      </c>
      <c r="AC7" s="116">
        <v>1</v>
      </c>
      <c r="AD7" s="116">
        <v>0</v>
      </c>
      <c r="AE7" s="116">
        <v>0</v>
      </c>
      <c r="AF7" s="116">
        <v>0</v>
      </c>
      <c r="AG7" s="116">
        <v>0</v>
      </c>
      <c r="AH7" s="116">
        <v>0</v>
      </c>
      <c r="AI7" s="116">
        <v>0</v>
      </c>
      <c r="AJ7" s="116">
        <v>0</v>
      </c>
      <c r="AK7" s="116">
        <v>0</v>
      </c>
      <c r="AL7" s="116">
        <v>0</v>
      </c>
      <c r="AM7" s="116">
        <v>0</v>
      </c>
      <c r="AN7" s="116">
        <v>0</v>
      </c>
      <c r="AO7" s="116">
        <v>0</v>
      </c>
      <c r="AP7" s="116">
        <v>0</v>
      </c>
      <c r="AQ7" s="116">
        <v>0</v>
      </c>
      <c r="AR7" s="116">
        <v>0</v>
      </c>
      <c r="AS7" s="116">
        <v>0</v>
      </c>
      <c r="AT7" s="116">
        <v>0</v>
      </c>
      <c r="AU7" s="116">
        <v>0</v>
      </c>
      <c r="AV7" s="116">
        <v>0</v>
      </c>
      <c r="AW7" s="116">
        <v>0</v>
      </c>
      <c r="AX7" s="116">
        <v>0</v>
      </c>
      <c r="AY7" s="116">
        <v>0</v>
      </c>
      <c r="AZ7" s="116">
        <v>0</v>
      </c>
      <c r="BA7" s="116">
        <v>0</v>
      </c>
      <c r="BB7" s="116">
        <v>0</v>
      </c>
      <c r="BC7" s="116">
        <v>13</v>
      </c>
      <c r="BD7" s="116">
        <v>0</v>
      </c>
    </row>
    <row r="8" spans="1:56" ht="21">
      <c r="A8" s="115" t="s">
        <v>12</v>
      </c>
      <c r="B8" s="116">
        <v>0</v>
      </c>
      <c r="C8" s="116">
        <v>0</v>
      </c>
      <c r="D8" s="116">
        <v>0</v>
      </c>
      <c r="E8" s="116">
        <v>2</v>
      </c>
      <c r="F8" s="116">
        <v>0</v>
      </c>
      <c r="G8" s="116">
        <v>0</v>
      </c>
      <c r="H8" s="116">
        <v>0</v>
      </c>
      <c r="I8" s="116">
        <v>0</v>
      </c>
      <c r="J8" s="116">
        <v>1</v>
      </c>
      <c r="K8" s="116">
        <v>0</v>
      </c>
      <c r="L8" s="116">
        <v>1</v>
      </c>
      <c r="M8" s="116">
        <v>0</v>
      </c>
      <c r="N8" s="116">
        <v>0</v>
      </c>
      <c r="O8" s="116">
        <v>0</v>
      </c>
      <c r="P8" s="116">
        <v>0</v>
      </c>
      <c r="Q8" s="116">
        <v>0</v>
      </c>
      <c r="R8" s="116">
        <v>0</v>
      </c>
      <c r="S8" s="116">
        <v>1</v>
      </c>
      <c r="T8" s="116">
        <v>1</v>
      </c>
      <c r="U8" s="116">
        <v>0</v>
      </c>
      <c r="V8" s="116">
        <v>0</v>
      </c>
      <c r="W8" s="116">
        <v>0</v>
      </c>
      <c r="X8" s="116">
        <v>0</v>
      </c>
      <c r="Y8" s="116">
        <v>0</v>
      </c>
      <c r="Z8" s="116">
        <v>0</v>
      </c>
      <c r="AA8" s="116">
        <v>0</v>
      </c>
      <c r="AB8" s="116">
        <v>0</v>
      </c>
      <c r="AC8" s="116">
        <v>0</v>
      </c>
      <c r="AD8" s="116">
        <v>0</v>
      </c>
      <c r="AE8" s="116">
        <v>0</v>
      </c>
      <c r="AF8" s="116">
        <v>0</v>
      </c>
      <c r="AG8" s="116">
        <v>0</v>
      </c>
      <c r="AH8" s="116">
        <v>0</v>
      </c>
      <c r="AI8" s="116">
        <v>0</v>
      </c>
      <c r="AJ8" s="116">
        <v>0</v>
      </c>
      <c r="AK8" s="116">
        <v>0</v>
      </c>
      <c r="AL8" s="116">
        <v>0</v>
      </c>
      <c r="AM8" s="116">
        <v>0</v>
      </c>
      <c r="AN8" s="116">
        <v>0</v>
      </c>
      <c r="AO8" s="116">
        <v>0</v>
      </c>
      <c r="AP8" s="116">
        <v>0</v>
      </c>
      <c r="AQ8" s="116">
        <v>0</v>
      </c>
      <c r="AR8" s="116">
        <v>0</v>
      </c>
      <c r="AS8" s="116">
        <v>0</v>
      </c>
      <c r="AT8" s="116">
        <v>0</v>
      </c>
      <c r="AU8" s="116">
        <v>0</v>
      </c>
      <c r="AV8" s="116">
        <v>0</v>
      </c>
      <c r="AW8" s="116">
        <v>0</v>
      </c>
      <c r="AX8" s="116">
        <v>0</v>
      </c>
      <c r="AY8" s="116">
        <v>0</v>
      </c>
      <c r="AZ8" s="116">
        <v>0</v>
      </c>
      <c r="BA8" s="116">
        <v>0</v>
      </c>
      <c r="BB8" s="116">
        <v>0</v>
      </c>
      <c r="BC8" s="116">
        <v>6</v>
      </c>
      <c r="BD8" s="116">
        <v>0</v>
      </c>
    </row>
    <row r="9" spans="1:56" ht="21">
      <c r="A9" s="115" t="s">
        <v>13</v>
      </c>
      <c r="B9" s="116">
        <v>0</v>
      </c>
      <c r="C9" s="116">
        <v>1</v>
      </c>
      <c r="D9" s="116">
        <v>0</v>
      </c>
      <c r="E9" s="116">
        <v>1</v>
      </c>
      <c r="F9" s="116">
        <v>1</v>
      </c>
      <c r="G9" s="116">
        <v>0</v>
      </c>
      <c r="H9" s="116">
        <v>0</v>
      </c>
      <c r="I9" s="116">
        <v>1</v>
      </c>
      <c r="J9" s="116">
        <v>0</v>
      </c>
      <c r="K9" s="116">
        <v>0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v>0</v>
      </c>
      <c r="R9" s="116">
        <v>0</v>
      </c>
      <c r="S9" s="116">
        <v>0</v>
      </c>
      <c r="T9" s="116">
        <v>0</v>
      </c>
      <c r="U9" s="116">
        <v>0</v>
      </c>
      <c r="V9" s="116">
        <v>0</v>
      </c>
      <c r="W9" s="116">
        <v>0</v>
      </c>
      <c r="X9" s="116">
        <v>0</v>
      </c>
      <c r="Y9" s="116">
        <v>0</v>
      </c>
      <c r="Z9" s="116">
        <v>0</v>
      </c>
      <c r="AA9" s="116">
        <v>0</v>
      </c>
      <c r="AB9" s="116">
        <v>0</v>
      </c>
      <c r="AC9" s="116">
        <v>0</v>
      </c>
      <c r="AD9" s="116">
        <v>0</v>
      </c>
      <c r="AE9" s="116">
        <v>0</v>
      </c>
      <c r="AF9" s="116">
        <v>0</v>
      </c>
      <c r="AG9" s="116">
        <v>0</v>
      </c>
      <c r="AH9" s="116">
        <v>0</v>
      </c>
      <c r="AI9" s="116">
        <v>0</v>
      </c>
      <c r="AJ9" s="116">
        <v>0</v>
      </c>
      <c r="AK9" s="116">
        <v>0</v>
      </c>
      <c r="AL9" s="116">
        <v>0</v>
      </c>
      <c r="AM9" s="116">
        <v>0</v>
      </c>
      <c r="AN9" s="116">
        <v>0</v>
      </c>
      <c r="AO9" s="116">
        <v>0</v>
      </c>
      <c r="AP9" s="116">
        <v>0</v>
      </c>
      <c r="AQ9" s="116">
        <v>0</v>
      </c>
      <c r="AR9" s="116">
        <v>0</v>
      </c>
      <c r="AS9" s="116">
        <v>0</v>
      </c>
      <c r="AT9" s="116">
        <v>0</v>
      </c>
      <c r="AU9" s="116">
        <v>0</v>
      </c>
      <c r="AV9" s="116">
        <v>0</v>
      </c>
      <c r="AW9" s="116">
        <v>0</v>
      </c>
      <c r="AX9" s="116">
        <v>0</v>
      </c>
      <c r="AY9" s="116">
        <v>0</v>
      </c>
      <c r="AZ9" s="116">
        <v>0</v>
      </c>
      <c r="BA9" s="116">
        <v>0</v>
      </c>
      <c r="BB9" s="116">
        <v>0</v>
      </c>
      <c r="BC9" s="116">
        <v>4</v>
      </c>
      <c r="BD9" s="116">
        <v>0</v>
      </c>
    </row>
    <row r="10" spans="1:56" ht="21">
      <c r="A10" s="115" t="s">
        <v>14</v>
      </c>
      <c r="B10" s="116">
        <v>0</v>
      </c>
      <c r="C10" s="116">
        <v>1</v>
      </c>
      <c r="D10" s="116">
        <v>0</v>
      </c>
      <c r="E10" s="116">
        <v>0</v>
      </c>
      <c r="F10" s="116">
        <v>0</v>
      </c>
      <c r="G10" s="116">
        <v>0</v>
      </c>
      <c r="H10" s="116">
        <v>1</v>
      </c>
      <c r="I10" s="116">
        <v>1</v>
      </c>
      <c r="J10" s="116">
        <v>0</v>
      </c>
      <c r="K10" s="116">
        <v>0</v>
      </c>
      <c r="L10" s="116">
        <v>0</v>
      </c>
      <c r="M10" s="116">
        <v>0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6">
        <v>1</v>
      </c>
      <c r="T10" s="116">
        <v>1</v>
      </c>
      <c r="U10" s="116">
        <v>0</v>
      </c>
      <c r="V10" s="116">
        <v>0</v>
      </c>
      <c r="W10" s="116">
        <v>0</v>
      </c>
      <c r="X10" s="116">
        <v>0</v>
      </c>
      <c r="Y10" s="116">
        <v>0</v>
      </c>
      <c r="Z10" s="116">
        <v>0</v>
      </c>
      <c r="AA10" s="116">
        <v>0</v>
      </c>
      <c r="AB10" s="116">
        <v>0</v>
      </c>
      <c r="AC10" s="116">
        <v>0</v>
      </c>
      <c r="AD10" s="116">
        <v>0</v>
      </c>
      <c r="AE10" s="116">
        <v>0</v>
      </c>
      <c r="AF10" s="116">
        <v>0</v>
      </c>
      <c r="AG10" s="116">
        <v>0</v>
      </c>
      <c r="AH10" s="116">
        <v>0</v>
      </c>
      <c r="AI10" s="116">
        <v>0</v>
      </c>
      <c r="AJ10" s="116">
        <v>0</v>
      </c>
      <c r="AK10" s="116">
        <v>0</v>
      </c>
      <c r="AL10" s="116">
        <v>0</v>
      </c>
      <c r="AM10" s="116">
        <v>0</v>
      </c>
      <c r="AN10" s="116">
        <v>0</v>
      </c>
      <c r="AO10" s="116">
        <v>0</v>
      </c>
      <c r="AP10" s="116">
        <v>0</v>
      </c>
      <c r="AQ10" s="116">
        <v>0</v>
      </c>
      <c r="AR10" s="116">
        <v>0</v>
      </c>
      <c r="AS10" s="116">
        <v>0</v>
      </c>
      <c r="AT10" s="116">
        <v>0</v>
      </c>
      <c r="AU10" s="116">
        <v>0</v>
      </c>
      <c r="AV10" s="116">
        <v>0</v>
      </c>
      <c r="AW10" s="116">
        <v>0</v>
      </c>
      <c r="AX10" s="116">
        <v>0</v>
      </c>
      <c r="AY10" s="116">
        <v>0</v>
      </c>
      <c r="AZ10" s="116">
        <v>0</v>
      </c>
      <c r="BA10" s="116">
        <v>0</v>
      </c>
      <c r="BB10" s="116">
        <v>0</v>
      </c>
      <c r="BC10" s="116">
        <v>5</v>
      </c>
      <c r="BD10" s="116">
        <v>0</v>
      </c>
    </row>
    <row r="11" spans="1:56" ht="21">
      <c r="A11" s="115" t="s">
        <v>15</v>
      </c>
      <c r="B11" s="116">
        <v>0</v>
      </c>
      <c r="C11" s="116">
        <v>0</v>
      </c>
      <c r="D11" s="116">
        <v>0</v>
      </c>
      <c r="E11" s="116">
        <v>0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K11" s="116">
        <v>0</v>
      </c>
      <c r="L11" s="116">
        <v>0</v>
      </c>
      <c r="M11" s="116">
        <v>0</v>
      </c>
      <c r="N11" s="116">
        <v>0</v>
      </c>
      <c r="O11" s="116">
        <v>0</v>
      </c>
      <c r="P11" s="116">
        <v>0</v>
      </c>
      <c r="Q11" s="116">
        <v>0</v>
      </c>
      <c r="R11" s="116">
        <v>0</v>
      </c>
      <c r="S11" s="116">
        <v>0</v>
      </c>
      <c r="T11" s="116">
        <v>0</v>
      </c>
      <c r="U11" s="116">
        <v>0</v>
      </c>
      <c r="V11" s="116">
        <v>0</v>
      </c>
      <c r="W11" s="116">
        <v>0</v>
      </c>
      <c r="X11" s="116">
        <v>0</v>
      </c>
      <c r="Y11" s="116">
        <v>0</v>
      </c>
      <c r="Z11" s="116">
        <v>0</v>
      </c>
      <c r="AA11" s="116">
        <v>0</v>
      </c>
      <c r="AB11" s="116">
        <v>0</v>
      </c>
      <c r="AC11" s="116">
        <v>0</v>
      </c>
      <c r="AD11" s="116">
        <v>0</v>
      </c>
      <c r="AE11" s="116">
        <v>0</v>
      </c>
      <c r="AF11" s="116">
        <v>0</v>
      </c>
      <c r="AG11" s="116">
        <v>0</v>
      </c>
      <c r="AH11" s="116">
        <v>0</v>
      </c>
      <c r="AI11" s="116">
        <v>0</v>
      </c>
      <c r="AJ11" s="116">
        <v>0</v>
      </c>
      <c r="AK11" s="116">
        <v>0</v>
      </c>
      <c r="AL11" s="116">
        <v>0</v>
      </c>
      <c r="AM11" s="116">
        <v>0</v>
      </c>
      <c r="AN11" s="116">
        <v>0</v>
      </c>
      <c r="AO11" s="116">
        <v>0</v>
      </c>
      <c r="AP11" s="116">
        <v>0</v>
      </c>
      <c r="AQ11" s="116">
        <v>0</v>
      </c>
      <c r="AR11" s="116">
        <v>0</v>
      </c>
      <c r="AS11" s="116">
        <v>0</v>
      </c>
      <c r="AT11" s="116">
        <v>0</v>
      </c>
      <c r="AU11" s="116">
        <v>0</v>
      </c>
      <c r="AV11" s="116">
        <v>0</v>
      </c>
      <c r="AW11" s="116">
        <v>0</v>
      </c>
      <c r="AX11" s="116">
        <v>0</v>
      </c>
      <c r="AY11" s="116">
        <v>0</v>
      </c>
      <c r="AZ11" s="116">
        <v>0</v>
      </c>
      <c r="BA11" s="116">
        <v>0</v>
      </c>
      <c r="BB11" s="116">
        <v>0</v>
      </c>
      <c r="BC11" s="116">
        <v>0</v>
      </c>
      <c r="BD11" s="116">
        <v>0</v>
      </c>
    </row>
    <row r="12" spans="1:56" ht="21">
      <c r="A12" s="115" t="s">
        <v>16</v>
      </c>
      <c r="B12" s="116">
        <v>0</v>
      </c>
      <c r="C12" s="116">
        <v>0</v>
      </c>
      <c r="D12" s="116">
        <v>0</v>
      </c>
      <c r="E12" s="116">
        <v>1</v>
      </c>
      <c r="F12" s="116">
        <v>0</v>
      </c>
      <c r="G12" s="116">
        <v>0</v>
      </c>
      <c r="H12" s="116">
        <v>0</v>
      </c>
      <c r="I12" s="116">
        <v>0</v>
      </c>
      <c r="J12" s="116">
        <v>0</v>
      </c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v>0</v>
      </c>
      <c r="R12" s="116">
        <v>0</v>
      </c>
      <c r="S12" s="116">
        <v>0</v>
      </c>
      <c r="T12" s="116">
        <v>0</v>
      </c>
      <c r="U12" s="116">
        <v>0</v>
      </c>
      <c r="V12" s="116">
        <v>0</v>
      </c>
      <c r="W12" s="116">
        <v>0</v>
      </c>
      <c r="X12" s="116">
        <v>0</v>
      </c>
      <c r="Y12" s="116">
        <v>0</v>
      </c>
      <c r="Z12" s="116">
        <v>0</v>
      </c>
      <c r="AA12" s="116">
        <v>2</v>
      </c>
      <c r="AB12" s="116">
        <v>1</v>
      </c>
      <c r="AC12" s="116">
        <v>0</v>
      </c>
      <c r="AD12" s="116">
        <v>0</v>
      </c>
      <c r="AE12" s="116">
        <v>0</v>
      </c>
      <c r="AF12" s="116">
        <v>0</v>
      </c>
      <c r="AG12" s="116">
        <v>0</v>
      </c>
      <c r="AH12" s="116">
        <v>0</v>
      </c>
      <c r="AI12" s="116">
        <v>0</v>
      </c>
      <c r="AJ12" s="116">
        <v>0</v>
      </c>
      <c r="AK12" s="116">
        <v>0</v>
      </c>
      <c r="AL12" s="116">
        <v>0</v>
      </c>
      <c r="AM12" s="116">
        <v>0</v>
      </c>
      <c r="AN12" s="116">
        <v>0</v>
      </c>
      <c r="AO12" s="116">
        <v>0</v>
      </c>
      <c r="AP12" s="116">
        <v>0</v>
      </c>
      <c r="AQ12" s="116">
        <v>0</v>
      </c>
      <c r="AR12" s="116">
        <v>0</v>
      </c>
      <c r="AS12" s="116">
        <v>0</v>
      </c>
      <c r="AT12" s="116">
        <v>0</v>
      </c>
      <c r="AU12" s="116">
        <v>0</v>
      </c>
      <c r="AV12" s="116">
        <v>0</v>
      </c>
      <c r="AW12" s="116">
        <v>0</v>
      </c>
      <c r="AX12" s="116">
        <v>0</v>
      </c>
      <c r="AY12" s="116">
        <v>0</v>
      </c>
      <c r="AZ12" s="116">
        <v>0</v>
      </c>
      <c r="BA12" s="116">
        <v>0</v>
      </c>
      <c r="BB12" s="116">
        <v>0</v>
      </c>
      <c r="BC12" s="116">
        <v>4</v>
      </c>
      <c r="BD12" s="116">
        <v>0</v>
      </c>
    </row>
    <row r="13" spans="1:56" ht="21">
      <c r="A13" s="115" t="s">
        <v>17</v>
      </c>
      <c r="B13" s="116">
        <v>0</v>
      </c>
      <c r="C13" s="116">
        <v>0</v>
      </c>
      <c r="D13" s="116">
        <v>0</v>
      </c>
      <c r="E13" s="116">
        <v>0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16">
        <v>0</v>
      </c>
      <c r="U13" s="116">
        <v>0</v>
      </c>
      <c r="V13" s="116">
        <v>0</v>
      </c>
      <c r="W13" s="116">
        <v>0</v>
      </c>
      <c r="X13" s="116">
        <v>0</v>
      </c>
      <c r="Y13" s="116">
        <v>0</v>
      </c>
      <c r="Z13" s="116">
        <v>0</v>
      </c>
      <c r="AA13" s="116">
        <v>0</v>
      </c>
      <c r="AB13" s="116">
        <v>0</v>
      </c>
      <c r="AC13" s="116">
        <v>0</v>
      </c>
      <c r="AD13" s="116">
        <v>0</v>
      </c>
      <c r="AE13" s="116">
        <v>0</v>
      </c>
      <c r="AF13" s="116">
        <v>0</v>
      </c>
      <c r="AG13" s="116">
        <v>0</v>
      </c>
      <c r="AH13" s="116">
        <v>0</v>
      </c>
      <c r="AI13" s="116">
        <v>0</v>
      </c>
      <c r="AJ13" s="116">
        <v>0</v>
      </c>
      <c r="AK13" s="116">
        <v>0</v>
      </c>
      <c r="AL13" s="116">
        <v>0</v>
      </c>
      <c r="AM13" s="116">
        <v>0</v>
      </c>
      <c r="AN13" s="116">
        <v>0</v>
      </c>
      <c r="AO13" s="116">
        <v>0</v>
      </c>
      <c r="AP13" s="116">
        <v>0</v>
      </c>
      <c r="AQ13" s="116">
        <v>0</v>
      </c>
      <c r="AR13" s="116">
        <v>0</v>
      </c>
      <c r="AS13" s="116">
        <v>0</v>
      </c>
      <c r="AT13" s="116">
        <v>0</v>
      </c>
      <c r="AU13" s="116">
        <v>0</v>
      </c>
      <c r="AV13" s="116">
        <v>0</v>
      </c>
      <c r="AW13" s="116">
        <v>0</v>
      </c>
      <c r="AX13" s="116">
        <v>0</v>
      </c>
      <c r="AY13" s="116">
        <v>0</v>
      </c>
      <c r="AZ13" s="116">
        <v>0</v>
      </c>
      <c r="BA13" s="116">
        <v>0</v>
      </c>
      <c r="BB13" s="116">
        <v>0</v>
      </c>
      <c r="BC13" s="116">
        <v>0</v>
      </c>
      <c r="BD13" s="116">
        <v>0</v>
      </c>
    </row>
    <row r="14" spans="1:56" ht="42">
      <c r="A14" s="115" t="s">
        <v>79</v>
      </c>
      <c r="B14" s="116">
        <v>0</v>
      </c>
      <c r="C14" s="116">
        <v>0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1</v>
      </c>
      <c r="J14" s="116">
        <v>0</v>
      </c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6">
        <v>0</v>
      </c>
      <c r="T14" s="116">
        <v>0</v>
      </c>
      <c r="U14" s="116">
        <v>0</v>
      </c>
      <c r="V14" s="116">
        <v>0</v>
      </c>
      <c r="W14" s="116">
        <v>1</v>
      </c>
      <c r="X14" s="116">
        <v>0</v>
      </c>
      <c r="Y14" s="116">
        <v>0</v>
      </c>
      <c r="Z14" s="116">
        <v>0</v>
      </c>
      <c r="AA14" s="116">
        <v>0</v>
      </c>
      <c r="AB14" s="116">
        <v>0</v>
      </c>
      <c r="AC14" s="116">
        <v>0</v>
      </c>
      <c r="AD14" s="116">
        <v>0</v>
      </c>
      <c r="AE14" s="116">
        <v>0</v>
      </c>
      <c r="AF14" s="116">
        <v>0</v>
      </c>
      <c r="AG14" s="116">
        <v>0</v>
      </c>
      <c r="AH14" s="116">
        <v>0</v>
      </c>
      <c r="AI14" s="116">
        <v>0</v>
      </c>
      <c r="AJ14" s="116">
        <v>0</v>
      </c>
      <c r="AK14" s="116">
        <v>0</v>
      </c>
      <c r="AL14" s="116">
        <v>0</v>
      </c>
      <c r="AM14" s="116">
        <v>0</v>
      </c>
      <c r="AN14" s="116">
        <v>0</v>
      </c>
      <c r="AO14" s="116">
        <v>0</v>
      </c>
      <c r="AP14" s="116">
        <v>0</v>
      </c>
      <c r="AQ14" s="116">
        <v>0</v>
      </c>
      <c r="AR14" s="116">
        <v>0</v>
      </c>
      <c r="AS14" s="116">
        <v>0</v>
      </c>
      <c r="AT14" s="116">
        <v>0</v>
      </c>
      <c r="AU14" s="116">
        <v>0</v>
      </c>
      <c r="AV14" s="116">
        <v>0</v>
      </c>
      <c r="AW14" s="116">
        <v>0</v>
      </c>
      <c r="AX14" s="116">
        <v>0</v>
      </c>
      <c r="AY14" s="116">
        <v>0</v>
      </c>
      <c r="AZ14" s="116">
        <v>0</v>
      </c>
      <c r="BA14" s="116">
        <v>0</v>
      </c>
      <c r="BB14" s="116">
        <v>0</v>
      </c>
      <c r="BC14" s="116">
        <v>2</v>
      </c>
      <c r="BD14" s="116">
        <v>0</v>
      </c>
    </row>
    <row r="15" spans="1:56" ht="21">
      <c r="A15" s="115" t="s">
        <v>18</v>
      </c>
      <c r="B15" s="116">
        <v>0</v>
      </c>
      <c r="C15" s="116">
        <v>0</v>
      </c>
      <c r="D15" s="116">
        <v>0</v>
      </c>
      <c r="E15" s="116">
        <v>0</v>
      </c>
      <c r="F15" s="116">
        <v>0</v>
      </c>
      <c r="G15" s="116">
        <v>0</v>
      </c>
      <c r="H15" s="116">
        <v>0</v>
      </c>
      <c r="I15" s="116">
        <v>0</v>
      </c>
      <c r="J15" s="116">
        <v>0</v>
      </c>
      <c r="K15" s="116">
        <v>0</v>
      </c>
      <c r="L15" s="116">
        <v>0</v>
      </c>
      <c r="M15" s="116">
        <v>0</v>
      </c>
      <c r="N15" s="116">
        <v>0</v>
      </c>
      <c r="O15" s="116">
        <v>0</v>
      </c>
      <c r="P15" s="116">
        <v>0</v>
      </c>
      <c r="Q15" s="116">
        <v>0</v>
      </c>
      <c r="R15" s="116">
        <v>0</v>
      </c>
      <c r="S15" s="116">
        <v>0</v>
      </c>
      <c r="T15" s="116">
        <v>0</v>
      </c>
      <c r="U15" s="116">
        <v>0</v>
      </c>
      <c r="V15" s="116">
        <v>0</v>
      </c>
      <c r="W15" s="116">
        <v>0</v>
      </c>
      <c r="X15" s="116">
        <v>0</v>
      </c>
      <c r="Y15" s="116">
        <v>0</v>
      </c>
      <c r="Z15" s="116">
        <v>0</v>
      </c>
      <c r="AA15" s="116">
        <v>0</v>
      </c>
      <c r="AB15" s="116">
        <v>0</v>
      </c>
      <c r="AC15" s="116">
        <v>0</v>
      </c>
      <c r="AD15" s="116">
        <v>0</v>
      </c>
      <c r="AE15" s="116">
        <v>0</v>
      </c>
      <c r="AF15" s="116">
        <v>0</v>
      </c>
      <c r="AG15" s="116">
        <v>0</v>
      </c>
      <c r="AH15" s="116">
        <v>0</v>
      </c>
      <c r="AI15" s="116">
        <v>0</v>
      </c>
      <c r="AJ15" s="116">
        <v>0</v>
      </c>
      <c r="AK15" s="116">
        <v>0</v>
      </c>
      <c r="AL15" s="116">
        <v>0</v>
      </c>
      <c r="AM15" s="116">
        <v>0</v>
      </c>
      <c r="AN15" s="116">
        <v>0</v>
      </c>
      <c r="AO15" s="116">
        <v>0</v>
      </c>
      <c r="AP15" s="116">
        <v>0</v>
      </c>
      <c r="AQ15" s="116">
        <v>0</v>
      </c>
      <c r="AR15" s="116">
        <v>0</v>
      </c>
      <c r="AS15" s="116">
        <v>0</v>
      </c>
      <c r="AT15" s="116">
        <v>0</v>
      </c>
      <c r="AU15" s="116">
        <v>0</v>
      </c>
      <c r="AV15" s="116">
        <v>0</v>
      </c>
      <c r="AW15" s="116">
        <v>0</v>
      </c>
      <c r="AX15" s="116">
        <v>0</v>
      </c>
      <c r="AY15" s="116">
        <v>0</v>
      </c>
      <c r="AZ15" s="116">
        <v>0</v>
      </c>
      <c r="BA15" s="116">
        <v>0</v>
      </c>
      <c r="BB15" s="116">
        <v>0</v>
      </c>
      <c r="BC15" s="116">
        <v>0</v>
      </c>
      <c r="BD15" s="116">
        <v>0</v>
      </c>
    </row>
    <row r="16" spans="1:56" ht="21">
      <c r="A16" s="115" t="s">
        <v>19</v>
      </c>
      <c r="B16" s="116">
        <v>0</v>
      </c>
      <c r="C16" s="116">
        <v>0</v>
      </c>
      <c r="D16" s="116">
        <v>0</v>
      </c>
      <c r="E16" s="116">
        <v>1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  <c r="M16" s="116">
        <v>0</v>
      </c>
      <c r="N16" s="116">
        <v>0</v>
      </c>
      <c r="O16" s="116">
        <v>0</v>
      </c>
      <c r="P16" s="116">
        <v>0</v>
      </c>
      <c r="Q16" s="116">
        <v>0</v>
      </c>
      <c r="R16" s="116">
        <v>0</v>
      </c>
      <c r="S16" s="116">
        <v>0</v>
      </c>
      <c r="T16" s="116">
        <v>0</v>
      </c>
      <c r="U16" s="116">
        <v>0</v>
      </c>
      <c r="V16" s="116">
        <v>0</v>
      </c>
      <c r="W16" s="116">
        <v>0</v>
      </c>
      <c r="X16" s="116">
        <v>0</v>
      </c>
      <c r="Y16" s="116">
        <v>0</v>
      </c>
      <c r="Z16" s="116">
        <v>0</v>
      </c>
      <c r="AA16" s="116">
        <v>0</v>
      </c>
      <c r="AB16" s="116">
        <v>0</v>
      </c>
      <c r="AC16" s="116">
        <v>0</v>
      </c>
      <c r="AD16" s="116">
        <v>0</v>
      </c>
      <c r="AE16" s="116">
        <v>0</v>
      </c>
      <c r="AF16" s="116">
        <v>0</v>
      </c>
      <c r="AG16" s="116">
        <v>0</v>
      </c>
      <c r="AH16" s="116">
        <v>0</v>
      </c>
      <c r="AI16" s="116">
        <v>0</v>
      </c>
      <c r="AJ16" s="116">
        <v>0</v>
      </c>
      <c r="AK16" s="116">
        <v>0</v>
      </c>
      <c r="AL16" s="116">
        <v>0</v>
      </c>
      <c r="AM16" s="116">
        <v>0</v>
      </c>
      <c r="AN16" s="116">
        <v>0</v>
      </c>
      <c r="AO16" s="116">
        <v>0</v>
      </c>
      <c r="AP16" s="116">
        <v>0</v>
      </c>
      <c r="AQ16" s="116">
        <v>0</v>
      </c>
      <c r="AR16" s="116">
        <v>0</v>
      </c>
      <c r="AS16" s="116">
        <v>0</v>
      </c>
      <c r="AT16" s="116">
        <v>0</v>
      </c>
      <c r="AU16" s="116">
        <v>0</v>
      </c>
      <c r="AV16" s="116">
        <v>0</v>
      </c>
      <c r="AW16" s="116">
        <v>0</v>
      </c>
      <c r="AX16" s="116">
        <v>0</v>
      </c>
      <c r="AY16" s="116">
        <v>0</v>
      </c>
      <c r="AZ16" s="116">
        <v>0</v>
      </c>
      <c r="BA16" s="116">
        <v>0</v>
      </c>
      <c r="BB16" s="116">
        <v>0</v>
      </c>
      <c r="BC16" s="116">
        <v>1</v>
      </c>
      <c r="BD16" s="116">
        <v>0</v>
      </c>
    </row>
    <row r="17" spans="1:56" ht="21">
      <c r="A17" s="115" t="s">
        <v>20</v>
      </c>
      <c r="B17" s="116">
        <v>0</v>
      </c>
      <c r="C17" s="116">
        <v>0</v>
      </c>
      <c r="D17" s="116">
        <v>0</v>
      </c>
      <c r="E17" s="116">
        <v>0</v>
      </c>
      <c r="F17" s="116">
        <v>0</v>
      </c>
      <c r="G17" s="116">
        <v>2</v>
      </c>
      <c r="H17" s="116">
        <v>0</v>
      </c>
      <c r="I17" s="116">
        <v>0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v>0</v>
      </c>
      <c r="R17" s="116">
        <v>0</v>
      </c>
      <c r="S17" s="116">
        <v>0</v>
      </c>
      <c r="T17" s="116">
        <v>0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16">
        <v>0</v>
      </c>
      <c r="AB17" s="116">
        <v>0</v>
      </c>
      <c r="AC17" s="116">
        <v>0</v>
      </c>
      <c r="AD17" s="116">
        <v>0</v>
      </c>
      <c r="AE17" s="116">
        <v>0</v>
      </c>
      <c r="AF17" s="116">
        <v>0</v>
      </c>
      <c r="AG17" s="116">
        <v>0</v>
      </c>
      <c r="AH17" s="116">
        <v>0</v>
      </c>
      <c r="AI17" s="116">
        <v>0</v>
      </c>
      <c r="AJ17" s="116">
        <v>0</v>
      </c>
      <c r="AK17" s="116">
        <v>0</v>
      </c>
      <c r="AL17" s="116">
        <v>0</v>
      </c>
      <c r="AM17" s="116">
        <v>0</v>
      </c>
      <c r="AN17" s="116">
        <v>0</v>
      </c>
      <c r="AO17" s="116">
        <v>0</v>
      </c>
      <c r="AP17" s="116">
        <v>0</v>
      </c>
      <c r="AQ17" s="116">
        <v>0</v>
      </c>
      <c r="AR17" s="116">
        <v>0</v>
      </c>
      <c r="AS17" s="116">
        <v>0</v>
      </c>
      <c r="AT17" s="116">
        <v>0</v>
      </c>
      <c r="AU17" s="116">
        <v>0</v>
      </c>
      <c r="AV17" s="116">
        <v>0</v>
      </c>
      <c r="AW17" s="116">
        <v>0</v>
      </c>
      <c r="AX17" s="116">
        <v>0</v>
      </c>
      <c r="AY17" s="116">
        <v>0</v>
      </c>
      <c r="AZ17" s="116">
        <v>0</v>
      </c>
      <c r="BA17" s="116">
        <v>0</v>
      </c>
      <c r="BB17" s="116">
        <v>0</v>
      </c>
      <c r="BC17" s="116">
        <v>3</v>
      </c>
      <c r="BD17" s="116">
        <v>0</v>
      </c>
    </row>
    <row r="18" spans="1:56" ht="21">
      <c r="A18" s="115" t="s">
        <v>21</v>
      </c>
      <c r="B18" s="116">
        <v>0</v>
      </c>
      <c r="C18" s="116">
        <v>0</v>
      </c>
      <c r="D18" s="116">
        <v>0</v>
      </c>
      <c r="E18" s="116">
        <v>0</v>
      </c>
      <c r="F18" s="116">
        <v>1</v>
      </c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6">
        <v>0</v>
      </c>
      <c r="R18" s="116">
        <v>0</v>
      </c>
      <c r="S18" s="116">
        <v>0</v>
      </c>
      <c r="T18" s="116">
        <v>0</v>
      </c>
      <c r="U18" s="116">
        <v>0</v>
      </c>
      <c r="V18" s="116">
        <v>0</v>
      </c>
      <c r="W18" s="116">
        <v>0</v>
      </c>
      <c r="X18" s="116">
        <v>1</v>
      </c>
      <c r="Y18" s="116">
        <v>0</v>
      </c>
      <c r="Z18" s="116">
        <v>0</v>
      </c>
      <c r="AA18" s="116">
        <v>1</v>
      </c>
      <c r="AB18" s="116">
        <v>0</v>
      </c>
      <c r="AC18" s="116">
        <v>0</v>
      </c>
      <c r="AD18" s="116">
        <v>0</v>
      </c>
      <c r="AE18" s="116">
        <v>0</v>
      </c>
      <c r="AF18" s="116">
        <v>0</v>
      </c>
      <c r="AG18" s="116">
        <v>0</v>
      </c>
      <c r="AH18" s="116">
        <v>0</v>
      </c>
      <c r="AI18" s="116">
        <v>0</v>
      </c>
      <c r="AJ18" s="116">
        <v>0</v>
      </c>
      <c r="AK18" s="116">
        <v>0</v>
      </c>
      <c r="AL18" s="116">
        <v>0</v>
      </c>
      <c r="AM18" s="116">
        <v>0</v>
      </c>
      <c r="AN18" s="116">
        <v>0</v>
      </c>
      <c r="AO18" s="116">
        <v>0</v>
      </c>
      <c r="AP18" s="116">
        <v>0</v>
      </c>
      <c r="AQ18" s="116">
        <v>0</v>
      </c>
      <c r="AR18" s="116">
        <v>0</v>
      </c>
      <c r="AS18" s="116">
        <v>0</v>
      </c>
      <c r="AT18" s="116">
        <v>0</v>
      </c>
      <c r="AU18" s="116">
        <v>0</v>
      </c>
      <c r="AV18" s="116">
        <v>0</v>
      </c>
      <c r="AW18" s="116">
        <v>0</v>
      </c>
      <c r="AX18" s="116">
        <v>0</v>
      </c>
      <c r="AY18" s="116">
        <v>0</v>
      </c>
      <c r="AZ18" s="116">
        <v>0</v>
      </c>
      <c r="BA18" s="116">
        <v>0</v>
      </c>
      <c r="BB18" s="116">
        <v>0</v>
      </c>
      <c r="BC18" s="116">
        <v>3</v>
      </c>
      <c r="BD18" s="116">
        <v>0</v>
      </c>
    </row>
    <row r="19" spans="1:56" ht="21">
      <c r="A19" s="115" t="s">
        <v>22</v>
      </c>
      <c r="B19" s="116">
        <v>0</v>
      </c>
      <c r="C19" s="116">
        <v>0</v>
      </c>
      <c r="D19" s="116">
        <v>0</v>
      </c>
      <c r="E19" s="116">
        <v>0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K19" s="116">
        <v>0</v>
      </c>
      <c r="L19" s="116">
        <v>0</v>
      </c>
      <c r="M19" s="116">
        <v>0</v>
      </c>
      <c r="N19" s="116">
        <v>0</v>
      </c>
      <c r="O19" s="116">
        <v>0</v>
      </c>
      <c r="P19" s="116">
        <v>0</v>
      </c>
      <c r="Q19" s="116">
        <v>0</v>
      </c>
      <c r="R19" s="116">
        <v>0</v>
      </c>
      <c r="S19" s="116">
        <v>0</v>
      </c>
      <c r="T19" s="116">
        <v>0</v>
      </c>
      <c r="U19" s="116">
        <v>0</v>
      </c>
      <c r="V19" s="116">
        <v>0</v>
      </c>
      <c r="W19" s="116">
        <v>0</v>
      </c>
      <c r="X19" s="116">
        <v>0</v>
      </c>
      <c r="Y19" s="116">
        <v>0</v>
      </c>
      <c r="Z19" s="116">
        <v>0</v>
      </c>
      <c r="AA19" s="116">
        <v>0</v>
      </c>
      <c r="AB19" s="116">
        <v>0</v>
      </c>
      <c r="AC19" s="116">
        <v>0</v>
      </c>
      <c r="AD19" s="116">
        <v>0</v>
      </c>
      <c r="AE19" s="116">
        <v>0</v>
      </c>
      <c r="AF19" s="116">
        <v>0</v>
      </c>
      <c r="AG19" s="116">
        <v>0</v>
      </c>
      <c r="AH19" s="116">
        <v>0</v>
      </c>
      <c r="AI19" s="116">
        <v>0</v>
      </c>
      <c r="AJ19" s="116">
        <v>0</v>
      </c>
      <c r="AK19" s="116">
        <v>0</v>
      </c>
      <c r="AL19" s="116">
        <v>0</v>
      </c>
      <c r="AM19" s="116">
        <v>0</v>
      </c>
      <c r="AN19" s="116">
        <v>0</v>
      </c>
      <c r="AO19" s="116">
        <v>0</v>
      </c>
      <c r="AP19" s="116">
        <v>0</v>
      </c>
      <c r="AQ19" s="116">
        <v>0</v>
      </c>
      <c r="AR19" s="116">
        <v>0</v>
      </c>
      <c r="AS19" s="116">
        <v>0</v>
      </c>
      <c r="AT19" s="116">
        <v>0</v>
      </c>
      <c r="AU19" s="116">
        <v>0</v>
      </c>
      <c r="AV19" s="116">
        <v>0</v>
      </c>
      <c r="AW19" s="116">
        <v>0</v>
      </c>
      <c r="AX19" s="116">
        <v>0</v>
      </c>
      <c r="AY19" s="116">
        <v>0</v>
      </c>
      <c r="AZ19" s="116">
        <v>0</v>
      </c>
      <c r="BA19" s="116">
        <v>0</v>
      </c>
      <c r="BB19" s="116">
        <v>0</v>
      </c>
      <c r="BC19" s="116">
        <v>0</v>
      </c>
      <c r="BD19" s="116">
        <v>0</v>
      </c>
    </row>
    <row r="20" spans="1:56" ht="21">
      <c r="A20" s="115" t="s">
        <v>23</v>
      </c>
      <c r="B20" s="116">
        <v>0</v>
      </c>
      <c r="C20" s="116">
        <v>0</v>
      </c>
      <c r="D20" s="116">
        <v>0</v>
      </c>
      <c r="E20" s="116">
        <v>0</v>
      </c>
      <c r="F20" s="116">
        <v>0</v>
      </c>
      <c r="G20" s="116">
        <v>0</v>
      </c>
      <c r="H20" s="116">
        <v>1</v>
      </c>
      <c r="I20" s="116">
        <v>0</v>
      </c>
      <c r="J20" s="116">
        <v>0</v>
      </c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16">
        <v>0</v>
      </c>
      <c r="Q20" s="116">
        <v>0</v>
      </c>
      <c r="R20" s="116">
        <v>0</v>
      </c>
      <c r="S20" s="116">
        <v>0</v>
      </c>
      <c r="T20" s="116">
        <v>0</v>
      </c>
      <c r="U20" s="116">
        <v>0</v>
      </c>
      <c r="V20" s="116">
        <v>0</v>
      </c>
      <c r="W20" s="116">
        <v>0</v>
      </c>
      <c r="X20" s="116">
        <v>0</v>
      </c>
      <c r="Y20" s="116">
        <v>0</v>
      </c>
      <c r="Z20" s="116">
        <v>0</v>
      </c>
      <c r="AA20" s="116">
        <v>0</v>
      </c>
      <c r="AB20" s="116">
        <v>0</v>
      </c>
      <c r="AC20" s="116">
        <v>0</v>
      </c>
      <c r="AD20" s="116">
        <v>0</v>
      </c>
      <c r="AE20" s="116">
        <v>0</v>
      </c>
      <c r="AF20" s="116">
        <v>0</v>
      </c>
      <c r="AG20" s="116">
        <v>0</v>
      </c>
      <c r="AH20" s="116">
        <v>0</v>
      </c>
      <c r="AI20" s="116">
        <v>0</v>
      </c>
      <c r="AJ20" s="116">
        <v>0</v>
      </c>
      <c r="AK20" s="116">
        <v>0</v>
      </c>
      <c r="AL20" s="116">
        <v>0</v>
      </c>
      <c r="AM20" s="116">
        <v>0</v>
      </c>
      <c r="AN20" s="116">
        <v>0</v>
      </c>
      <c r="AO20" s="116">
        <v>0</v>
      </c>
      <c r="AP20" s="116">
        <v>0</v>
      </c>
      <c r="AQ20" s="116">
        <v>0</v>
      </c>
      <c r="AR20" s="116">
        <v>0</v>
      </c>
      <c r="AS20" s="116">
        <v>0</v>
      </c>
      <c r="AT20" s="116">
        <v>0</v>
      </c>
      <c r="AU20" s="116">
        <v>0</v>
      </c>
      <c r="AV20" s="116">
        <v>0</v>
      </c>
      <c r="AW20" s="116">
        <v>0</v>
      </c>
      <c r="AX20" s="116">
        <v>0</v>
      </c>
      <c r="AY20" s="116">
        <v>0</v>
      </c>
      <c r="AZ20" s="116">
        <v>0</v>
      </c>
      <c r="BA20" s="116">
        <v>0</v>
      </c>
      <c r="BB20" s="116">
        <v>0</v>
      </c>
      <c r="BC20" s="116">
        <v>1</v>
      </c>
      <c r="BD20" s="116">
        <v>0</v>
      </c>
    </row>
    <row r="21" spans="1:56" ht="21">
      <c r="A21" s="115" t="s">
        <v>24</v>
      </c>
      <c r="B21" s="116">
        <v>0</v>
      </c>
      <c r="C21" s="116">
        <v>0</v>
      </c>
      <c r="D21" s="116">
        <v>0</v>
      </c>
      <c r="E21" s="116">
        <v>0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K21" s="116">
        <v>0</v>
      </c>
      <c r="L21" s="116">
        <v>0</v>
      </c>
      <c r="M21" s="116">
        <v>0</v>
      </c>
      <c r="N21" s="116">
        <v>0</v>
      </c>
      <c r="O21" s="116">
        <v>0</v>
      </c>
      <c r="P21" s="116">
        <v>0</v>
      </c>
      <c r="Q21" s="116">
        <v>0</v>
      </c>
      <c r="R21" s="116">
        <v>0</v>
      </c>
      <c r="S21" s="116">
        <v>0</v>
      </c>
      <c r="T21" s="116">
        <v>0</v>
      </c>
      <c r="U21" s="116">
        <v>0</v>
      </c>
      <c r="V21" s="116">
        <v>0</v>
      </c>
      <c r="W21" s="116">
        <v>0</v>
      </c>
      <c r="X21" s="116">
        <v>0</v>
      </c>
      <c r="Y21" s="116">
        <v>0</v>
      </c>
      <c r="Z21" s="116">
        <v>0</v>
      </c>
      <c r="AA21" s="116">
        <v>0</v>
      </c>
      <c r="AB21" s="116">
        <v>0</v>
      </c>
      <c r="AC21" s="116">
        <v>0</v>
      </c>
      <c r="AD21" s="116">
        <v>1</v>
      </c>
      <c r="AE21" s="116">
        <v>0</v>
      </c>
      <c r="AF21" s="116">
        <v>0</v>
      </c>
      <c r="AG21" s="116">
        <v>0</v>
      </c>
      <c r="AH21" s="116">
        <v>0</v>
      </c>
      <c r="AI21" s="116">
        <v>0</v>
      </c>
      <c r="AJ21" s="116">
        <v>0</v>
      </c>
      <c r="AK21" s="116">
        <v>0</v>
      </c>
      <c r="AL21" s="116">
        <v>0</v>
      </c>
      <c r="AM21" s="116">
        <v>0</v>
      </c>
      <c r="AN21" s="116">
        <v>0</v>
      </c>
      <c r="AO21" s="116">
        <v>0</v>
      </c>
      <c r="AP21" s="116">
        <v>0</v>
      </c>
      <c r="AQ21" s="116">
        <v>0</v>
      </c>
      <c r="AR21" s="116">
        <v>0</v>
      </c>
      <c r="AS21" s="116">
        <v>0</v>
      </c>
      <c r="AT21" s="116">
        <v>0</v>
      </c>
      <c r="AU21" s="116">
        <v>0</v>
      </c>
      <c r="AV21" s="116">
        <v>0</v>
      </c>
      <c r="AW21" s="116">
        <v>0</v>
      </c>
      <c r="AX21" s="116">
        <v>0</v>
      </c>
      <c r="AY21" s="116">
        <v>0</v>
      </c>
      <c r="AZ21" s="116">
        <v>0</v>
      </c>
      <c r="BA21" s="116">
        <v>0</v>
      </c>
      <c r="BB21" s="116">
        <v>0</v>
      </c>
      <c r="BC21" s="116">
        <v>1</v>
      </c>
      <c r="BD21" s="116">
        <v>0</v>
      </c>
    </row>
    <row r="22" spans="1:56" ht="21">
      <c r="A22" s="115" t="s">
        <v>25</v>
      </c>
      <c r="B22" s="116">
        <v>0</v>
      </c>
      <c r="C22" s="116">
        <v>0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v>0</v>
      </c>
      <c r="M22" s="116">
        <v>0</v>
      </c>
      <c r="N22" s="116">
        <v>0</v>
      </c>
      <c r="O22" s="116">
        <v>0</v>
      </c>
      <c r="P22" s="116">
        <v>0</v>
      </c>
      <c r="Q22" s="116">
        <v>0</v>
      </c>
      <c r="R22" s="116">
        <v>0</v>
      </c>
      <c r="S22" s="116">
        <v>0</v>
      </c>
      <c r="T22" s="116">
        <v>0</v>
      </c>
      <c r="U22" s="116">
        <v>0</v>
      </c>
      <c r="V22" s="116">
        <v>0</v>
      </c>
      <c r="W22" s="116">
        <v>0</v>
      </c>
      <c r="X22" s="116">
        <v>0</v>
      </c>
      <c r="Y22" s="116">
        <v>0</v>
      </c>
      <c r="Z22" s="116">
        <v>0</v>
      </c>
      <c r="AA22" s="116">
        <v>0</v>
      </c>
      <c r="AB22" s="116">
        <v>0</v>
      </c>
      <c r="AC22" s="116">
        <v>0</v>
      </c>
      <c r="AD22" s="116">
        <v>0</v>
      </c>
      <c r="AE22" s="116">
        <v>0</v>
      </c>
      <c r="AF22" s="116">
        <v>0</v>
      </c>
      <c r="AG22" s="116">
        <v>0</v>
      </c>
      <c r="AH22" s="116">
        <v>0</v>
      </c>
      <c r="AI22" s="116">
        <v>0</v>
      </c>
      <c r="AJ22" s="116">
        <v>0</v>
      </c>
      <c r="AK22" s="116">
        <v>0</v>
      </c>
      <c r="AL22" s="116">
        <v>0</v>
      </c>
      <c r="AM22" s="116">
        <v>0</v>
      </c>
      <c r="AN22" s="116">
        <v>0</v>
      </c>
      <c r="AO22" s="116">
        <v>0</v>
      </c>
      <c r="AP22" s="116">
        <v>0</v>
      </c>
      <c r="AQ22" s="116">
        <v>0</v>
      </c>
      <c r="AR22" s="116">
        <v>0</v>
      </c>
      <c r="AS22" s="116">
        <v>0</v>
      </c>
      <c r="AT22" s="116">
        <v>0</v>
      </c>
      <c r="AU22" s="116">
        <v>0</v>
      </c>
      <c r="AV22" s="116">
        <v>0</v>
      </c>
      <c r="AW22" s="116">
        <v>0</v>
      </c>
      <c r="AX22" s="116">
        <v>0</v>
      </c>
      <c r="AY22" s="116">
        <v>0</v>
      </c>
      <c r="AZ22" s="116">
        <v>0</v>
      </c>
      <c r="BA22" s="116">
        <v>0</v>
      </c>
      <c r="BB22" s="116">
        <v>0</v>
      </c>
      <c r="BC22" s="116">
        <v>0</v>
      </c>
      <c r="BD22" s="116">
        <v>0</v>
      </c>
    </row>
    <row r="23" spans="1:56" ht="21">
      <c r="A23" s="115" t="s">
        <v>26</v>
      </c>
      <c r="B23" s="116">
        <v>0</v>
      </c>
      <c r="C23" s="116">
        <v>0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  <c r="M23" s="116">
        <v>0</v>
      </c>
      <c r="N23" s="116">
        <v>0</v>
      </c>
      <c r="O23" s="116">
        <v>0</v>
      </c>
      <c r="P23" s="116">
        <v>0</v>
      </c>
      <c r="Q23" s="116">
        <v>0</v>
      </c>
      <c r="R23" s="116">
        <v>0</v>
      </c>
      <c r="S23" s="116">
        <v>0</v>
      </c>
      <c r="T23" s="116">
        <v>0</v>
      </c>
      <c r="U23" s="116">
        <v>0</v>
      </c>
      <c r="V23" s="116">
        <v>0</v>
      </c>
      <c r="W23" s="116">
        <v>0</v>
      </c>
      <c r="X23" s="116">
        <v>0</v>
      </c>
      <c r="Y23" s="116">
        <v>0</v>
      </c>
      <c r="Z23" s="116">
        <v>0</v>
      </c>
      <c r="AA23" s="116">
        <v>0</v>
      </c>
      <c r="AB23" s="116">
        <v>0</v>
      </c>
      <c r="AC23" s="116">
        <v>0</v>
      </c>
      <c r="AD23" s="116">
        <v>0</v>
      </c>
      <c r="AE23" s="116">
        <v>0</v>
      </c>
      <c r="AF23" s="116">
        <v>0</v>
      </c>
      <c r="AG23" s="116">
        <v>0</v>
      </c>
      <c r="AH23" s="116">
        <v>0</v>
      </c>
      <c r="AI23" s="116">
        <v>0</v>
      </c>
      <c r="AJ23" s="116">
        <v>0</v>
      </c>
      <c r="AK23" s="116">
        <v>0</v>
      </c>
      <c r="AL23" s="116">
        <v>0</v>
      </c>
      <c r="AM23" s="116">
        <v>0</v>
      </c>
      <c r="AN23" s="116">
        <v>0</v>
      </c>
      <c r="AO23" s="116">
        <v>0</v>
      </c>
      <c r="AP23" s="116">
        <v>0</v>
      </c>
      <c r="AQ23" s="116">
        <v>0</v>
      </c>
      <c r="AR23" s="116">
        <v>0</v>
      </c>
      <c r="AS23" s="116">
        <v>0</v>
      </c>
      <c r="AT23" s="116">
        <v>0</v>
      </c>
      <c r="AU23" s="116">
        <v>0</v>
      </c>
      <c r="AV23" s="116">
        <v>0</v>
      </c>
      <c r="AW23" s="116">
        <v>0</v>
      </c>
      <c r="AX23" s="116">
        <v>0</v>
      </c>
      <c r="AY23" s="116">
        <v>0</v>
      </c>
      <c r="AZ23" s="116">
        <v>0</v>
      </c>
      <c r="BA23" s="116">
        <v>0</v>
      </c>
      <c r="BB23" s="116">
        <v>0</v>
      </c>
      <c r="BC23" s="116">
        <v>0</v>
      </c>
      <c r="BD23" s="116">
        <v>0</v>
      </c>
    </row>
    <row r="24" spans="1:56">
      <c r="A24" s="59" t="s">
        <v>27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v>0</v>
      </c>
      <c r="AN24" s="59"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>
      <c r="A25" s="59" t="s">
        <v>80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1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v>0</v>
      </c>
      <c r="AN25" s="59"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1</v>
      </c>
      <c r="BD25" s="59">
        <v>0</v>
      </c>
    </row>
    <row r="26" spans="1:56">
      <c r="A26" s="59" t="s">
        <v>28</v>
      </c>
      <c r="B26" s="59">
        <v>0</v>
      </c>
      <c r="C26" s="59">
        <v>0</v>
      </c>
      <c r="D26" s="59">
        <v>1</v>
      </c>
      <c r="E26" s="59">
        <v>1</v>
      </c>
      <c r="F26" s="59">
        <v>0</v>
      </c>
      <c r="G26" s="59">
        <v>0</v>
      </c>
      <c r="H26" s="59">
        <v>0</v>
      </c>
      <c r="I26" s="59">
        <v>0</v>
      </c>
      <c r="J26" s="59">
        <v>1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0</v>
      </c>
      <c r="AI26" s="59">
        <v>0</v>
      </c>
      <c r="AJ26" s="59">
        <v>0</v>
      </c>
      <c r="AK26" s="59">
        <v>0</v>
      </c>
      <c r="AL26" s="59">
        <v>0</v>
      </c>
      <c r="AM26" s="59">
        <v>0</v>
      </c>
      <c r="AN26" s="59">
        <v>0</v>
      </c>
      <c r="AO26" s="59">
        <v>0</v>
      </c>
      <c r="AP26" s="59">
        <v>0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0</v>
      </c>
      <c r="AZ26" s="59">
        <v>0</v>
      </c>
      <c r="BA26" s="59">
        <v>0</v>
      </c>
      <c r="BB26" s="59">
        <v>0</v>
      </c>
      <c r="BC26" s="59">
        <v>3</v>
      </c>
      <c r="BD26" s="59">
        <v>0</v>
      </c>
    </row>
    <row r="27" spans="1:56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</row>
    <row r="28" spans="1:56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114"/>
  <sheetViews>
    <sheetView workbookViewId="0">
      <selection sqref="A1:XFD1048576"/>
    </sheetView>
  </sheetViews>
  <sheetFormatPr defaultRowHeight="12.75"/>
  <cols>
    <col min="1" max="1" width="14" style="59" customWidth="1"/>
    <col min="2" max="2" width="17.140625" style="59" customWidth="1"/>
    <col min="3" max="3" width="13.42578125" style="59" customWidth="1"/>
    <col min="4" max="17" width="9.140625" style="59"/>
    <col min="18" max="18" width="32.28515625" style="59" customWidth="1"/>
    <col min="19" max="19" width="10.140625" style="59" customWidth="1"/>
    <col min="20" max="16384" width="9.140625" style="59"/>
  </cols>
  <sheetData>
    <row r="1" spans="1:19">
      <c r="A1" s="59" t="s">
        <v>724</v>
      </c>
      <c r="R1" s="59" t="s">
        <v>96</v>
      </c>
      <c r="S1" s="59" t="s">
        <v>97</v>
      </c>
    </row>
    <row r="2" spans="1:19">
      <c r="R2" s="59" t="s">
        <v>9</v>
      </c>
      <c r="S2" s="59">
        <v>35.119999999999997</v>
      </c>
    </row>
    <row r="3" spans="1:19">
      <c r="A3" s="37" t="s">
        <v>98</v>
      </c>
      <c r="B3" s="37" t="s">
        <v>99</v>
      </c>
      <c r="C3" s="37" t="s">
        <v>100</v>
      </c>
      <c r="R3" s="59" t="s">
        <v>10</v>
      </c>
      <c r="S3" s="59">
        <v>40.67</v>
      </c>
    </row>
    <row r="4" spans="1:19">
      <c r="A4" s="37">
        <v>1</v>
      </c>
      <c r="B4" s="37" t="s">
        <v>101</v>
      </c>
      <c r="C4" s="37">
        <v>259.29000000000002</v>
      </c>
      <c r="R4" s="59" t="s">
        <v>11</v>
      </c>
      <c r="S4" s="59">
        <v>2.95</v>
      </c>
    </row>
    <row r="5" spans="1:19">
      <c r="A5" s="37">
        <v>2</v>
      </c>
      <c r="B5" s="37" t="s">
        <v>102</v>
      </c>
      <c r="C5" s="37">
        <v>17.87</v>
      </c>
      <c r="R5" s="59" t="s">
        <v>12</v>
      </c>
      <c r="S5" s="59">
        <v>7.43</v>
      </c>
    </row>
    <row r="6" spans="1:19">
      <c r="A6" s="37">
        <v>3</v>
      </c>
      <c r="B6" s="37" t="s">
        <v>103</v>
      </c>
      <c r="C6" s="37">
        <v>1.1000000000000001</v>
      </c>
      <c r="R6" s="59" t="s">
        <v>13</v>
      </c>
      <c r="S6" s="59">
        <v>3.3</v>
      </c>
    </row>
    <row r="7" spans="1:19">
      <c r="A7" s="37">
        <v>4</v>
      </c>
      <c r="B7" s="37" t="s">
        <v>104</v>
      </c>
      <c r="C7" s="37">
        <v>0</v>
      </c>
      <c r="R7" s="59" t="s">
        <v>14</v>
      </c>
      <c r="S7" s="59">
        <v>18.61</v>
      </c>
    </row>
    <row r="8" spans="1:19">
      <c r="A8" s="37">
        <v>5</v>
      </c>
      <c r="B8" s="37" t="s">
        <v>105</v>
      </c>
      <c r="C8" s="37">
        <v>0.47</v>
      </c>
      <c r="R8" s="59" t="s">
        <v>15</v>
      </c>
      <c r="S8" s="59">
        <v>17.64</v>
      </c>
    </row>
    <row r="9" spans="1:19">
      <c r="A9" s="37">
        <v>6</v>
      </c>
      <c r="B9" s="37" t="s">
        <v>106</v>
      </c>
      <c r="C9" s="37">
        <v>0</v>
      </c>
      <c r="R9" s="59" t="s">
        <v>16</v>
      </c>
      <c r="S9" s="59">
        <v>9.26</v>
      </c>
    </row>
    <row r="10" spans="1:19">
      <c r="A10" s="37">
        <v>7</v>
      </c>
      <c r="B10" s="37" t="s">
        <v>107</v>
      </c>
      <c r="C10" s="37">
        <v>0</v>
      </c>
      <c r="R10" s="59" t="s">
        <v>17</v>
      </c>
      <c r="S10" s="59">
        <v>9.64</v>
      </c>
    </row>
    <row r="11" spans="1:19">
      <c r="A11" s="37">
        <v>8</v>
      </c>
      <c r="B11" s="37" t="s">
        <v>108</v>
      </c>
      <c r="C11" s="37">
        <v>0</v>
      </c>
      <c r="R11" s="59" t="s">
        <v>79</v>
      </c>
      <c r="S11" s="59">
        <v>35.44</v>
      </c>
    </row>
    <row r="12" spans="1:19">
      <c r="A12" s="37">
        <v>9</v>
      </c>
      <c r="B12" s="37" t="s">
        <v>109</v>
      </c>
      <c r="C12" s="37">
        <v>0</v>
      </c>
      <c r="R12" s="59" t="s">
        <v>18</v>
      </c>
      <c r="S12" s="59">
        <v>36.909999999999997</v>
      </c>
    </row>
    <row r="13" spans="1:19">
      <c r="R13" s="59" t="s">
        <v>19</v>
      </c>
      <c r="S13" s="59">
        <v>21.23</v>
      </c>
    </row>
    <row r="14" spans="1:19">
      <c r="A14" s="59" t="s">
        <v>304</v>
      </c>
      <c r="R14" s="59" t="s">
        <v>20</v>
      </c>
      <c r="S14" s="59">
        <v>7.6</v>
      </c>
    </row>
    <row r="15" spans="1:19">
      <c r="R15" s="59" t="s">
        <v>21</v>
      </c>
      <c r="S15" s="59">
        <v>1.95</v>
      </c>
    </row>
    <row r="16" spans="1:19">
      <c r="R16" s="59" t="s">
        <v>22</v>
      </c>
      <c r="S16" s="59">
        <v>4.51</v>
      </c>
    </row>
    <row r="17" spans="1:19">
      <c r="R17" s="59" t="s">
        <v>23</v>
      </c>
      <c r="S17" s="59">
        <v>10</v>
      </c>
    </row>
    <row r="18" spans="1:19">
      <c r="R18" s="59" t="s">
        <v>24</v>
      </c>
      <c r="S18" s="59">
        <v>20.309999999999999</v>
      </c>
    </row>
    <row r="19" spans="1:19">
      <c r="R19" s="59" t="s">
        <v>25</v>
      </c>
      <c r="S19" s="59">
        <v>5.55</v>
      </c>
    </row>
    <row r="20" spans="1:19">
      <c r="R20" s="59" t="s">
        <v>26</v>
      </c>
      <c r="S20" s="59">
        <v>10.78</v>
      </c>
    </row>
    <row r="21" spans="1:19">
      <c r="R21" s="59" t="s">
        <v>27</v>
      </c>
      <c r="S21" s="59">
        <v>36.68</v>
      </c>
    </row>
    <row r="22" spans="1:19">
      <c r="R22" s="59" t="s">
        <v>80</v>
      </c>
      <c r="S22" s="59">
        <v>16.739999999999998</v>
      </c>
    </row>
    <row r="23" spans="1:19">
      <c r="R23" s="59" t="s">
        <v>28</v>
      </c>
      <c r="S23" s="59">
        <v>0</v>
      </c>
    </row>
    <row r="30" spans="1:19">
      <c r="A30" s="59" t="s">
        <v>725</v>
      </c>
    </row>
    <row r="32" spans="1:19">
      <c r="A32" s="37" t="s">
        <v>110</v>
      </c>
      <c r="B32" s="37" t="s">
        <v>111</v>
      </c>
      <c r="C32" s="92" t="s">
        <v>112</v>
      </c>
    </row>
    <row r="33" spans="1:3">
      <c r="A33" s="37">
        <v>1</v>
      </c>
      <c r="B33" s="37" t="s">
        <v>113</v>
      </c>
      <c r="C33" s="37">
        <v>1</v>
      </c>
    </row>
    <row r="34" spans="1:3">
      <c r="A34" s="37">
        <v>2</v>
      </c>
      <c r="B34" s="37" t="s">
        <v>114</v>
      </c>
      <c r="C34" s="37">
        <v>0</v>
      </c>
    </row>
    <row r="35" spans="1:3">
      <c r="A35" s="37">
        <v>3</v>
      </c>
      <c r="B35" s="37" t="s">
        <v>115</v>
      </c>
      <c r="C35" s="37">
        <v>0</v>
      </c>
    </row>
    <row r="36" spans="1:3">
      <c r="A36" s="37">
        <v>4</v>
      </c>
      <c r="B36" s="37" t="s">
        <v>116</v>
      </c>
      <c r="C36" s="37">
        <v>0</v>
      </c>
    </row>
    <row r="37" spans="1:3">
      <c r="A37" s="37">
        <v>5</v>
      </c>
      <c r="B37" s="37" t="s">
        <v>117</v>
      </c>
      <c r="C37" s="37">
        <v>0</v>
      </c>
    </row>
    <row r="38" spans="1:3">
      <c r="A38" s="37">
        <v>6</v>
      </c>
      <c r="B38" s="37" t="s">
        <v>118</v>
      </c>
      <c r="C38" s="37">
        <v>12</v>
      </c>
    </row>
    <row r="39" spans="1:3">
      <c r="A39" s="37">
        <v>7</v>
      </c>
      <c r="B39" s="37" t="s">
        <v>119</v>
      </c>
      <c r="C39" s="37">
        <v>0</v>
      </c>
    </row>
    <row r="40" spans="1:3">
      <c r="A40" s="37">
        <v>8</v>
      </c>
      <c r="B40" s="37" t="s">
        <v>120</v>
      </c>
      <c r="C40" s="37">
        <v>0</v>
      </c>
    </row>
    <row r="41" spans="1:3">
      <c r="A41" s="37">
        <v>9</v>
      </c>
      <c r="B41" s="37" t="s">
        <v>121</v>
      </c>
      <c r="C41" s="37">
        <v>0</v>
      </c>
    </row>
    <row r="42" spans="1:3">
      <c r="A42" s="37">
        <v>10</v>
      </c>
      <c r="B42" s="37" t="s">
        <v>122</v>
      </c>
      <c r="C42" s="37">
        <v>0</v>
      </c>
    </row>
    <row r="43" spans="1:3">
      <c r="A43" s="37">
        <v>11</v>
      </c>
      <c r="B43" s="37" t="s">
        <v>123</v>
      </c>
      <c r="C43" s="37">
        <v>209</v>
      </c>
    </row>
    <row r="44" spans="1:3">
      <c r="A44" s="37">
        <v>12</v>
      </c>
      <c r="B44" s="37" t="s">
        <v>124</v>
      </c>
      <c r="C44" s="37">
        <v>0</v>
      </c>
    </row>
    <row r="45" spans="1:3">
      <c r="A45" s="37">
        <v>13</v>
      </c>
      <c r="B45" s="37" t="s">
        <v>125</v>
      </c>
      <c r="C45" s="37">
        <v>0</v>
      </c>
    </row>
    <row r="46" spans="1:3">
      <c r="A46" s="37">
        <v>14</v>
      </c>
      <c r="B46" s="37" t="s">
        <v>126</v>
      </c>
      <c r="C46" s="37">
        <v>0</v>
      </c>
    </row>
    <row r="47" spans="1:3">
      <c r="A47" s="37">
        <v>15</v>
      </c>
      <c r="B47" s="37" t="s">
        <v>127</v>
      </c>
      <c r="C47" s="37">
        <v>0</v>
      </c>
    </row>
    <row r="58" spans="1:3">
      <c r="A58" s="59" t="s">
        <v>726</v>
      </c>
    </row>
    <row r="60" spans="1:3">
      <c r="A60" s="59" t="s">
        <v>128</v>
      </c>
      <c r="B60" s="59" t="s">
        <v>62</v>
      </c>
      <c r="C60" s="59" t="s">
        <v>97</v>
      </c>
    </row>
    <row r="61" spans="1:3">
      <c r="A61" s="59">
        <v>1</v>
      </c>
      <c r="B61" s="59" t="s">
        <v>129</v>
      </c>
      <c r="C61" s="59">
        <v>34</v>
      </c>
    </row>
    <row r="62" spans="1:3">
      <c r="A62" s="59">
        <v>2</v>
      </c>
      <c r="B62" s="59" t="s">
        <v>130</v>
      </c>
      <c r="C62" s="59">
        <v>21</v>
      </c>
    </row>
    <row r="63" spans="1:3">
      <c r="A63" s="59">
        <v>3</v>
      </c>
      <c r="B63" s="59" t="s">
        <v>131</v>
      </c>
      <c r="C63" s="59">
        <v>13</v>
      </c>
    </row>
    <row r="64" spans="1:3">
      <c r="A64" s="59">
        <v>4</v>
      </c>
      <c r="B64" s="59" t="s">
        <v>132</v>
      </c>
      <c r="C64" s="59">
        <v>13</v>
      </c>
    </row>
    <row r="65" spans="1:3">
      <c r="A65" s="59">
        <v>5</v>
      </c>
      <c r="B65" s="59" t="s">
        <v>133</v>
      </c>
      <c r="C65" s="59">
        <v>54</v>
      </c>
    </row>
    <row r="66" spans="1:3">
      <c r="A66" s="59">
        <v>6</v>
      </c>
      <c r="B66" s="59" t="s">
        <v>134</v>
      </c>
      <c r="C66" s="59">
        <v>87</v>
      </c>
    </row>
    <row r="67" spans="1:3">
      <c r="A67" s="59">
        <v>7</v>
      </c>
      <c r="B67" s="59" t="s">
        <v>135</v>
      </c>
    </row>
    <row r="68" spans="1:3">
      <c r="A68" s="59">
        <v>8</v>
      </c>
      <c r="B68" s="59" t="s">
        <v>136</v>
      </c>
    </row>
    <row r="69" spans="1:3">
      <c r="A69" s="59">
        <v>9</v>
      </c>
      <c r="B69" s="59" t="s">
        <v>137</v>
      </c>
    </row>
    <row r="70" spans="1:3">
      <c r="A70" s="59">
        <v>10</v>
      </c>
      <c r="B70" s="59" t="s">
        <v>138</v>
      </c>
    </row>
    <row r="71" spans="1:3">
      <c r="A71" s="59">
        <v>11</v>
      </c>
      <c r="B71" s="59" t="s">
        <v>139</v>
      </c>
    </row>
    <row r="72" spans="1:3">
      <c r="A72" s="59">
        <v>12</v>
      </c>
      <c r="B72" s="59" t="s">
        <v>140</v>
      </c>
    </row>
    <row r="85" spans="1:1">
      <c r="A85" s="59" t="s">
        <v>727</v>
      </c>
    </row>
    <row r="114" spans="1:1">
      <c r="A114" s="59" t="s">
        <v>304</v>
      </c>
    </row>
  </sheetData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22"/>
  <sheetViews>
    <sheetView workbookViewId="0">
      <selection activeCell="D1" sqref="D1:D1048576"/>
    </sheetView>
  </sheetViews>
  <sheetFormatPr defaultRowHeight="12.75"/>
  <cols>
    <col min="3" max="3" width="9.140625" style="20"/>
  </cols>
  <sheetData>
    <row r="1" spans="1:5">
      <c r="A1" s="20" t="s">
        <v>0</v>
      </c>
      <c r="B1" t="str">
        <f>TblAgeBar!R3</f>
        <v>ยางชุมน้อย</v>
      </c>
      <c r="C1" s="20" t="s">
        <v>145</v>
      </c>
      <c r="D1">
        <f>TblAgeBar!S3</f>
        <v>40.67</v>
      </c>
      <c r="E1" s="20" t="s">
        <v>142</v>
      </c>
    </row>
    <row r="2" spans="1:5">
      <c r="A2" s="20" t="s">
        <v>0</v>
      </c>
      <c r="B2" s="20" t="str">
        <f>TblAgeBar!R12</f>
        <v>บึงบูรพ์</v>
      </c>
      <c r="C2" s="20" t="s">
        <v>145</v>
      </c>
      <c r="D2" s="20">
        <f>TblAgeBar!S12</f>
        <v>36.909999999999997</v>
      </c>
      <c r="E2" s="20" t="s">
        <v>142</v>
      </c>
    </row>
    <row r="3" spans="1:5">
      <c r="A3" s="20" t="s">
        <v>0</v>
      </c>
      <c r="B3" s="20" t="str">
        <f>TblAgeBar!R21</f>
        <v>พยุห์</v>
      </c>
      <c r="C3" s="20" t="s">
        <v>145</v>
      </c>
      <c r="D3" s="20">
        <f>TblAgeBar!S21</f>
        <v>36.68</v>
      </c>
      <c r="E3" s="20" t="s">
        <v>142</v>
      </c>
    </row>
    <row r="4" spans="1:5">
      <c r="A4" s="20" t="s">
        <v>0</v>
      </c>
      <c r="B4" s="20" t="str">
        <f>TblAgeBar!R11</f>
        <v>อุทุมพรพิสัย</v>
      </c>
      <c r="C4" s="20" t="s">
        <v>145</v>
      </c>
      <c r="D4" s="20">
        <f>TblAgeBar!S11</f>
        <v>35.44</v>
      </c>
      <c r="E4" s="20" t="s">
        <v>142</v>
      </c>
    </row>
    <row r="5" spans="1:5">
      <c r="A5" s="20" t="s">
        <v>0</v>
      </c>
      <c r="B5" s="20" t="str">
        <f>TblAgeBar!R2</f>
        <v>เมือง</v>
      </c>
      <c r="C5" s="20" t="s">
        <v>145</v>
      </c>
      <c r="D5" s="20">
        <f>TblAgeBar!S2</f>
        <v>35.119999999999997</v>
      </c>
      <c r="E5" s="20" t="s">
        <v>142</v>
      </c>
    </row>
    <row r="6" spans="1:5">
      <c r="A6" s="20" t="s">
        <v>0</v>
      </c>
      <c r="B6" s="20" t="str">
        <f>TblAgeBar!R13</f>
        <v>ห้วยทับทัน</v>
      </c>
      <c r="C6" s="20" t="s">
        <v>145</v>
      </c>
      <c r="D6" s="20">
        <f>TblAgeBar!S13</f>
        <v>21.23</v>
      </c>
      <c r="E6" s="20" t="s">
        <v>142</v>
      </c>
    </row>
    <row r="7" spans="1:5">
      <c r="A7" s="20" t="s">
        <v>0</v>
      </c>
      <c r="B7" s="20" t="str">
        <f>TblAgeBar!R18</f>
        <v>ภูสิงห์</v>
      </c>
      <c r="C7" s="20" t="s">
        <v>145</v>
      </c>
      <c r="D7" s="20">
        <f>TblAgeBar!S18</f>
        <v>20.309999999999999</v>
      </c>
      <c r="E7" s="20" t="s">
        <v>142</v>
      </c>
    </row>
    <row r="8" spans="1:5">
      <c r="A8" s="20" t="s">
        <v>0</v>
      </c>
      <c r="B8" s="20" t="str">
        <f>TblAgeBar!R7</f>
        <v>ไพรบึง</v>
      </c>
      <c r="C8" s="20" t="s">
        <v>145</v>
      </c>
      <c r="D8" s="20">
        <f>TblAgeBar!S7</f>
        <v>18.61</v>
      </c>
      <c r="E8" s="20" t="s">
        <v>142</v>
      </c>
    </row>
    <row r="9" spans="1:5">
      <c r="A9" s="20" t="s">
        <v>0</v>
      </c>
      <c r="B9" s="20" t="str">
        <f>TblAgeBar!R8</f>
        <v>ปรางค์กู่</v>
      </c>
      <c r="C9" s="20" t="s">
        <v>145</v>
      </c>
      <c r="D9" s="20">
        <f>TblAgeBar!S8</f>
        <v>17.64</v>
      </c>
      <c r="E9" s="20" t="s">
        <v>142</v>
      </c>
    </row>
    <row r="10" spans="1:5">
      <c r="A10" s="20" t="s">
        <v>0</v>
      </c>
      <c r="B10" s="20" t="str">
        <f>TblAgeBar!R22</f>
        <v>โพธิ์ศรีสุวรรณ</v>
      </c>
      <c r="C10" s="20" t="s">
        <v>145</v>
      </c>
      <c r="D10" s="20">
        <f>TblAgeBar!S22</f>
        <v>16.739999999999998</v>
      </c>
      <c r="E10" s="20" t="s">
        <v>142</v>
      </c>
    </row>
    <row r="11" spans="1:5">
      <c r="A11" s="20" t="s">
        <v>0</v>
      </c>
      <c r="B11" s="20" t="str">
        <f>TblAgeBar!R20</f>
        <v>เบญจลักษ์</v>
      </c>
      <c r="C11" s="20" t="s">
        <v>145</v>
      </c>
      <c r="D11" s="20">
        <f>TblAgeBar!S20</f>
        <v>10.78</v>
      </c>
      <c r="E11" s="20" t="s">
        <v>142</v>
      </c>
    </row>
    <row r="12" spans="1:5">
      <c r="A12" s="20" t="s">
        <v>0</v>
      </c>
      <c r="B12" s="20" t="str">
        <f>TblAgeBar!R17</f>
        <v>วังหิน</v>
      </c>
      <c r="C12" s="20" t="s">
        <v>145</v>
      </c>
      <c r="D12" s="20">
        <f>TblAgeBar!S17</f>
        <v>10</v>
      </c>
      <c r="E12" s="20" t="s">
        <v>142</v>
      </c>
    </row>
    <row r="13" spans="1:5">
      <c r="A13" s="20" t="s">
        <v>0</v>
      </c>
      <c r="B13" s="20" t="str">
        <f>TblAgeBar!R10</f>
        <v>ราษีไศล</v>
      </c>
      <c r="C13" s="20" t="s">
        <v>145</v>
      </c>
      <c r="D13" s="20">
        <f>TblAgeBar!S10</f>
        <v>9.64</v>
      </c>
      <c r="E13" s="20" t="s">
        <v>142</v>
      </c>
    </row>
    <row r="14" spans="1:5">
      <c r="A14" s="20" t="s">
        <v>0</v>
      </c>
      <c r="B14" s="20" t="str">
        <f>TblAgeBar!R9</f>
        <v>ขุนหาญ</v>
      </c>
      <c r="C14" s="20" t="s">
        <v>145</v>
      </c>
      <c r="D14" s="20">
        <f>TblAgeBar!S9</f>
        <v>9.26</v>
      </c>
      <c r="E14" s="20" t="s">
        <v>142</v>
      </c>
    </row>
    <row r="15" spans="1:5">
      <c r="A15" s="20" t="s">
        <v>0</v>
      </c>
      <c r="B15" s="20" t="str">
        <f>TblAgeBar!R14</f>
        <v>โนนคูณ</v>
      </c>
      <c r="C15" s="20" t="s">
        <v>145</v>
      </c>
      <c r="D15" s="20">
        <f>TblAgeBar!S14</f>
        <v>7.6</v>
      </c>
      <c r="E15" s="20" t="s">
        <v>142</v>
      </c>
    </row>
    <row r="16" spans="1:5">
      <c r="A16" s="20" t="s">
        <v>0</v>
      </c>
      <c r="B16" s="20" t="str">
        <f>TblAgeBar!R5</f>
        <v>กันทรลักษ์</v>
      </c>
      <c r="C16" s="20" t="s">
        <v>145</v>
      </c>
      <c r="D16" s="20">
        <f>TblAgeBar!S5</f>
        <v>7.43</v>
      </c>
      <c r="E16" s="20" t="s">
        <v>142</v>
      </c>
    </row>
    <row r="17" spans="1:5">
      <c r="A17" s="20" t="s">
        <v>0</v>
      </c>
      <c r="B17" s="20" t="str">
        <f>TblAgeBar!R19</f>
        <v>เมืองจันทร์</v>
      </c>
      <c r="C17" s="20" t="s">
        <v>145</v>
      </c>
      <c r="D17" s="20">
        <f>TblAgeBar!S19</f>
        <v>5.55</v>
      </c>
      <c r="E17" s="20" t="s">
        <v>142</v>
      </c>
    </row>
    <row r="18" spans="1:5">
      <c r="A18" s="20" t="s">
        <v>0</v>
      </c>
      <c r="B18" s="20" t="str">
        <f>TblAgeBar!R16</f>
        <v>น้ำเกลี้ยง</v>
      </c>
      <c r="C18" s="20" t="s">
        <v>145</v>
      </c>
      <c r="D18" s="20">
        <f>TblAgeBar!S16</f>
        <v>4.51</v>
      </c>
      <c r="E18" s="20" t="s">
        <v>142</v>
      </c>
    </row>
    <row r="19" spans="1:5">
      <c r="A19" s="20" t="s">
        <v>0</v>
      </c>
      <c r="B19" s="20" t="str">
        <f>TblAgeBar!R6</f>
        <v>ขุขันธ์</v>
      </c>
      <c r="C19" s="20" t="s">
        <v>145</v>
      </c>
      <c r="D19" s="20">
        <f>TblAgeBar!S6</f>
        <v>3.3</v>
      </c>
      <c r="E19" s="20" t="s">
        <v>142</v>
      </c>
    </row>
    <row r="20" spans="1:5">
      <c r="A20" s="20" t="s">
        <v>0</v>
      </c>
      <c r="B20" s="20" t="str">
        <f>TblAgeBar!R4</f>
        <v>กันทรารมย์</v>
      </c>
      <c r="C20" s="20" t="s">
        <v>145</v>
      </c>
      <c r="D20" s="20">
        <f>TblAgeBar!S4</f>
        <v>2.95</v>
      </c>
      <c r="E20" s="20" t="s">
        <v>142</v>
      </c>
    </row>
    <row r="21" spans="1:5">
      <c r="A21" s="20" t="s">
        <v>0</v>
      </c>
      <c r="B21" s="20" t="str">
        <f>TblAgeBar!R15</f>
        <v>ศรีรัตนะ</v>
      </c>
      <c r="C21" s="20" t="s">
        <v>145</v>
      </c>
      <c r="D21" s="20">
        <f>TblAgeBar!S15</f>
        <v>1.95</v>
      </c>
      <c r="E21" s="20" t="s">
        <v>142</v>
      </c>
    </row>
    <row r="22" spans="1:5">
      <c r="A22" s="20" t="s">
        <v>0</v>
      </c>
      <c r="B22" s="20" t="str">
        <f>TblAgeBar!R23</f>
        <v>ศิลาลาด</v>
      </c>
      <c r="C22" s="20" t="s">
        <v>145</v>
      </c>
      <c r="D22" s="20">
        <f>TblAgeBar!S23</f>
        <v>0</v>
      </c>
      <c r="E22" s="20" t="s">
        <v>142</v>
      </c>
    </row>
  </sheetData>
  <sortState ref="A1:E22">
    <sortCondition descending="1" ref="D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C1" sqref="C1:C1048576"/>
    </sheetView>
  </sheetViews>
  <sheetFormatPr defaultRowHeight="12.75"/>
  <cols>
    <col min="1" max="1" width="9.140625" style="20"/>
    <col min="2" max="2" width="19" customWidth="1"/>
    <col min="3" max="3" width="9.140625" style="45"/>
    <col min="5" max="5" width="9.140625" style="33"/>
  </cols>
  <sheetData>
    <row r="1" spans="1:8">
      <c r="A1" s="20" t="s">
        <v>143</v>
      </c>
      <c r="B1" t="str">
        <f>TblAgeBar!B43</f>
        <v>ไม่ทราบอาชีพ/ในปกครอง</v>
      </c>
      <c r="C1" s="45">
        <f>TblAgeBar!C43</f>
        <v>209</v>
      </c>
      <c r="D1" s="20" t="s">
        <v>144</v>
      </c>
      <c r="E1" s="54" t="e">
        <f t="shared" ref="E1:E15" si="0">ROUNDDOWN((C1*100/F1),2)</f>
        <v>#REF!</v>
      </c>
      <c r="F1" t="e">
        <f>#REF!+C1+C2+C3+C4+C5+C6+C7+C8+C9+C10+C11+C12+C13+C14</f>
        <v>#REF!</v>
      </c>
      <c r="G1" s="29" t="s">
        <v>321</v>
      </c>
      <c r="H1" s="44">
        <f>SUM(C1:C13)</f>
        <v>222</v>
      </c>
    </row>
    <row r="2" spans="1:8">
      <c r="A2" s="20" t="s">
        <v>143</v>
      </c>
      <c r="B2" s="20" t="str">
        <f>TblAgeBar!B38</f>
        <v>นักเรียน</v>
      </c>
      <c r="C2" s="45">
        <f>TblAgeBar!C38</f>
        <v>12</v>
      </c>
      <c r="D2" s="20" t="s">
        <v>144</v>
      </c>
      <c r="E2" s="54">
        <f t="shared" si="0"/>
        <v>92.3</v>
      </c>
      <c r="F2">
        <f>C2+C3+C4+C5+C6+C7+C8+C9+C10+C11+C12+C13+C14+C15+C16</f>
        <v>13</v>
      </c>
      <c r="G2" s="29" t="s">
        <v>321</v>
      </c>
      <c r="H2" s="44">
        <f>SUM(C2:C16)</f>
        <v>13</v>
      </c>
    </row>
    <row r="3" spans="1:8">
      <c r="A3" s="20" t="s">
        <v>143</v>
      </c>
      <c r="B3" s="20" t="str">
        <f>TblAgeBar!B33</f>
        <v>เกษตร</v>
      </c>
      <c r="C3" s="45">
        <f>TblAgeBar!C33</f>
        <v>1</v>
      </c>
      <c r="D3" s="20" t="s">
        <v>144</v>
      </c>
      <c r="E3" s="54" t="e">
        <f t="shared" si="0"/>
        <v>#REF!</v>
      </c>
      <c r="F3" t="e">
        <f>#REF!+C2+C3+C4+C5+C6+C7+C8+C9+C10+C11+C12+C13+C14+C15</f>
        <v>#REF!</v>
      </c>
      <c r="G3" s="29" t="s">
        <v>321</v>
      </c>
      <c r="H3" s="44">
        <f>SUM(C2:C16)</f>
        <v>13</v>
      </c>
    </row>
    <row r="4" spans="1:8">
      <c r="A4" s="20" t="s">
        <v>143</v>
      </c>
      <c r="B4" s="20" t="str">
        <f>TblAgeBar!B36</f>
        <v>ค้าขาย</v>
      </c>
      <c r="C4" s="45">
        <f>TblAgeBar!C36</f>
        <v>0</v>
      </c>
      <c r="D4" s="20" t="s">
        <v>144</v>
      </c>
      <c r="E4" s="54" t="e">
        <f t="shared" si="0"/>
        <v>#REF!</v>
      </c>
      <c r="F4" t="e">
        <f>#REF!+#REF!+#REF!+C1+C2+C3+C4+C5+C6+C7+C8+C9+C10+C11+C12</f>
        <v>#REF!</v>
      </c>
      <c r="G4" s="29" t="s">
        <v>321</v>
      </c>
      <c r="H4" s="44">
        <f>SUM(C1:C10)</f>
        <v>222</v>
      </c>
    </row>
    <row r="5" spans="1:8">
      <c r="A5" s="20" t="s">
        <v>143</v>
      </c>
      <c r="B5" s="20" t="str">
        <f>TblAgeBar!B42</f>
        <v>อื่นๆ</v>
      </c>
      <c r="C5" s="45">
        <f>TblAgeBar!C42</f>
        <v>0</v>
      </c>
      <c r="D5" s="20" t="s">
        <v>144</v>
      </c>
      <c r="E5" s="54" t="e">
        <f t="shared" si="0"/>
        <v>#REF!</v>
      </c>
      <c r="F5" t="e">
        <f>#REF!+C2+C3+C4+C5+C6+C7+C8+C9+C10+C11+C12+C13+C14+C15</f>
        <v>#REF!</v>
      </c>
      <c r="G5" s="29" t="s">
        <v>321</v>
      </c>
      <c r="H5" s="44">
        <f>SUM(C2:C16)</f>
        <v>13</v>
      </c>
    </row>
    <row r="6" spans="1:8">
      <c r="A6" s="20" t="s">
        <v>143</v>
      </c>
      <c r="B6" s="20" t="str">
        <f>TblAgeBar!B35</f>
        <v>รับจ้าง,กรรมกร</v>
      </c>
      <c r="C6" s="45">
        <f>TblAgeBar!C35</f>
        <v>0</v>
      </c>
      <c r="D6" s="20" t="s">
        <v>144</v>
      </c>
      <c r="E6" s="54" t="e">
        <f t="shared" si="0"/>
        <v>#REF!</v>
      </c>
      <c r="F6" t="e">
        <f>#REF!+#REF!+#REF!+C6+C7+C8+C9+C10+C11+C12+C13+C14+C15+C16+C17</f>
        <v>#REF!</v>
      </c>
      <c r="G6" s="29" t="s">
        <v>321</v>
      </c>
      <c r="H6" s="44">
        <f>SUM(C6:C11)</f>
        <v>0</v>
      </c>
    </row>
    <row r="7" spans="1:8">
      <c r="A7" s="20" t="s">
        <v>143</v>
      </c>
      <c r="B7" s="20" t="str">
        <f>TblAgeBar!B34</f>
        <v>ข้าราชการ</v>
      </c>
      <c r="C7" s="45">
        <f>TblAgeBar!C34</f>
        <v>0</v>
      </c>
      <c r="D7" s="20" t="s">
        <v>144</v>
      </c>
      <c r="E7" s="54" t="e">
        <f t="shared" si="0"/>
        <v>#REF!</v>
      </c>
      <c r="F7" t="e">
        <f>#REF!+#REF!+#REF!+#REF!+#REF!+#REF!+#REF!+C6+C7+C8+C9+C10+C11+C12+C13</f>
        <v>#REF!</v>
      </c>
      <c r="G7" s="29" t="s">
        <v>321</v>
      </c>
      <c r="H7" s="44">
        <f>SUM(C6:C15)</f>
        <v>0</v>
      </c>
    </row>
    <row r="8" spans="1:8">
      <c r="A8" s="20" t="s">
        <v>143</v>
      </c>
      <c r="B8" s="20" t="str">
        <f>TblAgeBar!B39</f>
        <v>ทหาร,ตำรวจ</v>
      </c>
      <c r="C8" s="45">
        <f>TblAgeBar!C39</f>
        <v>0</v>
      </c>
      <c r="D8" s="20" t="s">
        <v>144</v>
      </c>
      <c r="E8" s="54" t="e">
        <f t="shared" si="0"/>
        <v>#REF!</v>
      </c>
      <c r="F8" t="e">
        <f>#REF!+#REF!+#REF!+C6+C7+C8+C9+C10+C11+C12+C13+C14+C15+C16+C17</f>
        <v>#REF!</v>
      </c>
      <c r="G8" s="29" t="s">
        <v>321</v>
      </c>
      <c r="H8" s="44">
        <f>SUM(C6:C18)</f>
        <v>0</v>
      </c>
    </row>
    <row r="9" spans="1:8">
      <c r="A9" s="20" t="s">
        <v>143</v>
      </c>
      <c r="B9" s="20" t="str">
        <f>TblAgeBar!B41</f>
        <v>ครู</v>
      </c>
      <c r="C9" s="45">
        <f>TblAgeBar!C41</f>
        <v>0</v>
      </c>
      <c r="D9" s="20" t="s">
        <v>144</v>
      </c>
      <c r="E9" s="54" t="e">
        <f t="shared" si="0"/>
        <v>#REF!</v>
      </c>
      <c r="F9" t="e">
        <f>#REF!+#REF!+#REF!+#REF!+#REF!+#REF!+C6+C7+C8+C9+C10+C11+C12+C13+C14</f>
        <v>#REF!</v>
      </c>
      <c r="G9" s="29" t="s">
        <v>321</v>
      </c>
      <c r="H9" s="44">
        <f>SUM(C6:C16)</f>
        <v>0</v>
      </c>
    </row>
    <row r="10" spans="1:8">
      <c r="A10" s="20" t="s">
        <v>143</v>
      </c>
      <c r="B10" s="20" t="str">
        <f>TblAgeBar!B47</f>
        <v>บุคลากรสาธารณสุข</v>
      </c>
      <c r="C10" s="45">
        <f>TblAgeBar!C47</f>
        <v>0</v>
      </c>
      <c r="D10" s="20" t="s">
        <v>144</v>
      </c>
      <c r="E10" s="54" t="e">
        <f t="shared" si="0"/>
        <v>#REF!</v>
      </c>
      <c r="F10" t="e">
        <f>#REF!+#REF!+#REF!+C6+C7+C8+C9+C10+C11+C12+C13+C14+C15+C16+C17</f>
        <v>#REF!</v>
      </c>
      <c r="G10" s="29" t="s">
        <v>321</v>
      </c>
      <c r="H10" s="44">
        <f>SUM(C6:C19)</f>
        <v>0</v>
      </c>
    </row>
    <row r="11" spans="1:8">
      <c r="A11" s="20" t="s">
        <v>143</v>
      </c>
      <c r="B11" s="20" t="str">
        <f>TblAgeBar!B37</f>
        <v>งานบ้าน</v>
      </c>
      <c r="C11" s="45">
        <f>TblAgeBar!C37</f>
        <v>0</v>
      </c>
      <c r="D11" s="20" t="s">
        <v>144</v>
      </c>
      <c r="E11" s="54" t="e">
        <f t="shared" si="0"/>
        <v>#REF!</v>
      </c>
      <c r="F11" t="e">
        <f>#REF!+#REF!+#REF!+#REF!+#REF!+#REF!+#REF!+C6+C7+C8+C9+C10+C11+C12+C13</f>
        <v>#REF!</v>
      </c>
      <c r="G11" s="29" t="s">
        <v>321</v>
      </c>
      <c r="H11" s="44">
        <f>SUM(C6:C13)</f>
        <v>0</v>
      </c>
    </row>
    <row r="12" spans="1:8">
      <c r="A12" s="20" t="s">
        <v>143</v>
      </c>
      <c r="B12" s="20" t="str">
        <f>TblAgeBar!B45</f>
        <v>นักบวช</v>
      </c>
      <c r="C12" s="45">
        <f>TblAgeBar!C45</f>
        <v>0</v>
      </c>
      <c r="D12" s="20" t="s">
        <v>144</v>
      </c>
      <c r="E12" s="54" t="e">
        <f t="shared" si="0"/>
        <v>#REF!</v>
      </c>
      <c r="F12" t="e">
        <f>#REF!+#REF!+#REF!+#REF!+C6+C7+C8+C9+C10+C11+C12+C13+C14+C15+C16</f>
        <v>#REF!</v>
      </c>
      <c r="G12" s="29" t="s">
        <v>321</v>
      </c>
      <c r="H12" s="44">
        <f>SUM(C6:C16)</f>
        <v>0</v>
      </c>
    </row>
    <row r="13" spans="1:8">
      <c r="A13" s="20" t="s">
        <v>143</v>
      </c>
      <c r="B13" s="20" t="str">
        <f>TblAgeBar!B46</f>
        <v>อาชีพพิเศษ</v>
      </c>
      <c r="C13" s="45">
        <f>TblAgeBar!C46</f>
        <v>0</v>
      </c>
      <c r="D13" s="20" t="s">
        <v>144</v>
      </c>
      <c r="E13" s="54" t="e">
        <f t="shared" si="0"/>
        <v>#REF!</v>
      </c>
      <c r="F13" t="e">
        <f>#REF!+#REF!+#REF!+#REF!+C6+C7+C8+C9+C10+C11+C12+C13+C14+C15+C16</f>
        <v>#REF!</v>
      </c>
      <c r="G13" s="29" t="s">
        <v>321</v>
      </c>
      <c r="H13" s="44">
        <f>SUM(C6:C16)</f>
        <v>0</v>
      </c>
    </row>
    <row r="14" spans="1:8">
      <c r="A14" s="20" t="s">
        <v>143</v>
      </c>
      <c r="B14" s="20" t="str">
        <f>TblAgeBar!B40</f>
        <v>ประมง</v>
      </c>
      <c r="C14" s="45">
        <f>TblAgeBar!C40</f>
        <v>0</v>
      </c>
      <c r="D14" s="20" t="s">
        <v>144</v>
      </c>
      <c r="E14" s="54" t="e">
        <f t="shared" si="0"/>
        <v>#REF!</v>
      </c>
      <c r="F14" t="e">
        <f>#REF!+#REF!+#REF!+#REF!+#REF!+C6+C7+C8+C9+C10+C11+C12+C13+C14+C15</f>
        <v>#REF!</v>
      </c>
      <c r="G14" s="29" t="s">
        <v>321</v>
      </c>
      <c r="H14" s="44">
        <f>SUM(C6:C15)</f>
        <v>0</v>
      </c>
    </row>
    <row r="15" spans="1:8">
      <c r="A15" s="20" t="s">
        <v>143</v>
      </c>
      <c r="B15" s="20" t="str">
        <f>TblAgeBar!B44</f>
        <v>เลี้ยงสัตว์</v>
      </c>
      <c r="C15" s="45">
        <f>TblAgeBar!C44</f>
        <v>0</v>
      </c>
      <c r="D15" s="20" t="s">
        <v>144</v>
      </c>
      <c r="E15" s="54" t="e">
        <f t="shared" si="0"/>
        <v>#REF!</v>
      </c>
      <c r="F15" t="e">
        <f>#REF!+#REF!+#REF!+#REF!+#REF!+C6+C7+C8+C9+C10+C11+C12+C13+C14+C15</f>
        <v>#REF!</v>
      </c>
      <c r="G15" s="29" t="s">
        <v>321</v>
      </c>
      <c r="H15" s="44">
        <f>SUM(C6:C15)</f>
        <v>0</v>
      </c>
    </row>
  </sheetData>
  <autoFilter ref="C1:C15"/>
  <sortState ref="A1:H15">
    <sortCondition descending="1" ref="C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47"/>
  <sheetViews>
    <sheetView workbookViewId="0">
      <selection activeCell="C1" sqref="C1:C1048576"/>
    </sheetView>
  </sheetViews>
  <sheetFormatPr defaultRowHeight="12.75"/>
  <cols>
    <col min="1" max="1" width="14" style="26" customWidth="1"/>
    <col min="2" max="2" width="17.140625" style="26" customWidth="1"/>
    <col min="3" max="3" width="13.42578125" style="45" customWidth="1"/>
    <col min="4" max="4" width="9.140625" style="26"/>
    <col min="5" max="5" width="9.140625" style="33"/>
    <col min="6" max="17" width="9.140625" style="26"/>
    <col min="18" max="18" width="32.28515625" style="26" customWidth="1"/>
    <col min="19" max="19" width="10.140625" style="26" customWidth="1"/>
    <col min="20" max="256" width="9.140625" style="26"/>
    <col min="257" max="257" width="14" style="26" customWidth="1"/>
    <col min="258" max="258" width="17.140625" style="26" customWidth="1"/>
    <col min="259" max="259" width="13.42578125" style="26" customWidth="1"/>
    <col min="260" max="273" width="9.140625" style="26"/>
    <col min="274" max="274" width="32.28515625" style="26" customWidth="1"/>
    <col min="275" max="275" width="10.140625" style="26" customWidth="1"/>
    <col min="276" max="512" width="9.140625" style="26"/>
    <col min="513" max="513" width="14" style="26" customWidth="1"/>
    <col min="514" max="514" width="17.140625" style="26" customWidth="1"/>
    <col min="515" max="515" width="13.42578125" style="26" customWidth="1"/>
    <col min="516" max="529" width="9.140625" style="26"/>
    <col min="530" max="530" width="32.28515625" style="26" customWidth="1"/>
    <col min="531" max="531" width="10.140625" style="26" customWidth="1"/>
    <col min="532" max="768" width="9.140625" style="26"/>
    <col min="769" max="769" width="14" style="26" customWidth="1"/>
    <col min="770" max="770" width="17.140625" style="26" customWidth="1"/>
    <col min="771" max="771" width="13.42578125" style="26" customWidth="1"/>
    <col min="772" max="785" width="9.140625" style="26"/>
    <col min="786" max="786" width="32.28515625" style="26" customWidth="1"/>
    <col min="787" max="787" width="10.140625" style="26" customWidth="1"/>
    <col min="788" max="1024" width="9.140625" style="26"/>
    <col min="1025" max="1025" width="14" style="26" customWidth="1"/>
    <col min="1026" max="1026" width="17.140625" style="26" customWidth="1"/>
    <col min="1027" max="1027" width="13.42578125" style="26" customWidth="1"/>
    <col min="1028" max="1041" width="9.140625" style="26"/>
    <col min="1042" max="1042" width="32.28515625" style="26" customWidth="1"/>
    <col min="1043" max="1043" width="10.140625" style="26" customWidth="1"/>
    <col min="1044" max="1280" width="9.140625" style="26"/>
    <col min="1281" max="1281" width="14" style="26" customWidth="1"/>
    <col min="1282" max="1282" width="17.140625" style="26" customWidth="1"/>
    <col min="1283" max="1283" width="13.42578125" style="26" customWidth="1"/>
    <col min="1284" max="1297" width="9.140625" style="26"/>
    <col min="1298" max="1298" width="32.28515625" style="26" customWidth="1"/>
    <col min="1299" max="1299" width="10.140625" style="26" customWidth="1"/>
    <col min="1300" max="1536" width="9.140625" style="26"/>
    <col min="1537" max="1537" width="14" style="26" customWidth="1"/>
    <col min="1538" max="1538" width="17.140625" style="26" customWidth="1"/>
    <col min="1539" max="1539" width="13.42578125" style="26" customWidth="1"/>
    <col min="1540" max="1553" width="9.140625" style="26"/>
    <col min="1554" max="1554" width="32.28515625" style="26" customWidth="1"/>
    <col min="1555" max="1555" width="10.140625" style="26" customWidth="1"/>
    <col min="1556" max="1792" width="9.140625" style="26"/>
    <col min="1793" max="1793" width="14" style="26" customWidth="1"/>
    <col min="1794" max="1794" width="17.140625" style="26" customWidth="1"/>
    <col min="1795" max="1795" width="13.42578125" style="26" customWidth="1"/>
    <col min="1796" max="1809" width="9.140625" style="26"/>
    <col min="1810" max="1810" width="32.28515625" style="26" customWidth="1"/>
    <col min="1811" max="1811" width="10.140625" style="26" customWidth="1"/>
    <col min="1812" max="2048" width="9.140625" style="26"/>
    <col min="2049" max="2049" width="14" style="26" customWidth="1"/>
    <col min="2050" max="2050" width="17.140625" style="26" customWidth="1"/>
    <col min="2051" max="2051" width="13.42578125" style="26" customWidth="1"/>
    <col min="2052" max="2065" width="9.140625" style="26"/>
    <col min="2066" max="2066" width="32.28515625" style="26" customWidth="1"/>
    <col min="2067" max="2067" width="10.140625" style="26" customWidth="1"/>
    <col min="2068" max="2304" width="9.140625" style="26"/>
    <col min="2305" max="2305" width="14" style="26" customWidth="1"/>
    <col min="2306" max="2306" width="17.140625" style="26" customWidth="1"/>
    <col min="2307" max="2307" width="13.42578125" style="26" customWidth="1"/>
    <col min="2308" max="2321" width="9.140625" style="26"/>
    <col min="2322" max="2322" width="32.28515625" style="26" customWidth="1"/>
    <col min="2323" max="2323" width="10.140625" style="26" customWidth="1"/>
    <col min="2324" max="2560" width="9.140625" style="26"/>
    <col min="2561" max="2561" width="14" style="26" customWidth="1"/>
    <col min="2562" max="2562" width="17.140625" style="26" customWidth="1"/>
    <col min="2563" max="2563" width="13.42578125" style="26" customWidth="1"/>
    <col min="2564" max="2577" width="9.140625" style="26"/>
    <col min="2578" max="2578" width="32.28515625" style="26" customWidth="1"/>
    <col min="2579" max="2579" width="10.140625" style="26" customWidth="1"/>
    <col min="2580" max="2816" width="9.140625" style="26"/>
    <col min="2817" max="2817" width="14" style="26" customWidth="1"/>
    <col min="2818" max="2818" width="17.140625" style="26" customWidth="1"/>
    <col min="2819" max="2819" width="13.42578125" style="26" customWidth="1"/>
    <col min="2820" max="2833" width="9.140625" style="26"/>
    <col min="2834" max="2834" width="32.28515625" style="26" customWidth="1"/>
    <col min="2835" max="2835" width="10.140625" style="26" customWidth="1"/>
    <col min="2836" max="3072" width="9.140625" style="26"/>
    <col min="3073" max="3073" width="14" style="26" customWidth="1"/>
    <col min="3074" max="3074" width="17.140625" style="26" customWidth="1"/>
    <col min="3075" max="3075" width="13.42578125" style="26" customWidth="1"/>
    <col min="3076" max="3089" width="9.140625" style="26"/>
    <col min="3090" max="3090" width="32.28515625" style="26" customWidth="1"/>
    <col min="3091" max="3091" width="10.140625" style="26" customWidth="1"/>
    <col min="3092" max="3328" width="9.140625" style="26"/>
    <col min="3329" max="3329" width="14" style="26" customWidth="1"/>
    <col min="3330" max="3330" width="17.140625" style="26" customWidth="1"/>
    <col min="3331" max="3331" width="13.42578125" style="26" customWidth="1"/>
    <col min="3332" max="3345" width="9.140625" style="26"/>
    <col min="3346" max="3346" width="32.28515625" style="26" customWidth="1"/>
    <col min="3347" max="3347" width="10.140625" style="26" customWidth="1"/>
    <col min="3348" max="3584" width="9.140625" style="26"/>
    <col min="3585" max="3585" width="14" style="26" customWidth="1"/>
    <col min="3586" max="3586" width="17.140625" style="26" customWidth="1"/>
    <col min="3587" max="3587" width="13.42578125" style="26" customWidth="1"/>
    <col min="3588" max="3601" width="9.140625" style="26"/>
    <col min="3602" max="3602" width="32.28515625" style="26" customWidth="1"/>
    <col min="3603" max="3603" width="10.140625" style="26" customWidth="1"/>
    <col min="3604" max="3840" width="9.140625" style="26"/>
    <col min="3841" max="3841" width="14" style="26" customWidth="1"/>
    <col min="3842" max="3842" width="17.140625" style="26" customWidth="1"/>
    <col min="3843" max="3843" width="13.42578125" style="26" customWidth="1"/>
    <col min="3844" max="3857" width="9.140625" style="26"/>
    <col min="3858" max="3858" width="32.28515625" style="26" customWidth="1"/>
    <col min="3859" max="3859" width="10.140625" style="26" customWidth="1"/>
    <col min="3860" max="4096" width="9.140625" style="26"/>
    <col min="4097" max="4097" width="14" style="26" customWidth="1"/>
    <col min="4098" max="4098" width="17.140625" style="26" customWidth="1"/>
    <col min="4099" max="4099" width="13.42578125" style="26" customWidth="1"/>
    <col min="4100" max="4113" width="9.140625" style="26"/>
    <col min="4114" max="4114" width="32.28515625" style="26" customWidth="1"/>
    <col min="4115" max="4115" width="10.140625" style="26" customWidth="1"/>
    <col min="4116" max="4352" width="9.140625" style="26"/>
    <col min="4353" max="4353" width="14" style="26" customWidth="1"/>
    <col min="4354" max="4354" width="17.140625" style="26" customWidth="1"/>
    <col min="4355" max="4355" width="13.42578125" style="26" customWidth="1"/>
    <col min="4356" max="4369" width="9.140625" style="26"/>
    <col min="4370" max="4370" width="32.28515625" style="26" customWidth="1"/>
    <col min="4371" max="4371" width="10.140625" style="26" customWidth="1"/>
    <col min="4372" max="4608" width="9.140625" style="26"/>
    <col min="4609" max="4609" width="14" style="26" customWidth="1"/>
    <col min="4610" max="4610" width="17.140625" style="26" customWidth="1"/>
    <col min="4611" max="4611" width="13.42578125" style="26" customWidth="1"/>
    <col min="4612" max="4625" width="9.140625" style="26"/>
    <col min="4626" max="4626" width="32.28515625" style="26" customWidth="1"/>
    <col min="4627" max="4627" width="10.140625" style="26" customWidth="1"/>
    <col min="4628" max="4864" width="9.140625" style="26"/>
    <col min="4865" max="4865" width="14" style="26" customWidth="1"/>
    <col min="4866" max="4866" width="17.140625" style="26" customWidth="1"/>
    <col min="4867" max="4867" width="13.42578125" style="26" customWidth="1"/>
    <col min="4868" max="4881" width="9.140625" style="26"/>
    <col min="4882" max="4882" width="32.28515625" style="26" customWidth="1"/>
    <col min="4883" max="4883" width="10.140625" style="26" customWidth="1"/>
    <col min="4884" max="5120" width="9.140625" style="26"/>
    <col min="5121" max="5121" width="14" style="26" customWidth="1"/>
    <col min="5122" max="5122" width="17.140625" style="26" customWidth="1"/>
    <col min="5123" max="5123" width="13.42578125" style="26" customWidth="1"/>
    <col min="5124" max="5137" width="9.140625" style="26"/>
    <col min="5138" max="5138" width="32.28515625" style="26" customWidth="1"/>
    <col min="5139" max="5139" width="10.140625" style="26" customWidth="1"/>
    <col min="5140" max="5376" width="9.140625" style="26"/>
    <col min="5377" max="5377" width="14" style="26" customWidth="1"/>
    <col min="5378" max="5378" width="17.140625" style="26" customWidth="1"/>
    <col min="5379" max="5379" width="13.42578125" style="26" customWidth="1"/>
    <col min="5380" max="5393" width="9.140625" style="26"/>
    <col min="5394" max="5394" width="32.28515625" style="26" customWidth="1"/>
    <col min="5395" max="5395" width="10.140625" style="26" customWidth="1"/>
    <col min="5396" max="5632" width="9.140625" style="26"/>
    <col min="5633" max="5633" width="14" style="26" customWidth="1"/>
    <col min="5634" max="5634" width="17.140625" style="26" customWidth="1"/>
    <col min="5635" max="5635" width="13.42578125" style="26" customWidth="1"/>
    <col min="5636" max="5649" width="9.140625" style="26"/>
    <col min="5650" max="5650" width="32.28515625" style="26" customWidth="1"/>
    <col min="5651" max="5651" width="10.140625" style="26" customWidth="1"/>
    <col min="5652" max="5888" width="9.140625" style="26"/>
    <col min="5889" max="5889" width="14" style="26" customWidth="1"/>
    <col min="5890" max="5890" width="17.140625" style="26" customWidth="1"/>
    <col min="5891" max="5891" width="13.42578125" style="26" customWidth="1"/>
    <col min="5892" max="5905" width="9.140625" style="26"/>
    <col min="5906" max="5906" width="32.28515625" style="26" customWidth="1"/>
    <col min="5907" max="5907" width="10.140625" style="26" customWidth="1"/>
    <col min="5908" max="6144" width="9.140625" style="26"/>
    <col min="6145" max="6145" width="14" style="26" customWidth="1"/>
    <col min="6146" max="6146" width="17.140625" style="26" customWidth="1"/>
    <col min="6147" max="6147" width="13.42578125" style="26" customWidth="1"/>
    <col min="6148" max="6161" width="9.140625" style="26"/>
    <col min="6162" max="6162" width="32.28515625" style="26" customWidth="1"/>
    <col min="6163" max="6163" width="10.140625" style="26" customWidth="1"/>
    <col min="6164" max="6400" width="9.140625" style="26"/>
    <col min="6401" max="6401" width="14" style="26" customWidth="1"/>
    <col min="6402" max="6402" width="17.140625" style="26" customWidth="1"/>
    <col min="6403" max="6403" width="13.42578125" style="26" customWidth="1"/>
    <col min="6404" max="6417" width="9.140625" style="26"/>
    <col min="6418" max="6418" width="32.28515625" style="26" customWidth="1"/>
    <col min="6419" max="6419" width="10.140625" style="26" customWidth="1"/>
    <col min="6420" max="6656" width="9.140625" style="26"/>
    <col min="6657" max="6657" width="14" style="26" customWidth="1"/>
    <col min="6658" max="6658" width="17.140625" style="26" customWidth="1"/>
    <col min="6659" max="6659" width="13.42578125" style="26" customWidth="1"/>
    <col min="6660" max="6673" width="9.140625" style="26"/>
    <col min="6674" max="6674" width="32.28515625" style="26" customWidth="1"/>
    <col min="6675" max="6675" width="10.140625" style="26" customWidth="1"/>
    <col min="6676" max="6912" width="9.140625" style="26"/>
    <col min="6913" max="6913" width="14" style="26" customWidth="1"/>
    <col min="6914" max="6914" width="17.140625" style="26" customWidth="1"/>
    <col min="6915" max="6915" width="13.42578125" style="26" customWidth="1"/>
    <col min="6916" max="6929" width="9.140625" style="26"/>
    <col min="6930" max="6930" width="32.28515625" style="26" customWidth="1"/>
    <col min="6931" max="6931" width="10.140625" style="26" customWidth="1"/>
    <col min="6932" max="7168" width="9.140625" style="26"/>
    <col min="7169" max="7169" width="14" style="26" customWidth="1"/>
    <col min="7170" max="7170" width="17.140625" style="26" customWidth="1"/>
    <col min="7171" max="7171" width="13.42578125" style="26" customWidth="1"/>
    <col min="7172" max="7185" width="9.140625" style="26"/>
    <col min="7186" max="7186" width="32.28515625" style="26" customWidth="1"/>
    <col min="7187" max="7187" width="10.140625" style="26" customWidth="1"/>
    <col min="7188" max="7424" width="9.140625" style="26"/>
    <col min="7425" max="7425" width="14" style="26" customWidth="1"/>
    <col min="7426" max="7426" width="17.140625" style="26" customWidth="1"/>
    <col min="7427" max="7427" width="13.42578125" style="26" customWidth="1"/>
    <col min="7428" max="7441" width="9.140625" style="26"/>
    <col min="7442" max="7442" width="32.28515625" style="26" customWidth="1"/>
    <col min="7443" max="7443" width="10.140625" style="26" customWidth="1"/>
    <col min="7444" max="7680" width="9.140625" style="26"/>
    <col min="7681" max="7681" width="14" style="26" customWidth="1"/>
    <col min="7682" max="7682" width="17.140625" style="26" customWidth="1"/>
    <col min="7683" max="7683" width="13.42578125" style="26" customWidth="1"/>
    <col min="7684" max="7697" width="9.140625" style="26"/>
    <col min="7698" max="7698" width="32.28515625" style="26" customWidth="1"/>
    <col min="7699" max="7699" width="10.140625" style="26" customWidth="1"/>
    <col min="7700" max="7936" width="9.140625" style="26"/>
    <col min="7937" max="7937" width="14" style="26" customWidth="1"/>
    <col min="7938" max="7938" width="17.140625" style="26" customWidth="1"/>
    <col min="7939" max="7939" width="13.42578125" style="26" customWidth="1"/>
    <col min="7940" max="7953" width="9.140625" style="26"/>
    <col min="7954" max="7954" width="32.28515625" style="26" customWidth="1"/>
    <col min="7955" max="7955" width="10.140625" style="26" customWidth="1"/>
    <col min="7956" max="8192" width="9.140625" style="26"/>
    <col min="8193" max="8193" width="14" style="26" customWidth="1"/>
    <col min="8194" max="8194" width="17.140625" style="26" customWidth="1"/>
    <col min="8195" max="8195" width="13.42578125" style="26" customWidth="1"/>
    <col min="8196" max="8209" width="9.140625" style="26"/>
    <col min="8210" max="8210" width="32.28515625" style="26" customWidth="1"/>
    <col min="8211" max="8211" width="10.140625" style="26" customWidth="1"/>
    <col min="8212" max="8448" width="9.140625" style="26"/>
    <col min="8449" max="8449" width="14" style="26" customWidth="1"/>
    <col min="8450" max="8450" width="17.140625" style="26" customWidth="1"/>
    <col min="8451" max="8451" width="13.42578125" style="26" customWidth="1"/>
    <col min="8452" max="8465" width="9.140625" style="26"/>
    <col min="8466" max="8466" width="32.28515625" style="26" customWidth="1"/>
    <col min="8467" max="8467" width="10.140625" style="26" customWidth="1"/>
    <col min="8468" max="8704" width="9.140625" style="26"/>
    <col min="8705" max="8705" width="14" style="26" customWidth="1"/>
    <col min="8706" max="8706" width="17.140625" style="26" customWidth="1"/>
    <col min="8707" max="8707" width="13.42578125" style="26" customWidth="1"/>
    <col min="8708" max="8721" width="9.140625" style="26"/>
    <col min="8722" max="8722" width="32.28515625" style="26" customWidth="1"/>
    <col min="8723" max="8723" width="10.140625" style="26" customWidth="1"/>
    <col min="8724" max="8960" width="9.140625" style="26"/>
    <col min="8961" max="8961" width="14" style="26" customWidth="1"/>
    <col min="8962" max="8962" width="17.140625" style="26" customWidth="1"/>
    <col min="8963" max="8963" width="13.42578125" style="26" customWidth="1"/>
    <col min="8964" max="8977" width="9.140625" style="26"/>
    <col min="8978" max="8978" width="32.28515625" style="26" customWidth="1"/>
    <col min="8979" max="8979" width="10.140625" style="26" customWidth="1"/>
    <col min="8980" max="9216" width="9.140625" style="26"/>
    <col min="9217" max="9217" width="14" style="26" customWidth="1"/>
    <col min="9218" max="9218" width="17.140625" style="26" customWidth="1"/>
    <col min="9219" max="9219" width="13.42578125" style="26" customWidth="1"/>
    <col min="9220" max="9233" width="9.140625" style="26"/>
    <col min="9234" max="9234" width="32.28515625" style="26" customWidth="1"/>
    <col min="9235" max="9235" width="10.140625" style="26" customWidth="1"/>
    <col min="9236" max="9472" width="9.140625" style="26"/>
    <col min="9473" max="9473" width="14" style="26" customWidth="1"/>
    <col min="9474" max="9474" width="17.140625" style="26" customWidth="1"/>
    <col min="9475" max="9475" width="13.42578125" style="26" customWidth="1"/>
    <col min="9476" max="9489" width="9.140625" style="26"/>
    <col min="9490" max="9490" width="32.28515625" style="26" customWidth="1"/>
    <col min="9491" max="9491" width="10.140625" style="26" customWidth="1"/>
    <col min="9492" max="9728" width="9.140625" style="26"/>
    <col min="9729" max="9729" width="14" style="26" customWidth="1"/>
    <col min="9730" max="9730" width="17.140625" style="26" customWidth="1"/>
    <col min="9731" max="9731" width="13.42578125" style="26" customWidth="1"/>
    <col min="9732" max="9745" width="9.140625" style="26"/>
    <col min="9746" max="9746" width="32.28515625" style="26" customWidth="1"/>
    <col min="9747" max="9747" width="10.140625" style="26" customWidth="1"/>
    <col min="9748" max="9984" width="9.140625" style="26"/>
    <col min="9985" max="9985" width="14" style="26" customWidth="1"/>
    <col min="9986" max="9986" width="17.140625" style="26" customWidth="1"/>
    <col min="9987" max="9987" width="13.42578125" style="26" customWidth="1"/>
    <col min="9988" max="10001" width="9.140625" style="26"/>
    <col min="10002" max="10002" width="32.28515625" style="26" customWidth="1"/>
    <col min="10003" max="10003" width="10.140625" style="26" customWidth="1"/>
    <col min="10004" max="10240" width="9.140625" style="26"/>
    <col min="10241" max="10241" width="14" style="26" customWidth="1"/>
    <col min="10242" max="10242" width="17.140625" style="26" customWidth="1"/>
    <col min="10243" max="10243" width="13.42578125" style="26" customWidth="1"/>
    <col min="10244" max="10257" width="9.140625" style="26"/>
    <col min="10258" max="10258" width="32.28515625" style="26" customWidth="1"/>
    <col min="10259" max="10259" width="10.140625" style="26" customWidth="1"/>
    <col min="10260" max="10496" width="9.140625" style="26"/>
    <col min="10497" max="10497" width="14" style="26" customWidth="1"/>
    <col min="10498" max="10498" width="17.140625" style="26" customWidth="1"/>
    <col min="10499" max="10499" width="13.42578125" style="26" customWidth="1"/>
    <col min="10500" max="10513" width="9.140625" style="26"/>
    <col min="10514" max="10514" width="32.28515625" style="26" customWidth="1"/>
    <col min="10515" max="10515" width="10.140625" style="26" customWidth="1"/>
    <col min="10516" max="10752" width="9.140625" style="26"/>
    <col min="10753" max="10753" width="14" style="26" customWidth="1"/>
    <col min="10754" max="10754" width="17.140625" style="26" customWidth="1"/>
    <col min="10755" max="10755" width="13.42578125" style="26" customWidth="1"/>
    <col min="10756" max="10769" width="9.140625" style="26"/>
    <col min="10770" max="10770" width="32.28515625" style="26" customWidth="1"/>
    <col min="10771" max="10771" width="10.140625" style="26" customWidth="1"/>
    <col min="10772" max="11008" width="9.140625" style="26"/>
    <col min="11009" max="11009" width="14" style="26" customWidth="1"/>
    <col min="11010" max="11010" width="17.140625" style="26" customWidth="1"/>
    <col min="11011" max="11011" width="13.42578125" style="26" customWidth="1"/>
    <col min="11012" max="11025" width="9.140625" style="26"/>
    <col min="11026" max="11026" width="32.28515625" style="26" customWidth="1"/>
    <col min="11027" max="11027" width="10.140625" style="26" customWidth="1"/>
    <col min="11028" max="11264" width="9.140625" style="26"/>
    <col min="11265" max="11265" width="14" style="26" customWidth="1"/>
    <col min="11266" max="11266" width="17.140625" style="26" customWidth="1"/>
    <col min="11267" max="11267" width="13.42578125" style="26" customWidth="1"/>
    <col min="11268" max="11281" width="9.140625" style="26"/>
    <col min="11282" max="11282" width="32.28515625" style="26" customWidth="1"/>
    <col min="11283" max="11283" width="10.140625" style="26" customWidth="1"/>
    <col min="11284" max="11520" width="9.140625" style="26"/>
    <col min="11521" max="11521" width="14" style="26" customWidth="1"/>
    <col min="11522" max="11522" width="17.140625" style="26" customWidth="1"/>
    <col min="11523" max="11523" width="13.42578125" style="26" customWidth="1"/>
    <col min="11524" max="11537" width="9.140625" style="26"/>
    <col min="11538" max="11538" width="32.28515625" style="26" customWidth="1"/>
    <col min="11539" max="11539" width="10.140625" style="26" customWidth="1"/>
    <col min="11540" max="11776" width="9.140625" style="26"/>
    <col min="11777" max="11777" width="14" style="26" customWidth="1"/>
    <col min="11778" max="11778" width="17.140625" style="26" customWidth="1"/>
    <col min="11779" max="11779" width="13.42578125" style="26" customWidth="1"/>
    <col min="11780" max="11793" width="9.140625" style="26"/>
    <col min="11794" max="11794" width="32.28515625" style="26" customWidth="1"/>
    <col min="11795" max="11795" width="10.140625" style="26" customWidth="1"/>
    <col min="11796" max="12032" width="9.140625" style="26"/>
    <col min="12033" max="12033" width="14" style="26" customWidth="1"/>
    <col min="12034" max="12034" width="17.140625" style="26" customWidth="1"/>
    <col min="12035" max="12035" width="13.42578125" style="26" customWidth="1"/>
    <col min="12036" max="12049" width="9.140625" style="26"/>
    <col min="12050" max="12050" width="32.28515625" style="26" customWidth="1"/>
    <col min="12051" max="12051" width="10.140625" style="26" customWidth="1"/>
    <col min="12052" max="12288" width="9.140625" style="26"/>
    <col min="12289" max="12289" width="14" style="26" customWidth="1"/>
    <col min="12290" max="12290" width="17.140625" style="26" customWidth="1"/>
    <col min="12291" max="12291" width="13.42578125" style="26" customWidth="1"/>
    <col min="12292" max="12305" width="9.140625" style="26"/>
    <col min="12306" max="12306" width="32.28515625" style="26" customWidth="1"/>
    <col min="12307" max="12307" width="10.140625" style="26" customWidth="1"/>
    <col min="12308" max="12544" width="9.140625" style="26"/>
    <col min="12545" max="12545" width="14" style="26" customWidth="1"/>
    <col min="12546" max="12546" width="17.140625" style="26" customWidth="1"/>
    <col min="12547" max="12547" width="13.42578125" style="26" customWidth="1"/>
    <col min="12548" max="12561" width="9.140625" style="26"/>
    <col min="12562" max="12562" width="32.28515625" style="26" customWidth="1"/>
    <col min="12563" max="12563" width="10.140625" style="26" customWidth="1"/>
    <col min="12564" max="12800" width="9.140625" style="26"/>
    <col min="12801" max="12801" width="14" style="26" customWidth="1"/>
    <col min="12802" max="12802" width="17.140625" style="26" customWidth="1"/>
    <col min="12803" max="12803" width="13.42578125" style="26" customWidth="1"/>
    <col min="12804" max="12817" width="9.140625" style="26"/>
    <col min="12818" max="12818" width="32.28515625" style="26" customWidth="1"/>
    <col min="12819" max="12819" width="10.140625" style="26" customWidth="1"/>
    <col min="12820" max="13056" width="9.140625" style="26"/>
    <col min="13057" max="13057" width="14" style="26" customWidth="1"/>
    <col min="13058" max="13058" width="17.140625" style="26" customWidth="1"/>
    <col min="13059" max="13059" width="13.42578125" style="26" customWidth="1"/>
    <col min="13060" max="13073" width="9.140625" style="26"/>
    <col min="13074" max="13074" width="32.28515625" style="26" customWidth="1"/>
    <col min="13075" max="13075" width="10.140625" style="26" customWidth="1"/>
    <col min="13076" max="13312" width="9.140625" style="26"/>
    <col min="13313" max="13313" width="14" style="26" customWidth="1"/>
    <col min="13314" max="13314" width="17.140625" style="26" customWidth="1"/>
    <col min="13315" max="13315" width="13.42578125" style="26" customWidth="1"/>
    <col min="13316" max="13329" width="9.140625" style="26"/>
    <col min="13330" max="13330" width="32.28515625" style="26" customWidth="1"/>
    <col min="13331" max="13331" width="10.140625" style="26" customWidth="1"/>
    <col min="13332" max="13568" width="9.140625" style="26"/>
    <col min="13569" max="13569" width="14" style="26" customWidth="1"/>
    <col min="13570" max="13570" width="17.140625" style="26" customWidth="1"/>
    <col min="13571" max="13571" width="13.42578125" style="26" customWidth="1"/>
    <col min="13572" max="13585" width="9.140625" style="26"/>
    <col min="13586" max="13586" width="32.28515625" style="26" customWidth="1"/>
    <col min="13587" max="13587" width="10.140625" style="26" customWidth="1"/>
    <col min="13588" max="13824" width="9.140625" style="26"/>
    <col min="13825" max="13825" width="14" style="26" customWidth="1"/>
    <col min="13826" max="13826" width="17.140625" style="26" customWidth="1"/>
    <col min="13827" max="13827" width="13.42578125" style="26" customWidth="1"/>
    <col min="13828" max="13841" width="9.140625" style="26"/>
    <col min="13842" max="13842" width="32.28515625" style="26" customWidth="1"/>
    <col min="13843" max="13843" width="10.140625" style="26" customWidth="1"/>
    <col min="13844" max="14080" width="9.140625" style="26"/>
    <col min="14081" max="14081" width="14" style="26" customWidth="1"/>
    <col min="14082" max="14082" width="17.140625" style="26" customWidth="1"/>
    <col min="14083" max="14083" width="13.42578125" style="26" customWidth="1"/>
    <col min="14084" max="14097" width="9.140625" style="26"/>
    <col min="14098" max="14098" width="32.28515625" style="26" customWidth="1"/>
    <col min="14099" max="14099" width="10.140625" style="26" customWidth="1"/>
    <col min="14100" max="14336" width="9.140625" style="26"/>
    <col min="14337" max="14337" width="14" style="26" customWidth="1"/>
    <col min="14338" max="14338" width="17.140625" style="26" customWidth="1"/>
    <col min="14339" max="14339" width="13.42578125" style="26" customWidth="1"/>
    <col min="14340" max="14353" width="9.140625" style="26"/>
    <col min="14354" max="14354" width="32.28515625" style="26" customWidth="1"/>
    <col min="14355" max="14355" width="10.140625" style="26" customWidth="1"/>
    <col min="14356" max="14592" width="9.140625" style="26"/>
    <col min="14593" max="14593" width="14" style="26" customWidth="1"/>
    <col min="14594" max="14594" width="17.140625" style="26" customWidth="1"/>
    <col min="14595" max="14595" width="13.42578125" style="26" customWidth="1"/>
    <col min="14596" max="14609" width="9.140625" style="26"/>
    <col min="14610" max="14610" width="32.28515625" style="26" customWidth="1"/>
    <col min="14611" max="14611" width="10.140625" style="26" customWidth="1"/>
    <col min="14612" max="14848" width="9.140625" style="26"/>
    <col min="14849" max="14849" width="14" style="26" customWidth="1"/>
    <col min="14850" max="14850" width="17.140625" style="26" customWidth="1"/>
    <col min="14851" max="14851" width="13.42578125" style="26" customWidth="1"/>
    <col min="14852" max="14865" width="9.140625" style="26"/>
    <col min="14866" max="14866" width="32.28515625" style="26" customWidth="1"/>
    <col min="14867" max="14867" width="10.140625" style="26" customWidth="1"/>
    <col min="14868" max="15104" width="9.140625" style="26"/>
    <col min="15105" max="15105" width="14" style="26" customWidth="1"/>
    <col min="15106" max="15106" width="17.140625" style="26" customWidth="1"/>
    <col min="15107" max="15107" width="13.42578125" style="26" customWidth="1"/>
    <col min="15108" max="15121" width="9.140625" style="26"/>
    <col min="15122" max="15122" width="32.28515625" style="26" customWidth="1"/>
    <col min="15123" max="15123" width="10.140625" style="26" customWidth="1"/>
    <col min="15124" max="15360" width="9.140625" style="26"/>
    <col min="15361" max="15361" width="14" style="26" customWidth="1"/>
    <col min="15362" max="15362" width="17.140625" style="26" customWidth="1"/>
    <col min="15363" max="15363" width="13.42578125" style="26" customWidth="1"/>
    <col min="15364" max="15377" width="9.140625" style="26"/>
    <col min="15378" max="15378" width="32.28515625" style="26" customWidth="1"/>
    <col min="15379" max="15379" width="10.140625" style="26" customWidth="1"/>
    <col min="15380" max="15616" width="9.140625" style="26"/>
    <col min="15617" max="15617" width="14" style="26" customWidth="1"/>
    <col min="15618" max="15618" width="17.140625" style="26" customWidth="1"/>
    <col min="15619" max="15619" width="13.42578125" style="26" customWidth="1"/>
    <col min="15620" max="15633" width="9.140625" style="26"/>
    <col min="15634" max="15634" width="32.28515625" style="26" customWidth="1"/>
    <col min="15635" max="15635" width="10.140625" style="26" customWidth="1"/>
    <col min="15636" max="15872" width="9.140625" style="26"/>
    <col min="15873" max="15873" width="14" style="26" customWidth="1"/>
    <col min="15874" max="15874" width="17.140625" style="26" customWidth="1"/>
    <col min="15875" max="15875" width="13.42578125" style="26" customWidth="1"/>
    <col min="15876" max="15889" width="9.140625" style="26"/>
    <col min="15890" max="15890" width="32.28515625" style="26" customWidth="1"/>
    <col min="15891" max="15891" width="10.140625" style="26" customWidth="1"/>
    <col min="15892" max="16128" width="9.140625" style="26"/>
    <col min="16129" max="16129" width="14" style="26" customWidth="1"/>
    <col min="16130" max="16130" width="17.140625" style="26" customWidth="1"/>
    <col min="16131" max="16131" width="13.42578125" style="26" customWidth="1"/>
    <col min="16132" max="16145" width="9.140625" style="26"/>
    <col min="16146" max="16146" width="32.28515625" style="26" customWidth="1"/>
    <col min="16147" max="16147" width="10.140625" style="26" customWidth="1"/>
    <col min="16148" max="16384" width="9.140625" style="26"/>
  </cols>
  <sheetData>
    <row r="1" spans="1:7">
      <c r="A1" s="43" t="str">
        <f>TblAgeBar!B4</f>
        <v xml:space="preserve">  0 - 4</v>
      </c>
      <c r="B1" s="43" t="s">
        <v>314</v>
      </c>
      <c r="C1" s="55">
        <f>TblAgeBar!C4</f>
        <v>259.29000000000002</v>
      </c>
      <c r="D1" s="43" t="s">
        <v>144</v>
      </c>
      <c r="E1" s="54">
        <f t="shared" ref="E1:E9" si="0">ROUNDDOWN((C1*100/F1),2)</f>
        <v>93.02</v>
      </c>
      <c r="F1" s="26">
        <f>(C1+C2+C3+C4+C5+C6+C7+C8+C9)</f>
        <v>278.73000000000008</v>
      </c>
      <c r="G1" s="29" t="s">
        <v>142</v>
      </c>
    </row>
    <row r="2" spans="1:7">
      <c r="A2" s="43" t="str">
        <f>TblAgeBar!B5</f>
        <v xml:space="preserve">  5 - 9</v>
      </c>
      <c r="B2" s="43" t="s">
        <v>314</v>
      </c>
      <c r="C2" s="55">
        <f>TblAgeBar!C5</f>
        <v>17.87</v>
      </c>
      <c r="D2" s="43" t="s">
        <v>144</v>
      </c>
      <c r="E2" s="54" t="e">
        <f t="shared" si="0"/>
        <v>#REF!</v>
      </c>
      <c r="F2" s="26" t="e">
        <f>#REF!+C2+C3+C4+C5+C6+C7+C8+C9</f>
        <v>#REF!</v>
      </c>
      <c r="G2" s="29" t="s">
        <v>142</v>
      </c>
    </row>
    <row r="3" spans="1:7">
      <c r="A3" s="43" t="str">
        <f>TblAgeBar!B6</f>
        <v xml:space="preserve"> 10 - 14</v>
      </c>
      <c r="B3" s="43" t="s">
        <v>314</v>
      </c>
      <c r="C3" s="55">
        <f>TblAgeBar!C6</f>
        <v>1.1000000000000001</v>
      </c>
      <c r="D3" s="43" t="s">
        <v>144</v>
      </c>
      <c r="E3" s="54" t="e">
        <f t="shared" si="0"/>
        <v>#REF!</v>
      </c>
      <c r="F3" s="26" t="e">
        <f>#REF!+#REF!+C3+C4+C5+C6+C7+C8+C9</f>
        <v>#REF!</v>
      </c>
      <c r="G3" s="29" t="s">
        <v>142</v>
      </c>
    </row>
    <row r="4" spans="1:7">
      <c r="A4" s="43" t="str">
        <f>TblAgeBar!B8</f>
        <v xml:space="preserve"> 25 - 34</v>
      </c>
      <c r="B4" s="43" t="s">
        <v>314</v>
      </c>
      <c r="C4" s="55">
        <f>TblAgeBar!C8</f>
        <v>0.47</v>
      </c>
      <c r="D4" s="43" t="s">
        <v>144</v>
      </c>
      <c r="E4" s="54" t="e">
        <f t="shared" si="0"/>
        <v>#REF!</v>
      </c>
      <c r="F4" s="29" t="e">
        <f>#REF!+C1+C2+C3+C4+C5+C6+C7+C8</f>
        <v>#REF!</v>
      </c>
      <c r="G4" s="29" t="s">
        <v>142</v>
      </c>
    </row>
    <row r="5" spans="1:7">
      <c r="A5" s="43" t="str">
        <f>TblAgeBar!B7</f>
        <v xml:space="preserve"> 15 - 24</v>
      </c>
      <c r="B5" s="43" t="s">
        <v>314</v>
      </c>
      <c r="C5" s="55">
        <f>TblAgeBar!C7</f>
        <v>0</v>
      </c>
      <c r="D5" s="43" t="s">
        <v>144</v>
      </c>
      <c r="E5" s="54" t="e">
        <f t="shared" si="0"/>
        <v>#REF!</v>
      </c>
      <c r="F5" s="59" t="e">
        <f>#REF!+C3+C4+C5+C6+C7+C8+C9+C10</f>
        <v>#REF!</v>
      </c>
      <c r="G5" s="29" t="s">
        <v>142</v>
      </c>
    </row>
    <row r="6" spans="1:7">
      <c r="A6" s="43" t="str">
        <f>TblAgeBar!B11</f>
        <v xml:space="preserve"> 55 - 64</v>
      </c>
      <c r="B6" s="43" t="s">
        <v>314</v>
      </c>
      <c r="C6" s="55">
        <f>TblAgeBar!C11</f>
        <v>0</v>
      </c>
      <c r="D6" s="43" t="s">
        <v>144</v>
      </c>
      <c r="E6" s="54" t="e">
        <f t="shared" si="0"/>
        <v>#REF!</v>
      </c>
      <c r="F6" s="59" t="e">
        <f>#REF!+#REF!+#REF!+C2+C3+C4+C5+C6+C7</f>
        <v>#REF!</v>
      </c>
      <c r="G6" s="29" t="s">
        <v>142</v>
      </c>
    </row>
    <row r="7" spans="1:7">
      <c r="A7" s="43" t="str">
        <f>TblAgeBar!B9</f>
        <v xml:space="preserve"> 35 - 44</v>
      </c>
      <c r="B7" s="43" t="s">
        <v>314</v>
      </c>
      <c r="C7" s="55">
        <f>TblAgeBar!C9</f>
        <v>0</v>
      </c>
      <c r="D7" s="43" t="s">
        <v>144</v>
      </c>
      <c r="E7" s="54">
        <f t="shared" si="0"/>
        <v>0</v>
      </c>
      <c r="F7" s="26">
        <f>C2+C3+C4+C5+C6+C7+C8+C9+C10</f>
        <v>19.440000000000001</v>
      </c>
      <c r="G7" s="29" t="s">
        <v>142</v>
      </c>
    </row>
    <row r="8" spans="1:7">
      <c r="A8" s="43" t="str">
        <f>TblAgeBar!B10</f>
        <v xml:space="preserve"> 45 - 54</v>
      </c>
      <c r="B8" s="43" t="s">
        <v>314</v>
      </c>
      <c r="C8" s="55">
        <f>TblAgeBar!C10</f>
        <v>0</v>
      </c>
      <c r="D8" s="43" t="s">
        <v>144</v>
      </c>
      <c r="E8" s="54" t="e">
        <f t="shared" si="0"/>
        <v>#REF!</v>
      </c>
      <c r="F8" s="26" t="e">
        <f>#REF!+C3+C4+C5+C6+C7+C8+C9+C10</f>
        <v>#REF!</v>
      </c>
      <c r="G8" s="29" t="s">
        <v>142</v>
      </c>
    </row>
    <row r="9" spans="1:7">
      <c r="A9" s="43" t="str">
        <f>TblAgeBar!B12</f>
        <v xml:space="preserve"> 65 +</v>
      </c>
      <c r="B9" s="43" t="s">
        <v>314</v>
      </c>
      <c r="C9" s="55">
        <f>TblAgeBar!C12</f>
        <v>0</v>
      </c>
      <c r="D9" s="43" t="s">
        <v>144</v>
      </c>
      <c r="E9" s="54" t="e">
        <f t="shared" si="0"/>
        <v>#REF!</v>
      </c>
      <c r="F9" s="26" t="e">
        <f>#REF!+C2+C3+C4+C5+C6+C7+C8+C9</f>
        <v>#REF!</v>
      </c>
      <c r="G9" s="29" t="s">
        <v>142</v>
      </c>
    </row>
    <row r="10" spans="1:7">
      <c r="A10" s="37"/>
      <c r="B10" s="37"/>
      <c r="C10" s="56"/>
    </row>
    <row r="11" spans="1:7">
      <c r="A11" s="37"/>
      <c r="B11" s="37"/>
      <c r="C11" s="56"/>
    </row>
    <row r="12" spans="1:7">
      <c r="A12" s="37"/>
      <c r="B12" s="37"/>
      <c r="C12" s="56"/>
    </row>
    <row r="32" spans="1:3">
      <c r="A32" s="37"/>
      <c r="B32" s="37"/>
      <c r="C32" s="57"/>
    </row>
    <row r="33" spans="1:3">
      <c r="A33" s="37"/>
      <c r="B33" s="37"/>
      <c r="C33" s="56"/>
    </row>
    <row r="34" spans="1:3">
      <c r="A34" s="37"/>
      <c r="B34" s="37"/>
      <c r="C34" s="56"/>
    </row>
    <row r="35" spans="1:3">
      <c r="A35" s="37"/>
      <c r="B35" s="37"/>
      <c r="C35" s="56"/>
    </row>
    <row r="36" spans="1:3">
      <c r="A36" s="37"/>
      <c r="B36" s="37"/>
      <c r="C36" s="56"/>
    </row>
    <row r="37" spans="1:3">
      <c r="A37" s="37"/>
      <c r="B37" s="37"/>
      <c r="C37" s="56"/>
    </row>
    <row r="38" spans="1:3">
      <c r="A38" s="37"/>
      <c r="B38" s="37"/>
      <c r="C38" s="56"/>
    </row>
    <row r="39" spans="1:3">
      <c r="A39" s="37"/>
      <c r="B39" s="37"/>
      <c r="C39" s="56"/>
    </row>
    <row r="40" spans="1:3">
      <c r="A40" s="37"/>
      <c r="B40" s="37"/>
      <c r="C40" s="56"/>
    </row>
    <row r="41" spans="1:3">
      <c r="A41" s="37"/>
      <c r="B41" s="37"/>
      <c r="C41" s="56"/>
    </row>
    <row r="42" spans="1:3">
      <c r="A42" s="37"/>
      <c r="B42" s="37"/>
      <c r="C42" s="56"/>
    </row>
    <row r="43" spans="1:3">
      <c r="A43" s="37"/>
      <c r="B43" s="37"/>
      <c r="C43" s="56"/>
    </row>
    <row r="44" spans="1:3">
      <c r="A44" s="37"/>
      <c r="B44" s="37"/>
      <c r="C44" s="56"/>
    </row>
    <row r="45" spans="1:3">
      <c r="A45" s="37"/>
      <c r="B45" s="37"/>
      <c r="C45" s="56"/>
    </row>
    <row r="46" spans="1:3">
      <c r="A46" s="37"/>
      <c r="B46" s="37"/>
      <c r="C46" s="56"/>
    </row>
    <row r="47" spans="1:3">
      <c r="A47" s="37"/>
      <c r="B47" s="37"/>
      <c r="C47" s="56"/>
    </row>
  </sheetData>
  <sortState ref="A1:G47">
    <sortCondition descending="1" ref="C1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686"/>
  <sheetViews>
    <sheetView workbookViewId="0">
      <selection activeCell="A3" sqref="A3"/>
    </sheetView>
  </sheetViews>
  <sheetFormatPr defaultRowHeight="12.75"/>
  <sheetData>
    <row r="1" spans="1:10" ht="23.25">
      <c r="A1" s="27" t="s">
        <v>586</v>
      </c>
      <c r="J1" s="19"/>
    </row>
    <row r="2" spans="1:10" ht="23.25">
      <c r="A2" s="27" t="s">
        <v>728</v>
      </c>
      <c r="J2" s="19"/>
    </row>
    <row r="3" spans="1:10" ht="20.25">
      <c r="A3" s="21"/>
      <c r="J3" s="19"/>
    </row>
    <row r="4" spans="1:10" ht="23.25">
      <c r="A4" s="27" t="s">
        <v>716</v>
      </c>
      <c r="J4" s="19"/>
    </row>
    <row r="5" spans="1:10" ht="23.25">
      <c r="A5" s="27" t="s">
        <v>717</v>
      </c>
      <c r="J5" s="19"/>
    </row>
    <row r="6" spans="1:10" ht="23.25">
      <c r="A6" s="27" t="s">
        <v>718</v>
      </c>
      <c r="J6" s="19"/>
    </row>
    <row r="7" spans="1:10" ht="23.25">
      <c r="A7" s="27" t="s">
        <v>719</v>
      </c>
      <c r="J7" s="19"/>
    </row>
    <row r="8" spans="1:10" ht="23.25">
      <c r="A8" s="27" t="s">
        <v>720</v>
      </c>
      <c r="J8" s="19"/>
    </row>
    <row r="9" spans="1:10" ht="23.25">
      <c r="A9" s="27" t="s">
        <v>721</v>
      </c>
      <c r="J9" s="19"/>
    </row>
    <row r="10" spans="1:10" ht="23.25">
      <c r="A10" s="27" t="s">
        <v>722</v>
      </c>
      <c r="J10" s="19"/>
    </row>
    <row r="11" spans="1:10" ht="23.25">
      <c r="A11" s="27" t="s">
        <v>723</v>
      </c>
      <c r="J11" s="19"/>
    </row>
    <row r="12" spans="1:10" ht="23.25">
      <c r="A12" s="27"/>
      <c r="J12" s="19"/>
    </row>
    <row r="13" spans="1:10" ht="23.25">
      <c r="A13" s="27"/>
      <c r="J13" s="19"/>
    </row>
    <row r="14" spans="1:10" ht="23.25">
      <c r="A14" s="27"/>
      <c r="J14" s="19"/>
    </row>
    <row r="15" spans="1:10" ht="23.25">
      <c r="A15" s="27"/>
      <c r="J15" s="19"/>
    </row>
    <row r="16" spans="1:10" ht="23.25">
      <c r="A16" s="27"/>
      <c r="J16" s="19"/>
    </row>
    <row r="17" spans="1:10" ht="23.25">
      <c r="A17" s="27"/>
      <c r="J17" s="19"/>
    </row>
    <row r="18" spans="1:10" ht="23.25">
      <c r="A18" s="27"/>
      <c r="J18" s="19"/>
    </row>
    <row r="19" spans="1:10" ht="23.25">
      <c r="A19" s="27"/>
      <c r="J19" s="19"/>
    </row>
    <row r="20" spans="1:10" ht="23.25">
      <c r="A20" s="27"/>
      <c r="J20" s="19"/>
    </row>
    <row r="21" spans="1:10" ht="23.25">
      <c r="A21" s="27"/>
      <c r="J21" s="19"/>
    </row>
    <row r="22" spans="1:10" ht="23.25">
      <c r="A22" s="27"/>
      <c r="J22" s="19"/>
    </row>
    <row r="23" spans="1:10" ht="23.25">
      <c r="A23" s="27"/>
      <c r="J23" s="19"/>
    </row>
    <row r="24" spans="1:10" ht="23.25">
      <c r="A24" s="27"/>
      <c r="J24" s="19"/>
    </row>
    <row r="25" spans="1:10" ht="23.25">
      <c r="A25" s="27"/>
      <c r="J25" s="19"/>
    </row>
    <row r="26" spans="1:10" ht="23.25">
      <c r="A26" s="27"/>
      <c r="J26" s="19"/>
    </row>
    <row r="27" spans="1:10" ht="23.25">
      <c r="A27" s="27"/>
      <c r="J27" s="19"/>
    </row>
    <row r="28" spans="1:10" ht="23.25">
      <c r="A28" s="27"/>
      <c r="J28" s="19"/>
    </row>
    <row r="29" spans="1:10" ht="23.25">
      <c r="A29" s="27"/>
      <c r="J29" s="19"/>
    </row>
    <row r="30" spans="1:10" ht="23.25">
      <c r="A30" s="27"/>
      <c r="J30" s="19"/>
    </row>
    <row r="31" spans="1:10" ht="23.25">
      <c r="A31" s="27"/>
      <c r="J31" s="19"/>
    </row>
    <row r="32" spans="1:10" ht="23.25">
      <c r="A32" s="27"/>
      <c r="J32" s="19"/>
    </row>
    <row r="33" spans="1:10" ht="23.25">
      <c r="A33" s="27"/>
      <c r="J33" s="19"/>
    </row>
    <row r="34" spans="1:10" ht="23.25">
      <c r="A34" s="27"/>
      <c r="J34" s="19"/>
    </row>
    <row r="35" spans="1:10" ht="23.25">
      <c r="A35" s="27"/>
      <c r="J35" s="19"/>
    </row>
    <row r="36" spans="1:10" ht="23.25">
      <c r="A36" s="27"/>
      <c r="J36" s="19"/>
    </row>
    <row r="37" spans="1:10" ht="23.25">
      <c r="A37" s="27"/>
      <c r="J37" s="19"/>
    </row>
    <row r="38" spans="1:10" ht="23.25">
      <c r="A38" s="27"/>
      <c r="J38" s="19"/>
    </row>
    <row r="39" spans="1:10" ht="23.25">
      <c r="A39" s="27"/>
      <c r="J39" s="19"/>
    </row>
    <row r="40" spans="1:10" ht="23.25">
      <c r="A40" s="27"/>
      <c r="J40" s="19"/>
    </row>
    <row r="41" spans="1:10" ht="23.25">
      <c r="A41" s="27"/>
      <c r="J41" s="19"/>
    </row>
    <row r="42" spans="1:10" ht="23.25">
      <c r="A42" s="27"/>
      <c r="J42" s="19"/>
    </row>
    <row r="43" spans="1:10" ht="23.25">
      <c r="A43" s="27"/>
      <c r="J43" s="19"/>
    </row>
    <row r="44" spans="1:10" ht="23.25">
      <c r="A44" s="27"/>
      <c r="J44" s="19"/>
    </row>
    <row r="45" spans="1:10" ht="23.25">
      <c r="A45" s="27"/>
      <c r="J45" s="19"/>
    </row>
    <row r="46" spans="1:10" ht="23.25">
      <c r="A46" s="27"/>
      <c r="J46" s="19"/>
    </row>
    <row r="47" spans="1:10" ht="23.25">
      <c r="A47" s="27"/>
      <c r="J47" s="19"/>
    </row>
    <row r="48" spans="1:10" ht="23.25">
      <c r="A48" s="27"/>
      <c r="J48" s="19"/>
    </row>
    <row r="49" spans="1:10" ht="23.25">
      <c r="A49" s="27"/>
      <c r="J49" s="19"/>
    </row>
    <row r="50" spans="1:10" ht="23.25">
      <c r="A50" s="27"/>
      <c r="J50" s="19"/>
    </row>
    <row r="51" spans="1:10" ht="23.25">
      <c r="A51" s="27"/>
      <c r="J51" s="19"/>
    </row>
    <row r="52" spans="1:10" ht="23.25">
      <c r="A52" s="27"/>
      <c r="J52" s="19"/>
    </row>
    <row r="53" spans="1:10" ht="23.25">
      <c r="A53" s="27"/>
      <c r="J53" s="19"/>
    </row>
    <row r="54" spans="1:10" ht="23.25">
      <c r="A54" s="27"/>
      <c r="J54" s="19"/>
    </row>
    <row r="55" spans="1:10" ht="23.25">
      <c r="A55" s="27"/>
      <c r="J55" s="19"/>
    </row>
    <row r="56" spans="1:10" ht="23.25">
      <c r="A56" s="27"/>
      <c r="J56" s="19"/>
    </row>
    <row r="57" spans="1:10" ht="23.25">
      <c r="A57" s="27"/>
      <c r="J57" s="19"/>
    </row>
    <row r="58" spans="1:10" ht="23.25">
      <c r="A58" s="27"/>
      <c r="J58" s="19"/>
    </row>
    <row r="59" spans="1:10" ht="23.25">
      <c r="A59" s="27"/>
      <c r="J59" s="19"/>
    </row>
    <row r="60" spans="1:10" ht="23.25">
      <c r="A60" s="27"/>
      <c r="J60" s="19"/>
    </row>
    <row r="61" spans="1:10" ht="23.25">
      <c r="A61" s="27"/>
      <c r="J61" s="19"/>
    </row>
    <row r="62" spans="1:10" ht="23.25">
      <c r="A62" s="27"/>
      <c r="J62" s="19"/>
    </row>
    <row r="63" spans="1:10" ht="23.25">
      <c r="A63" s="27"/>
      <c r="J63" s="19"/>
    </row>
    <row r="64" spans="1:10" ht="23.25">
      <c r="A64" s="27"/>
      <c r="J64" s="19"/>
    </row>
    <row r="65" spans="1:10" ht="23.25">
      <c r="A65" s="27"/>
      <c r="J65" s="19"/>
    </row>
    <row r="66" spans="1:10" ht="23.25">
      <c r="A66" s="27"/>
      <c r="J66" s="19"/>
    </row>
    <row r="67" spans="1:10" ht="23.25">
      <c r="A67" s="27"/>
      <c r="J67" s="19"/>
    </row>
    <row r="68" spans="1:10" ht="23.25">
      <c r="A68" s="27"/>
      <c r="J68" s="19"/>
    </row>
    <row r="69" spans="1:10" ht="23.25">
      <c r="A69" s="27"/>
      <c r="J69" s="19"/>
    </row>
    <row r="70" spans="1:10" ht="20.25">
      <c r="A70" s="21"/>
      <c r="J70" s="19"/>
    </row>
    <row r="71" spans="1:10" ht="23.25">
      <c r="A71" s="27"/>
      <c r="J71" s="19"/>
    </row>
    <row r="72" spans="1:10" ht="23.25">
      <c r="A72" s="27"/>
      <c r="J72" s="19"/>
    </row>
    <row r="73" spans="1:10" ht="23.25">
      <c r="A73" s="27"/>
      <c r="J73" s="19"/>
    </row>
    <row r="74" spans="1:10" ht="23.25">
      <c r="A74" s="27"/>
      <c r="J74" s="19"/>
    </row>
    <row r="75" spans="1:10" ht="23.25">
      <c r="A75" s="27"/>
      <c r="J75" s="19"/>
    </row>
    <row r="76" spans="1:10" ht="23.25">
      <c r="A76" s="27"/>
      <c r="J76" s="19"/>
    </row>
    <row r="77" spans="1:10" ht="23.25">
      <c r="A77" s="27"/>
      <c r="J77" s="19"/>
    </row>
    <row r="78" spans="1:10" ht="23.25">
      <c r="A78" s="27"/>
      <c r="J78" s="19"/>
    </row>
    <row r="79" spans="1:10" ht="23.25">
      <c r="A79" s="27"/>
      <c r="J79" s="19"/>
    </row>
    <row r="80" spans="1:10" ht="23.25">
      <c r="A80" s="27"/>
      <c r="J80" s="19"/>
    </row>
    <row r="81" spans="1:10" ht="23.25">
      <c r="A81" s="27"/>
      <c r="J81" s="19"/>
    </row>
    <row r="82" spans="1:10" ht="23.25">
      <c r="A82" s="27"/>
      <c r="J82" s="19"/>
    </row>
    <row r="83" spans="1:10" ht="20.25">
      <c r="A83" s="21"/>
      <c r="J83" s="19"/>
    </row>
    <row r="84" spans="1:10" ht="23.25">
      <c r="A84" s="27"/>
      <c r="J84" s="19"/>
    </row>
    <row r="85" spans="1:10" ht="23.25">
      <c r="A85" s="27"/>
      <c r="J85" s="19"/>
    </row>
    <row r="86" spans="1:10" ht="23.25">
      <c r="A86" s="27"/>
      <c r="J86" s="19"/>
    </row>
    <row r="87" spans="1:10" ht="23.25">
      <c r="A87" s="27"/>
      <c r="J87" s="19"/>
    </row>
    <row r="88" spans="1:10" ht="23.25">
      <c r="A88" s="27"/>
      <c r="J88" s="19"/>
    </row>
    <row r="89" spans="1:10" ht="23.25">
      <c r="A89" s="27"/>
      <c r="J89" s="19"/>
    </row>
    <row r="90" spans="1:10" ht="23.25">
      <c r="A90" s="27"/>
      <c r="J90" s="19"/>
    </row>
    <row r="91" spans="1:10" ht="23.25">
      <c r="A91" s="27"/>
      <c r="J91" s="19"/>
    </row>
    <row r="92" spans="1:10" ht="23.25">
      <c r="A92" s="27"/>
      <c r="J92" s="19"/>
    </row>
    <row r="93" spans="1:10" ht="23.25">
      <c r="A93" s="27"/>
      <c r="J93" s="19"/>
    </row>
    <row r="94" spans="1:10" ht="23.25">
      <c r="A94" s="27"/>
      <c r="J94" s="19"/>
    </row>
    <row r="95" spans="1:10" ht="23.25">
      <c r="A95" s="27"/>
      <c r="J95" s="19"/>
    </row>
    <row r="96" spans="1:10" ht="20.25">
      <c r="A96" s="21"/>
      <c r="J96" s="19"/>
    </row>
    <row r="97" spans="10:10" ht="20.25">
      <c r="J97" s="19"/>
    </row>
    <row r="98" spans="10:10" ht="20.25">
      <c r="J98" s="19"/>
    </row>
    <row r="99" spans="10:10" ht="20.25">
      <c r="J99" s="19"/>
    </row>
    <row r="100" spans="10:10" ht="20.25">
      <c r="J100" s="19"/>
    </row>
    <row r="101" spans="10:10" ht="20.25">
      <c r="J101" s="19"/>
    </row>
    <row r="102" spans="10:10" ht="20.25">
      <c r="J102" s="19"/>
    </row>
    <row r="103" spans="10:10" ht="20.25">
      <c r="J103" s="19"/>
    </row>
    <row r="104" spans="10:10" ht="20.25">
      <c r="J104" s="19"/>
    </row>
    <row r="105" spans="10:10" ht="20.25">
      <c r="J105" s="19"/>
    </row>
    <row r="106" spans="10:10" ht="20.25">
      <c r="J106" s="19"/>
    </row>
    <row r="107" spans="10:10" ht="20.25">
      <c r="J107" s="19"/>
    </row>
    <row r="108" spans="10:10" ht="20.25">
      <c r="J108" s="19"/>
    </row>
    <row r="109" spans="10:10" ht="20.25">
      <c r="J109" s="19"/>
    </row>
    <row r="110" spans="10:10" ht="20.25">
      <c r="J110" s="19"/>
    </row>
    <row r="111" spans="10:10" ht="20.25">
      <c r="J111" s="19"/>
    </row>
    <row r="112" spans="10:10" ht="20.25">
      <c r="J112" s="19"/>
    </row>
    <row r="113" spans="10:10" ht="20.25">
      <c r="J113" s="19"/>
    </row>
    <row r="114" spans="10:10" ht="20.25">
      <c r="J114" s="19"/>
    </row>
    <row r="115" spans="10:10" ht="20.25">
      <c r="J115" s="19"/>
    </row>
    <row r="116" spans="10:10" ht="20.25">
      <c r="J116" s="19"/>
    </row>
    <row r="117" spans="10:10" ht="20.25">
      <c r="J117" s="19"/>
    </row>
    <row r="118" spans="10:10" ht="20.25">
      <c r="J118" s="19"/>
    </row>
    <row r="119" spans="10:10" ht="20.25">
      <c r="J119" s="19"/>
    </row>
    <row r="120" spans="10:10" ht="20.25">
      <c r="J120" s="19"/>
    </row>
    <row r="121" spans="10:10" ht="20.25">
      <c r="J121" s="19"/>
    </row>
    <row r="122" spans="10:10" ht="20.25">
      <c r="J122" s="19"/>
    </row>
    <row r="123" spans="10:10" ht="20.25">
      <c r="J123" s="19"/>
    </row>
    <row r="124" spans="10:10" ht="20.25">
      <c r="J124" s="19"/>
    </row>
    <row r="125" spans="10:10" ht="20.25">
      <c r="J125" s="19"/>
    </row>
    <row r="126" spans="10:10" ht="20.25">
      <c r="J126" s="19"/>
    </row>
    <row r="127" spans="10:10" ht="20.25">
      <c r="J127" s="19"/>
    </row>
    <row r="128" spans="10:10" ht="20.25">
      <c r="J128" s="19"/>
    </row>
    <row r="129" spans="10:10" ht="20.25">
      <c r="J129" s="19"/>
    </row>
    <row r="130" spans="10:10" ht="20.25">
      <c r="J130" s="19"/>
    </row>
    <row r="131" spans="10:10" ht="20.25">
      <c r="J131" s="19"/>
    </row>
    <row r="132" spans="10:10" ht="20.25">
      <c r="J132" s="19"/>
    </row>
    <row r="133" spans="10:10" ht="20.25">
      <c r="J133" s="19"/>
    </row>
    <row r="134" spans="10:10" ht="20.25">
      <c r="J134" s="19"/>
    </row>
    <row r="135" spans="10:10" ht="20.25">
      <c r="J135" s="19"/>
    </row>
    <row r="136" spans="10:10" ht="20.25">
      <c r="J136" s="19"/>
    </row>
    <row r="137" spans="10:10" ht="20.25">
      <c r="J137" s="19"/>
    </row>
    <row r="138" spans="10:10" ht="20.25">
      <c r="J138" s="19"/>
    </row>
    <row r="139" spans="10:10" ht="20.25">
      <c r="J139" s="19"/>
    </row>
    <row r="140" spans="10:10" ht="20.25">
      <c r="J140" s="19"/>
    </row>
    <row r="141" spans="10:10" ht="20.25">
      <c r="J141" s="19"/>
    </row>
    <row r="142" spans="10:10" ht="20.25">
      <c r="J142" s="19"/>
    </row>
    <row r="143" spans="10:10" ht="20.25">
      <c r="J143" s="19"/>
    </row>
    <row r="144" spans="10:10" ht="20.25">
      <c r="J144" s="19"/>
    </row>
    <row r="145" spans="10:10" ht="20.25">
      <c r="J145" s="19"/>
    </row>
    <row r="146" spans="10:10" ht="20.25">
      <c r="J146" s="19"/>
    </row>
    <row r="147" spans="10:10" ht="20.25">
      <c r="J147" s="19"/>
    </row>
    <row r="148" spans="10:10" ht="20.25">
      <c r="J148" s="19"/>
    </row>
    <row r="149" spans="10:10" ht="20.25">
      <c r="J149" s="19"/>
    </row>
    <row r="150" spans="10:10" ht="20.25">
      <c r="J150" s="19"/>
    </row>
    <row r="151" spans="10:10" ht="20.25">
      <c r="J151" s="19"/>
    </row>
    <row r="152" spans="10:10" ht="20.25">
      <c r="J152" s="19"/>
    </row>
    <row r="153" spans="10:10" ht="20.25">
      <c r="J153" s="19"/>
    </row>
    <row r="154" spans="10:10" ht="20.25">
      <c r="J154" s="19"/>
    </row>
    <row r="155" spans="10:10" ht="20.25">
      <c r="J155" s="19"/>
    </row>
    <row r="156" spans="10:10" ht="20.25">
      <c r="J156" s="19"/>
    </row>
    <row r="157" spans="10:10" ht="20.25">
      <c r="J157" s="19"/>
    </row>
    <row r="158" spans="10:10" ht="20.25">
      <c r="J158" s="19"/>
    </row>
    <row r="159" spans="10:10" ht="20.25">
      <c r="J159" s="19"/>
    </row>
    <row r="160" spans="10:10" ht="20.25">
      <c r="J160" s="19"/>
    </row>
    <row r="161" spans="10:10" ht="20.25">
      <c r="J161" s="19"/>
    </row>
    <row r="162" spans="10:10" ht="20.25">
      <c r="J162" s="19"/>
    </row>
    <row r="163" spans="10:10" ht="20.25">
      <c r="J163" s="19"/>
    </row>
    <row r="164" spans="10:10" ht="20.25">
      <c r="J164" s="19"/>
    </row>
    <row r="165" spans="10:10" ht="20.25">
      <c r="J165" s="19"/>
    </row>
    <row r="166" spans="10:10" ht="20.25">
      <c r="J166" s="19"/>
    </row>
    <row r="167" spans="10:10" ht="20.25">
      <c r="J167" s="19"/>
    </row>
    <row r="168" spans="10:10" ht="20.25">
      <c r="J168" s="19"/>
    </row>
    <row r="169" spans="10:10" ht="20.25">
      <c r="J169" s="19"/>
    </row>
    <row r="170" spans="10:10" ht="20.25">
      <c r="J170" s="19"/>
    </row>
    <row r="171" spans="10:10" ht="20.25">
      <c r="J171" s="19"/>
    </row>
    <row r="172" spans="10:10" ht="20.25">
      <c r="J172" s="19"/>
    </row>
    <row r="173" spans="10:10" ht="20.25">
      <c r="J173" s="19"/>
    </row>
    <row r="174" spans="10:10" ht="20.25">
      <c r="J174" s="19"/>
    </row>
    <row r="175" spans="10:10" ht="20.25">
      <c r="J175" s="19"/>
    </row>
    <row r="176" spans="10:10" ht="20.25">
      <c r="J176" s="19"/>
    </row>
    <row r="177" spans="10:10" ht="20.25">
      <c r="J177" s="19"/>
    </row>
    <row r="178" spans="10:10" ht="20.25">
      <c r="J178" s="19"/>
    </row>
    <row r="179" spans="10:10" ht="20.25">
      <c r="J179" s="19"/>
    </row>
    <row r="180" spans="10:10" ht="20.25">
      <c r="J180" s="19"/>
    </row>
    <row r="181" spans="10:10" ht="20.25">
      <c r="J181" s="19"/>
    </row>
    <row r="182" spans="10:10" ht="20.25">
      <c r="J182" s="19"/>
    </row>
    <row r="183" spans="10:10" ht="20.25">
      <c r="J183" s="19"/>
    </row>
    <row r="184" spans="10:10" ht="20.25">
      <c r="J184" s="19"/>
    </row>
    <row r="185" spans="10:10" ht="20.25">
      <c r="J185" s="19"/>
    </row>
    <row r="186" spans="10:10" ht="20.25">
      <c r="J186" s="19"/>
    </row>
    <row r="187" spans="10:10" ht="20.25">
      <c r="J187" s="19"/>
    </row>
    <row r="188" spans="10:10" ht="20.25">
      <c r="J188" s="19"/>
    </row>
    <row r="189" spans="10:10" ht="20.25">
      <c r="J189" s="19"/>
    </row>
    <row r="190" spans="10:10" ht="20.25">
      <c r="J190" s="19"/>
    </row>
    <row r="191" spans="10:10" ht="20.25">
      <c r="J191" s="19"/>
    </row>
    <row r="192" spans="10:10" ht="20.25">
      <c r="J192" s="19"/>
    </row>
    <row r="193" spans="10:10" ht="20.25">
      <c r="J193" s="19"/>
    </row>
    <row r="194" spans="10:10" ht="20.25">
      <c r="J194" s="19"/>
    </row>
    <row r="195" spans="10:10" ht="20.25">
      <c r="J195" s="19"/>
    </row>
    <row r="196" spans="10:10" ht="20.25">
      <c r="J196" s="19"/>
    </row>
    <row r="197" spans="10:10" ht="20.25">
      <c r="J197" s="19"/>
    </row>
    <row r="198" spans="10:10" ht="20.25">
      <c r="J198" s="19"/>
    </row>
    <row r="199" spans="10:10" ht="20.25">
      <c r="J199" s="19"/>
    </row>
    <row r="200" spans="10:10" ht="20.25">
      <c r="J200" s="19"/>
    </row>
    <row r="201" spans="10:10" ht="20.25">
      <c r="J201" s="19"/>
    </row>
    <row r="202" spans="10:10" ht="20.25">
      <c r="J202" s="19"/>
    </row>
    <row r="203" spans="10:10" ht="20.25">
      <c r="J203" s="19"/>
    </row>
    <row r="204" spans="10:10" ht="20.25">
      <c r="J204" s="19"/>
    </row>
    <row r="205" spans="10:10" ht="20.25">
      <c r="J205" s="19"/>
    </row>
    <row r="206" spans="10:10" ht="20.25">
      <c r="J206" s="19"/>
    </row>
    <row r="207" spans="10:10" ht="20.25">
      <c r="J207" s="19"/>
    </row>
    <row r="208" spans="10:10" ht="20.25">
      <c r="J208" s="19"/>
    </row>
    <row r="209" spans="10:10" ht="20.25">
      <c r="J209" s="19"/>
    </row>
    <row r="210" spans="10:10" ht="20.25">
      <c r="J210" s="19"/>
    </row>
    <row r="211" spans="10:10" ht="20.25">
      <c r="J211" s="19"/>
    </row>
    <row r="212" spans="10:10" ht="20.25">
      <c r="J212" s="19"/>
    </row>
    <row r="213" spans="10:10" ht="20.25">
      <c r="J213" s="19"/>
    </row>
    <row r="214" spans="10:10" ht="20.25">
      <c r="J214" s="19"/>
    </row>
    <row r="215" spans="10:10" ht="20.25">
      <c r="J215" s="19"/>
    </row>
    <row r="216" spans="10:10" ht="20.25">
      <c r="J216" s="19"/>
    </row>
    <row r="217" spans="10:10" ht="20.25">
      <c r="J217" s="19"/>
    </row>
    <row r="218" spans="10:10" ht="20.25">
      <c r="J218" s="19"/>
    </row>
    <row r="219" spans="10:10" ht="20.25">
      <c r="J219" s="19"/>
    </row>
    <row r="220" spans="10:10" ht="20.25">
      <c r="J220" s="19"/>
    </row>
    <row r="221" spans="10:10" ht="20.25">
      <c r="J221" s="19"/>
    </row>
    <row r="222" spans="10:10" ht="20.25">
      <c r="J222" s="19"/>
    </row>
    <row r="223" spans="10:10" ht="20.25">
      <c r="J223" s="19"/>
    </row>
    <row r="224" spans="10:10" ht="20.25">
      <c r="J224" s="19"/>
    </row>
    <row r="225" spans="10:10" ht="20.25">
      <c r="J225" s="19"/>
    </row>
    <row r="226" spans="10:10" ht="20.25">
      <c r="J226" s="19"/>
    </row>
    <row r="227" spans="10:10" ht="20.25">
      <c r="J227" s="19"/>
    </row>
    <row r="228" spans="10:10" ht="20.25">
      <c r="J228" s="19"/>
    </row>
    <row r="229" spans="10:10" ht="20.25">
      <c r="J229" s="19"/>
    </row>
    <row r="230" spans="10:10" ht="20.25">
      <c r="J230" s="19"/>
    </row>
    <row r="231" spans="10:10" ht="20.25">
      <c r="J231" s="19"/>
    </row>
    <row r="232" spans="10:10" ht="20.25">
      <c r="J232" s="19"/>
    </row>
    <row r="233" spans="10:10" ht="20.25">
      <c r="J233" s="19"/>
    </row>
    <row r="234" spans="10:10" ht="20.25">
      <c r="J234" s="19"/>
    </row>
    <row r="235" spans="10:10" ht="20.25">
      <c r="J235" s="19"/>
    </row>
    <row r="236" spans="10:10" ht="20.25">
      <c r="J236" s="19"/>
    </row>
    <row r="237" spans="10:10" ht="20.25">
      <c r="J237" s="19"/>
    </row>
    <row r="238" spans="10:10" ht="20.25">
      <c r="J238" s="19"/>
    </row>
    <row r="239" spans="10:10" ht="20.25">
      <c r="J239" s="19"/>
    </row>
    <row r="240" spans="10:10" ht="20.25">
      <c r="J240" s="19"/>
    </row>
    <row r="241" spans="10:10" ht="20.25">
      <c r="J241" s="19"/>
    </row>
    <row r="242" spans="10:10" ht="20.25">
      <c r="J242" s="19"/>
    </row>
    <row r="243" spans="10:10" ht="20.25">
      <c r="J243" s="19"/>
    </row>
    <row r="244" spans="10:10" ht="20.25">
      <c r="J244" s="19"/>
    </row>
    <row r="245" spans="10:10" ht="20.25">
      <c r="J245" s="19"/>
    </row>
    <row r="246" spans="10:10" ht="20.25">
      <c r="J246" s="19"/>
    </row>
    <row r="247" spans="10:10" ht="20.25">
      <c r="J247" s="19"/>
    </row>
    <row r="248" spans="10:10" ht="20.25">
      <c r="J248" s="19"/>
    </row>
    <row r="249" spans="10:10" ht="20.25">
      <c r="J249" s="19"/>
    </row>
    <row r="250" spans="10:10" ht="20.25">
      <c r="J250" s="19"/>
    </row>
    <row r="251" spans="10:10" ht="20.25">
      <c r="J251" s="19"/>
    </row>
    <row r="252" spans="10:10" ht="20.25">
      <c r="J252" s="19"/>
    </row>
    <row r="253" spans="10:10" ht="20.25">
      <c r="J253" s="19"/>
    </row>
    <row r="254" spans="10:10" ht="20.25">
      <c r="J254" s="19"/>
    </row>
    <row r="255" spans="10:10" ht="20.25">
      <c r="J255" s="19"/>
    </row>
    <row r="256" spans="10:10" ht="20.25">
      <c r="J256" s="19"/>
    </row>
    <row r="257" spans="10:10" ht="20.25">
      <c r="J257" s="19"/>
    </row>
    <row r="258" spans="10:10" ht="20.25">
      <c r="J258" s="19"/>
    </row>
    <row r="259" spans="10:10" ht="20.25">
      <c r="J259" s="19"/>
    </row>
    <row r="260" spans="10:10" ht="20.25">
      <c r="J260" s="19"/>
    </row>
    <row r="261" spans="10:10" ht="20.25">
      <c r="J261" s="19"/>
    </row>
    <row r="262" spans="10:10" ht="20.25">
      <c r="J262" s="19"/>
    </row>
    <row r="263" spans="10:10" ht="20.25">
      <c r="J263" s="19"/>
    </row>
    <row r="264" spans="10:10" ht="20.25">
      <c r="J264" s="19"/>
    </row>
    <row r="265" spans="10:10" ht="20.25">
      <c r="J265" s="19"/>
    </row>
    <row r="266" spans="10:10" ht="20.25">
      <c r="J266" s="19"/>
    </row>
    <row r="267" spans="10:10" ht="20.25">
      <c r="J267" s="19"/>
    </row>
    <row r="268" spans="10:10" ht="20.25">
      <c r="J268" s="19"/>
    </row>
    <row r="269" spans="10:10" ht="20.25">
      <c r="J269" s="19"/>
    </row>
    <row r="270" spans="10:10" ht="20.25">
      <c r="J270" s="19"/>
    </row>
    <row r="271" spans="10:10" ht="20.25">
      <c r="J271" s="19"/>
    </row>
    <row r="272" spans="10:10" ht="20.25">
      <c r="J272" s="19"/>
    </row>
    <row r="273" spans="10:10" ht="20.25">
      <c r="J273" s="19"/>
    </row>
    <row r="274" spans="10:10" ht="20.25">
      <c r="J274" s="19"/>
    </row>
    <row r="275" spans="10:10" ht="20.25">
      <c r="J275" s="19"/>
    </row>
    <row r="276" spans="10:10" ht="20.25">
      <c r="J276" s="19"/>
    </row>
    <row r="277" spans="10:10" ht="20.25">
      <c r="J277" s="19"/>
    </row>
    <row r="278" spans="10:10" ht="20.25">
      <c r="J278" s="19"/>
    </row>
    <row r="279" spans="10:10" ht="20.25">
      <c r="J279" s="19"/>
    </row>
    <row r="280" spans="10:10" ht="20.25">
      <c r="J280" s="19"/>
    </row>
    <row r="281" spans="10:10" ht="20.25">
      <c r="J281" s="19"/>
    </row>
    <row r="282" spans="10:10" ht="20.25">
      <c r="J282" s="19"/>
    </row>
    <row r="283" spans="10:10" ht="20.25">
      <c r="J283" s="19"/>
    </row>
    <row r="284" spans="10:10" ht="20.25">
      <c r="J284" s="19"/>
    </row>
    <row r="285" spans="10:10" ht="20.25">
      <c r="J285" s="19"/>
    </row>
    <row r="286" spans="10:10" ht="20.25">
      <c r="J286" s="19"/>
    </row>
    <row r="287" spans="10:10" ht="20.25">
      <c r="J287" s="19"/>
    </row>
    <row r="288" spans="10:10" ht="20.25">
      <c r="J288" s="19"/>
    </row>
    <row r="289" spans="10:10" ht="20.25">
      <c r="J289" s="19"/>
    </row>
    <row r="290" spans="10:10" ht="20.25">
      <c r="J290" s="19"/>
    </row>
    <row r="291" spans="10:10" ht="20.25">
      <c r="J291" s="19"/>
    </row>
    <row r="292" spans="10:10" ht="20.25">
      <c r="J292" s="19"/>
    </row>
    <row r="293" spans="10:10" ht="20.25">
      <c r="J293" s="19"/>
    </row>
    <row r="294" spans="10:10" ht="20.25">
      <c r="J294" s="19"/>
    </row>
    <row r="295" spans="10:10" ht="20.25">
      <c r="J295" s="19"/>
    </row>
    <row r="296" spans="10:10" ht="20.25">
      <c r="J296" s="19"/>
    </row>
    <row r="297" spans="10:10" ht="20.25">
      <c r="J297" s="19"/>
    </row>
    <row r="298" spans="10:10" ht="20.25">
      <c r="J298" s="19"/>
    </row>
    <row r="299" spans="10:10" ht="20.25">
      <c r="J299" s="19"/>
    </row>
    <row r="300" spans="10:10" ht="20.25">
      <c r="J300" s="19"/>
    </row>
    <row r="301" spans="10:10" ht="20.25">
      <c r="J301" s="19"/>
    </row>
    <row r="302" spans="10:10" ht="20.25">
      <c r="J302" s="19"/>
    </row>
    <row r="303" spans="10:10" ht="20.25">
      <c r="J303" s="19"/>
    </row>
    <row r="304" spans="10:10" ht="20.25">
      <c r="J304" s="19"/>
    </row>
    <row r="305" spans="10:10" ht="20.25">
      <c r="J305" s="19"/>
    </row>
    <row r="306" spans="10:10" ht="20.25">
      <c r="J306" s="19"/>
    </row>
    <row r="307" spans="10:10" ht="20.25">
      <c r="J307" s="19"/>
    </row>
    <row r="308" spans="10:10" ht="20.25">
      <c r="J308" s="19"/>
    </row>
    <row r="309" spans="10:10" ht="20.25">
      <c r="J309" s="19"/>
    </row>
    <row r="310" spans="10:10" ht="20.25">
      <c r="J310" s="19"/>
    </row>
    <row r="311" spans="10:10" ht="20.25">
      <c r="J311" s="19"/>
    </row>
    <row r="312" spans="10:10" ht="20.25">
      <c r="J312" s="19"/>
    </row>
    <row r="313" spans="10:10" ht="20.25">
      <c r="J313" s="19"/>
    </row>
    <row r="314" spans="10:10" ht="20.25">
      <c r="J314" s="19"/>
    </row>
    <row r="315" spans="10:10" ht="20.25">
      <c r="J315" s="19"/>
    </row>
    <row r="316" spans="10:10" ht="20.25">
      <c r="J316" s="19"/>
    </row>
    <row r="317" spans="10:10" ht="20.25">
      <c r="J317" s="19"/>
    </row>
    <row r="318" spans="10:10" ht="20.25">
      <c r="J318" s="19"/>
    </row>
    <row r="319" spans="10:10" ht="20.25">
      <c r="J319" s="19"/>
    </row>
    <row r="320" spans="10:10" ht="20.25">
      <c r="J320" s="19"/>
    </row>
    <row r="321" spans="10:10" ht="20.25">
      <c r="J321" s="19"/>
    </row>
    <row r="322" spans="10:10" ht="20.25">
      <c r="J322" s="19"/>
    </row>
    <row r="323" spans="10:10" ht="20.25">
      <c r="J323" s="19"/>
    </row>
    <row r="324" spans="10:10" ht="20.25">
      <c r="J324" s="19"/>
    </row>
    <row r="325" spans="10:10" ht="20.25">
      <c r="J325" s="19"/>
    </row>
    <row r="326" spans="10:10" ht="20.25">
      <c r="J326" s="19"/>
    </row>
    <row r="327" spans="10:10" ht="20.25">
      <c r="J327" s="19"/>
    </row>
    <row r="328" spans="10:10" ht="20.25">
      <c r="J328" s="19"/>
    </row>
    <row r="329" spans="10:10" ht="20.25">
      <c r="J329" s="19"/>
    </row>
    <row r="330" spans="10:10" ht="20.25">
      <c r="J330" s="19"/>
    </row>
    <row r="331" spans="10:10" ht="20.25">
      <c r="J331" s="19"/>
    </row>
    <row r="332" spans="10:10" ht="20.25">
      <c r="J332" s="19"/>
    </row>
    <row r="333" spans="10:10" ht="20.25">
      <c r="J333" s="19"/>
    </row>
    <row r="334" spans="10:10" ht="20.25">
      <c r="J334" s="19"/>
    </row>
    <row r="335" spans="10:10" ht="20.25">
      <c r="J335" s="19"/>
    </row>
    <row r="336" spans="10:10" ht="20.25">
      <c r="J336" s="19"/>
    </row>
    <row r="337" spans="10:10" ht="20.25">
      <c r="J337" s="19"/>
    </row>
    <row r="338" spans="10:10" ht="20.25">
      <c r="J338" s="19"/>
    </row>
    <row r="339" spans="10:10" ht="20.25">
      <c r="J339" s="19"/>
    </row>
    <row r="340" spans="10:10" ht="20.25">
      <c r="J340" s="19"/>
    </row>
    <row r="341" spans="10:10" ht="20.25">
      <c r="J341" s="19"/>
    </row>
    <row r="342" spans="10:10" ht="20.25">
      <c r="J342" s="19"/>
    </row>
    <row r="343" spans="10:10" ht="20.25">
      <c r="J343" s="19"/>
    </row>
    <row r="344" spans="10:10" ht="20.25">
      <c r="J344" s="19"/>
    </row>
    <row r="345" spans="10:10" ht="20.25">
      <c r="J345" s="19"/>
    </row>
    <row r="346" spans="10:10" ht="20.25">
      <c r="J346" s="19"/>
    </row>
    <row r="347" spans="10:10" ht="20.25">
      <c r="J347" s="19"/>
    </row>
    <row r="348" spans="10:10" ht="20.25">
      <c r="J348" s="19"/>
    </row>
    <row r="349" spans="10:10" ht="20.25">
      <c r="J349" s="19"/>
    </row>
    <row r="350" spans="10:10" ht="20.25">
      <c r="J350" s="19"/>
    </row>
    <row r="351" spans="10:10" ht="20.25">
      <c r="J351" s="19"/>
    </row>
    <row r="352" spans="10:10" ht="20.25">
      <c r="J352" s="19"/>
    </row>
    <row r="353" spans="10:10" ht="20.25">
      <c r="J353" s="19"/>
    </row>
    <row r="354" spans="10:10" ht="20.25">
      <c r="J354" s="19"/>
    </row>
    <row r="355" spans="10:10" ht="20.25">
      <c r="J355" s="19"/>
    </row>
    <row r="356" spans="10:10" ht="20.25">
      <c r="J356" s="19"/>
    </row>
    <row r="357" spans="10:10" ht="20.25">
      <c r="J357" s="19"/>
    </row>
    <row r="358" spans="10:10" ht="20.25">
      <c r="J358" s="19"/>
    </row>
    <row r="359" spans="10:10" ht="20.25">
      <c r="J359" s="19"/>
    </row>
    <row r="360" spans="10:10" ht="20.25">
      <c r="J360" s="19"/>
    </row>
    <row r="361" spans="10:10" ht="20.25">
      <c r="J361" s="19"/>
    </row>
    <row r="362" spans="10:10" ht="20.25">
      <c r="J362" s="19"/>
    </row>
    <row r="363" spans="10:10" ht="20.25">
      <c r="J363" s="19"/>
    </row>
    <row r="364" spans="10:10" ht="20.25">
      <c r="J364" s="19"/>
    </row>
    <row r="365" spans="10:10" ht="20.25">
      <c r="J365" s="19"/>
    </row>
    <row r="366" spans="10:10" ht="20.25">
      <c r="J366" s="19"/>
    </row>
    <row r="367" spans="10:10" ht="20.25">
      <c r="J367" s="19"/>
    </row>
    <row r="368" spans="10:10" ht="20.25">
      <c r="J368" s="19"/>
    </row>
    <row r="369" spans="10:10" ht="20.25">
      <c r="J369" s="19"/>
    </row>
    <row r="370" spans="10:10" ht="20.25">
      <c r="J370" s="19"/>
    </row>
    <row r="371" spans="10:10" ht="20.25">
      <c r="J371" s="19"/>
    </row>
    <row r="372" spans="10:10" ht="20.25">
      <c r="J372" s="19"/>
    </row>
    <row r="373" spans="10:10" ht="20.25">
      <c r="J373" s="19"/>
    </row>
    <row r="374" spans="10:10" ht="20.25">
      <c r="J374" s="19"/>
    </row>
    <row r="375" spans="10:10" ht="20.25">
      <c r="J375" s="19"/>
    </row>
    <row r="376" spans="10:10" ht="20.25">
      <c r="J376" s="19"/>
    </row>
    <row r="377" spans="10:10" ht="20.25">
      <c r="J377" s="19"/>
    </row>
    <row r="378" spans="10:10" ht="20.25">
      <c r="J378" s="19"/>
    </row>
    <row r="379" spans="10:10" ht="20.25">
      <c r="J379" s="19"/>
    </row>
    <row r="380" spans="10:10" ht="20.25">
      <c r="J380" s="19"/>
    </row>
    <row r="381" spans="10:10" ht="20.25">
      <c r="J381" s="19"/>
    </row>
    <row r="382" spans="10:10" ht="20.25">
      <c r="J382" s="19"/>
    </row>
    <row r="383" spans="10:10" ht="20.25">
      <c r="J383" s="19"/>
    </row>
    <row r="384" spans="10:10" ht="20.25">
      <c r="J384" s="19"/>
    </row>
    <row r="385" spans="10:10" ht="20.25">
      <c r="J385" s="19"/>
    </row>
    <row r="386" spans="10:10" ht="20.25">
      <c r="J386" s="19"/>
    </row>
    <row r="387" spans="10:10" ht="20.25">
      <c r="J387" s="19"/>
    </row>
    <row r="388" spans="10:10" ht="20.25">
      <c r="J388" s="19"/>
    </row>
    <row r="389" spans="10:10" ht="20.25">
      <c r="J389" s="19"/>
    </row>
    <row r="390" spans="10:10" ht="20.25">
      <c r="J390" s="19"/>
    </row>
    <row r="391" spans="10:10" ht="20.25">
      <c r="J391" s="19"/>
    </row>
    <row r="392" spans="10:10" ht="20.25">
      <c r="J392" s="19"/>
    </row>
    <row r="393" spans="10:10" ht="20.25">
      <c r="J393" s="19"/>
    </row>
    <row r="394" spans="10:10" ht="20.25">
      <c r="J394" s="19"/>
    </row>
    <row r="395" spans="10:10" ht="20.25">
      <c r="J395" s="19"/>
    </row>
    <row r="396" spans="10:10" ht="20.25">
      <c r="J396" s="19"/>
    </row>
    <row r="397" spans="10:10" ht="20.25">
      <c r="J397" s="19"/>
    </row>
    <row r="398" spans="10:10" ht="20.25">
      <c r="J398" s="19"/>
    </row>
    <row r="399" spans="10:10" ht="20.25">
      <c r="J399" s="19"/>
    </row>
    <row r="400" spans="10:10" ht="20.25">
      <c r="J400" s="19"/>
    </row>
    <row r="401" spans="10:10" ht="20.25">
      <c r="J401" s="19"/>
    </row>
    <row r="402" spans="10:10" ht="20.25">
      <c r="J402" s="19"/>
    </row>
    <row r="403" spans="10:10" ht="20.25">
      <c r="J403" s="19"/>
    </row>
    <row r="404" spans="10:10" ht="20.25">
      <c r="J404" s="19"/>
    </row>
    <row r="405" spans="10:10" ht="20.25">
      <c r="J405" s="19"/>
    </row>
    <row r="406" spans="10:10" ht="20.25">
      <c r="J406" s="19"/>
    </row>
    <row r="407" spans="10:10" ht="20.25">
      <c r="J407" s="19"/>
    </row>
    <row r="408" spans="10:10" ht="20.25">
      <c r="J408" s="19"/>
    </row>
    <row r="409" spans="10:10" ht="20.25">
      <c r="J409" s="19"/>
    </row>
    <row r="410" spans="10:10" ht="20.25">
      <c r="J410" s="19"/>
    </row>
    <row r="411" spans="10:10" ht="20.25">
      <c r="J411" s="19"/>
    </row>
    <row r="412" spans="10:10" ht="20.25">
      <c r="J412" s="19"/>
    </row>
    <row r="413" spans="10:10" ht="20.25">
      <c r="J413" s="19"/>
    </row>
    <row r="414" spans="10:10" ht="20.25">
      <c r="J414" s="19"/>
    </row>
    <row r="415" spans="10:10" ht="20.25">
      <c r="J415" s="19"/>
    </row>
    <row r="416" spans="10:10" ht="20.25">
      <c r="J416" s="19"/>
    </row>
    <row r="417" spans="10:10" ht="20.25">
      <c r="J417" s="19"/>
    </row>
    <row r="418" spans="10:10" ht="20.25">
      <c r="J418" s="19"/>
    </row>
    <row r="419" spans="10:10" ht="20.25">
      <c r="J419" s="19"/>
    </row>
    <row r="420" spans="10:10" ht="20.25">
      <c r="J420" s="19"/>
    </row>
    <row r="421" spans="10:10" ht="20.25">
      <c r="J421" s="19"/>
    </row>
    <row r="422" spans="10:10" ht="20.25">
      <c r="J422" s="19"/>
    </row>
    <row r="423" spans="10:10" ht="20.25">
      <c r="J423" s="19"/>
    </row>
    <row r="424" spans="10:10" ht="20.25">
      <c r="J424" s="19"/>
    </row>
    <row r="425" spans="10:10" ht="20.25">
      <c r="J425" s="19"/>
    </row>
    <row r="426" spans="10:10" ht="20.25">
      <c r="J426" s="19"/>
    </row>
    <row r="427" spans="10:10" ht="20.25">
      <c r="J427" s="19"/>
    </row>
    <row r="428" spans="10:10" ht="20.25">
      <c r="J428" s="19"/>
    </row>
    <row r="429" spans="10:10" ht="20.25">
      <c r="J429" s="19"/>
    </row>
    <row r="430" spans="10:10" ht="20.25">
      <c r="J430" s="19"/>
    </row>
    <row r="431" spans="10:10" ht="20.25">
      <c r="J431" s="19"/>
    </row>
    <row r="432" spans="10:10" ht="20.25">
      <c r="J432" s="19"/>
    </row>
    <row r="433" spans="10:10" ht="20.25">
      <c r="J433" s="19"/>
    </row>
    <row r="434" spans="10:10" ht="20.25">
      <c r="J434" s="19"/>
    </row>
    <row r="435" spans="10:10" ht="20.25">
      <c r="J435" s="19"/>
    </row>
    <row r="436" spans="10:10" ht="20.25">
      <c r="J436" s="19"/>
    </row>
    <row r="437" spans="10:10" ht="20.25">
      <c r="J437" s="19"/>
    </row>
    <row r="438" spans="10:10" ht="20.25">
      <c r="J438" s="19"/>
    </row>
    <row r="439" spans="10:10" ht="20.25">
      <c r="J439" s="19"/>
    </row>
    <row r="440" spans="10:10" ht="20.25">
      <c r="J440" s="19"/>
    </row>
    <row r="441" spans="10:10" ht="20.25">
      <c r="J441" s="19"/>
    </row>
    <row r="442" spans="10:10" ht="20.25">
      <c r="J442" s="19"/>
    </row>
    <row r="443" spans="10:10" ht="20.25">
      <c r="J443" s="19"/>
    </row>
    <row r="444" spans="10:10" ht="20.25">
      <c r="J444" s="19"/>
    </row>
    <row r="445" spans="10:10" ht="20.25">
      <c r="J445" s="19"/>
    </row>
    <row r="446" spans="10:10" ht="20.25">
      <c r="J446" s="19"/>
    </row>
    <row r="447" spans="10:10" ht="20.25">
      <c r="J447" s="19"/>
    </row>
    <row r="448" spans="10:10" ht="20.25">
      <c r="J448" s="19"/>
    </row>
    <row r="449" spans="10:10" ht="20.25">
      <c r="J449" s="19"/>
    </row>
    <row r="450" spans="10:10" ht="20.25">
      <c r="J450" s="19"/>
    </row>
    <row r="451" spans="10:10" ht="20.25">
      <c r="J451" s="19"/>
    </row>
    <row r="452" spans="10:10" ht="20.25">
      <c r="J452" s="19"/>
    </row>
    <row r="453" spans="10:10" ht="20.25">
      <c r="J453" s="19"/>
    </row>
    <row r="454" spans="10:10" ht="20.25">
      <c r="J454" s="19"/>
    </row>
    <row r="455" spans="10:10" ht="20.25">
      <c r="J455" s="19"/>
    </row>
    <row r="456" spans="10:10" ht="20.25">
      <c r="J456" s="19"/>
    </row>
    <row r="457" spans="10:10" ht="20.25">
      <c r="J457" s="19"/>
    </row>
    <row r="458" spans="10:10" ht="20.25">
      <c r="J458" s="19"/>
    </row>
    <row r="459" spans="10:10" ht="20.25">
      <c r="J459" s="19"/>
    </row>
    <row r="460" spans="10:10" ht="20.25">
      <c r="J460" s="19"/>
    </row>
    <row r="461" spans="10:10" ht="20.25">
      <c r="J461" s="19"/>
    </row>
    <row r="462" spans="10:10" ht="20.25">
      <c r="J462" s="19"/>
    </row>
    <row r="463" spans="10:10" ht="20.25">
      <c r="J463" s="19"/>
    </row>
    <row r="464" spans="10:10" ht="20.25">
      <c r="J464" s="19"/>
    </row>
    <row r="465" spans="10:10" ht="20.25">
      <c r="J465" s="19"/>
    </row>
    <row r="466" spans="10:10" ht="20.25">
      <c r="J466" s="19"/>
    </row>
    <row r="467" spans="10:10" ht="20.25">
      <c r="J467" s="19"/>
    </row>
    <row r="468" spans="10:10" ht="20.25">
      <c r="J468" s="19"/>
    </row>
    <row r="469" spans="10:10" ht="20.25">
      <c r="J469" s="19"/>
    </row>
    <row r="470" spans="10:10" ht="20.25">
      <c r="J470" s="19"/>
    </row>
    <row r="471" spans="10:10" ht="20.25">
      <c r="J471" s="19"/>
    </row>
    <row r="472" spans="10:10" ht="20.25">
      <c r="J472" s="19"/>
    </row>
    <row r="473" spans="10:10" ht="20.25">
      <c r="J473" s="19"/>
    </row>
    <row r="474" spans="10:10" ht="20.25">
      <c r="J474" s="19"/>
    </row>
    <row r="475" spans="10:10" ht="20.25">
      <c r="J475" s="19"/>
    </row>
    <row r="476" spans="10:10" ht="20.25">
      <c r="J476" s="19"/>
    </row>
    <row r="477" spans="10:10" ht="20.25">
      <c r="J477" s="19"/>
    </row>
    <row r="478" spans="10:10" ht="20.25">
      <c r="J478" s="19"/>
    </row>
    <row r="479" spans="10:10" ht="20.25">
      <c r="J479" s="19"/>
    </row>
    <row r="480" spans="10:10" ht="20.25">
      <c r="J480" s="19"/>
    </row>
    <row r="481" spans="10:10" ht="20.25">
      <c r="J481" s="19"/>
    </row>
    <row r="482" spans="10:10" ht="20.25">
      <c r="J482" s="19"/>
    </row>
    <row r="483" spans="10:10" ht="20.25">
      <c r="J483" s="19"/>
    </row>
    <row r="484" spans="10:10" ht="20.25">
      <c r="J484" s="19"/>
    </row>
    <row r="485" spans="10:10" ht="20.25">
      <c r="J485" s="19"/>
    </row>
    <row r="486" spans="10:10" ht="20.25">
      <c r="J486" s="19"/>
    </row>
    <row r="487" spans="10:10" ht="20.25">
      <c r="J487" s="19"/>
    </row>
    <row r="488" spans="10:10" ht="20.25">
      <c r="J488" s="19"/>
    </row>
    <row r="489" spans="10:10" ht="20.25">
      <c r="J489" s="19"/>
    </row>
    <row r="490" spans="10:10" ht="20.25">
      <c r="J490" s="19"/>
    </row>
    <row r="491" spans="10:10" ht="20.25">
      <c r="J491" s="19"/>
    </row>
    <row r="492" spans="10:10" ht="20.25">
      <c r="J492" s="19"/>
    </row>
    <row r="493" spans="10:10" ht="20.25">
      <c r="J493" s="19"/>
    </row>
    <row r="494" spans="10:10" ht="20.25">
      <c r="J494" s="19"/>
    </row>
    <row r="495" spans="10:10" ht="20.25">
      <c r="J495" s="19"/>
    </row>
    <row r="496" spans="10:10" ht="20.25">
      <c r="J496" s="19"/>
    </row>
    <row r="497" spans="10:10" ht="20.25">
      <c r="J497" s="19"/>
    </row>
    <row r="498" spans="10:10" ht="20.25">
      <c r="J498" s="19"/>
    </row>
    <row r="499" spans="10:10" ht="20.25">
      <c r="J499" s="19"/>
    </row>
    <row r="500" spans="10:10" ht="20.25">
      <c r="J500" s="19"/>
    </row>
    <row r="501" spans="10:10" ht="20.25">
      <c r="J501" s="19"/>
    </row>
    <row r="502" spans="10:10" ht="20.25">
      <c r="J502" s="19"/>
    </row>
    <row r="503" spans="10:10" ht="20.25">
      <c r="J503" s="19"/>
    </row>
    <row r="504" spans="10:10" ht="20.25">
      <c r="J504" s="19"/>
    </row>
    <row r="505" spans="10:10" ht="20.25">
      <c r="J505" s="19"/>
    </row>
    <row r="506" spans="10:10" ht="20.25">
      <c r="J506" s="19"/>
    </row>
    <row r="507" spans="10:10" ht="20.25">
      <c r="J507" s="19"/>
    </row>
    <row r="508" spans="10:10" ht="20.25">
      <c r="J508" s="19"/>
    </row>
    <row r="509" spans="10:10" ht="20.25">
      <c r="J509" s="19"/>
    </row>
    <row r="510" spans="10:10" ht="20.25">
      <c r="J510" s="19"/>
    </row>
    <row r="511" spans="10:10" ht="20.25">
      <c r="J511" s="19"/>
    </row>
    <row r="512" spans="10:10" ht="20.25">
      <c r="J512" s="19"/>
    </row>
    <row r="513" spans="10:10" ht="20.25">
      <c r="J513" s="19"/>
    </row>
    <row r="514" spans="10:10" ht="20.25">
      <c r="J514" s="19"/>
    </row>
    <row r="515" spans="10:10" ht="20.25">
      <c r="J515" s="19"/>
    </row>
    <row r="516" spans="10:10" ht="20.25">
      <c r="J516" s="19"/>
    </row>
    <row r="517" spans="10:10" ht="20.25">
      <c r="J517" s="19"/>
    </row>
    <row r="518" spans="10:10" ht="20.25">
      <c r="J518" s="19"/>
    </row>
    <row r="519" spans="10:10" ht="20.25">
      <c r="J519" s="19"/>
    </row>
    <row r="520" spans="10:10" ht="20.25">
      <c r="J520" s="19"/>
    </row>
    <row r="521" spans="10:10" ht="20.25">
      <c r="J521" s="19"/>
    </row>
    <row r="522" spans="10:10" ht="20.25">
      <c r="J522" s="19"/>
    </row>
    <row r="523" spans="10:10" ht="20.25">
      <c r="J523" s="19"/>
    </row>
    <row r="524" spans="10:10" ht="20.25">
      <c r="J524" s="19"/>
    </row>
    <row r="525" spans="10:10" ht="20.25">
      <c r="J525" s="19"/>
    </row>
    <row r="526" spans="10:10" ht="20.25">
      <c r="J526" s="19"/>
    </row>
    <row r="527" spans="10:10" ht="20.25">
      <c r="J527" s="19"/>
    </row>
    <row r="528" spans="10:10" ht="20.25">
      <c r="J528" s="19"/>
    </row>
    <row r="529" spans="10:10" ht="20.25">
      <c r="J529" s="19"/>
    </row>
    <row r="530" spans="10:10" ht="20.25">
      <c r="J530" s="19"/>
    </row>
    <row r="531" spans="10:10" ht="20.25">
      <c r="J531" s="19"/>
    </row>
    <row r="532" spans="10:10" ht="20.25">
      <c r="J532" s="19"/>
    </row>
    <row r="533" spans="10:10" ht="20.25">
      <c r="J533" s="19"/>
    </row>
    <row r="534" spans="10:10" ht="20.25">
      <c r="J534" s="19"/>
    </row>
    <row r="535" spans="10:10" ht="20.25">
      <c r="J535" s="19"/>
    </row>
    <row r="536" spans="10:10" ht="20.25">
      <c r="J536" s="19"/>
    </row>
    <row r="537" spans="10:10" ht="20.25">
      <c r="J537" s="19"/>
    </row>
    <row r="538" spans="10:10" ht="20.25">
      <c r="J538" s="19"/>
    </row>
    <row r="539" spans="10:10" ht="20.25">
      <c r="J539" s="19"/>
    </row>
    <row r="540" spans="10:10" ht="20.25">
      <c r="J540" s="19"/>
    </row>
    <row r="541" spans="10:10" ht="20.25">
      <c r="J541" s="19"/>
    </row>
    <row r="542" spans="10:10" ht="20.25">
      <c r="J542" s="19"/>
    </row>
    <row r="543" spans="10:10" ht="20.25">
      <c r="J543" s="19"/>
    </row>
    <row r="544" spans="10:10" ht="20.25">
      <c r="J544" s="19"/>
    </row>
    <row r="545" spans="10:10" ht="20.25">
      <c r="J545" s="19"/>
    </row>
    <row r="546" spans="10:10" ht="20.25">
      <c r="J546" s="19"/>
    </row>
    <row r="547" spans="10:10" ht="20.25">
      <c r="J547" s="19"/>
    </row>
    <row r="548" spans="10:10" ht="20.25">
      <c r="J548" s="19"/>
    </row>
    <row r="549" spans="10:10" ht="20.25">
      <c r="J549" s="19"/>
    </row>
    <row r="550" spans="10:10" ht="20.25">
      <c r="J550" s="19"/>
    </row>
    <row r="551" spans="10:10" ht="20.25">
      <c r="J551" s="19"/>
    </row>
    <row r="552" spans="10:10" ht="20.25">
      <c r="J552" s="19"/>
    </row>
    <row r="553" spans="10:10" ht="20.25">
      <c r="J553" s="19"/>
    </row>
    <row r="554" spans="10:10" ht="20.25">
      <c r="J554" s="19"/>
    </row>
    <row r="555" spans="10:10" ht="20.25">
      <c r="J555" s="19"/>
    </row>
    <row r="556" spans="10:10" ht="20.25">
      <c r="J556" s="19"/>
    </row>
    <row r="557" spans="10:10" ht="20.25">
      <c r="J557" s="19"/>
    </row>
    <row r="558" spans="10:10" ht="20.25">
      <c r="J558" s="19"/>
    </row>
    <row r="559" spans="10:10" ht="20.25">
      <c r="J559" s="19"/>
    </row>
    <row r="560" spans="10:10" ht="20.25">
      <c r="J560" s="19"/>
    </row>
    <row r="561" spans="10:10" ht="20.25">
      <c r="J561" s="19"/>
    </row>
    <row r="562" spans="10:10" ht="20.25">
      <c r="J562" s="19"/>
    </row>
    <row r="563" spans="10:10" ht="20.25">
      <c r="J563" s="19"/>
    </row>
    <row r="564" spans="10:10" ht="20.25">
      <c r="J564" s="19"/>
    </row>
    <row r="565" spans="10:10" ht="20.25">
      <c r="J565" s="19"/>
    </row>
    <row r="566" spans="10:10" ht="20.25">
      <c r="J566" s="19"/>
    </row>
    <row r="567" spans="10:10" ht="20.25">
      <c r="J567" s="19"/>
    </row>
    <row r="568" spans="10:10" ht="20.25">
      <c r="J568" s="19"/>
    </row>
    <row r="569" spans="10:10" ht="20.25">
      <c r="J569" s="19"/>
    </row>
    <row r="570" spans="10:10" ht="20.25">
      <c r="J570" s="19"/>
    </row>
    <row r="571" spans="10:10" ht="20.25">
      <c r="J571" s="19"/>
    </row>
    <row r="572" spans="10:10" ht="20.25">
      <c r="J572" s="19"/>
    </row>
    <row r="573" spans="10:10" ht="20.25">
      <c r="J573" s="19"/>
    </row>
    <row r="574" spans="10:10" ht="20.25">
      <c r="J574" s="19"/>
    </row>
    <row r="575" spans="10:10" ht="20.25">
      <c r="J575" s="19"/>
    </row>
    <row r="576" spans="10:10" ht="20.25">
      <c r="J576" s="19"/>
    </row>
    <row r="577" spans="10:10" ht="20.25">
      <c r="J577" s="19"/>
    </row>
    <row r="578" spans="10:10" ht="20.25">
      <c r="J578" s="19"/>
    </row>
    <row r="579" spans="10:10" ht="20.25">
      <c r="J579" s="19"/>
    </row>
    <row r="580" spans="10:10" ht="20.25">
      <c r="J580" s="19"/>
    </row>
    <row r="581" spans="10:10" ht="20.25">
      <c r="J581" s="19"/>
    </row>
    <row r="582" spans="10:10" ht="20.25">
      <c r="J582" s="19"/>
    </row>
    <row r="583" spans="10:10" ht="20.25">
      <c r="J583" s="19"/>
    </row>
    <row r="584" spans="10:10" ht="20.25">
      <c r="J584" s="19"/>
    </row>
    <row r="585" spans="10:10" ht="20.25">
      <c r="J585" s="19"/>
    </row>
    <row r="586" spans="10:10" ht="20.25">
      <c r="J586" s="19"/>
    </row>
    <row r="587" spans="10:10" ht="20.25">
      <c r="J587" s="19"/>
    </row>
    <row r="588" spans="10:10" ht="20.25">
      <c r="J588" s="19"/>
    </row>
    <row r="589" spans="10:10" ht="20.25">
      <c r="J589" s="19"/>
    </row>
    <row r="590" spans="10:10" ht="20.25">
      <c r="J590" s="19"/>
    </row>
    <row r="591" spans="10:10" ht="20.25">
      <c r="J591" s="19"/>
    </row>
    <row r="592" spans="10:10" ht="20.25">
      <c r="J592" s="19"/>
    </row>
    <row r="593" spans="10:10" ht="20.25">
      <c r="J593" s="19"/>
    </row>
    <row r="594" spans="10:10" ht="20.25">
      <c r="J594" s="19"/>
    </row>
    <row r="595" spans="10:10" ht="20.25">
      <c r="J595" s="19"/>
    </row>
    <row r="596" spans="10:10" ht="20.25">
      <c r="J596" s="19"/>
    </row>
    <row r="597" spans="10:10" ht="20.25">
      <c r="J597" s="19"/>
    </row>
    <row r="598" spans="10:10" ht="20.25">
      <c r="J598" s="19"/>
    </row>
    <row r="599" spans="10:10" ht="20.25">
      <c r="J599" s="19"/>
    </row>
    <row r="600" spans="10:10" ht="20.25">
      <c r="J600" s="19"/>
    </row>
    <row r="601" spans="10:10" ht="20.25">
      <c r="J601" s="19"/>
    </row>
    <row r="602" spans="10:10" ht="20.25">
      <c r="J602" s="19"/>
    </row>
    <row r="603" spans="10:10" ht="20.25">
      <c r="J603" s="19"/>
    </row>
    <row r="604" spans="10:10" ht="20.25">
      <c r="J604" s="19"/>
    </row>
    <row r="605" spans="10:10" ht="20.25">
      <c r="J605" s="19"/>
    </row>
    <row r="606" spans="10:10" ht="20.25">
      <c r="J606" s="19"/>
    </row>
    <row r="607" spans="10:10" ht="20.25">
      <c r="J607" s="19"/>
    </row>
    <row r="608" spans="10:10" ht="20.25">
      <c r="J608" s="19"/>
    </row>
    <row r="609" spans="10:10" ht="20.25">
      <c r="J609" s="19"/>
    </row>
    <row r="610" spans="10:10" ht="20.25">
      <c r="J610" s="19"/>
    </row>
    <row r="611" spans="10:10" ht="20.25">
      <c r="J611" s="19"/>
    </row>
    <row r="612" spans="10:10" ht="20.25">
      <c r="J612" s="19"/>
    </row>
    <row r="613" spans="10:10" ht="20.25">
      <c r="J613" s="19"/>
    </row>
    <row r="614" spans="10:10" ht="20.25">
      <c r="J614" s="19"/>
    </row>
    <row r="615" spans="10:10" ht="20.25">
      <c r="J615" s="19"/>
    </row>
    <row r="616" spans="10:10" ht="20.25">
      <c r="J616" s="19"/>
    </row>
    <row r="617" spans="10:10" ht="20.25">
      <c r="J617" s="19"/>
    </row>
    <row r="618" spans="10:10" ht="20.25">
      <c r="J618" s="19"/>
    </row>
    <row r="619" spans="10:10" ht="20.25">
      <c r="J619" s="19"/>
    </row>
    <row r="620" spans="10:10" ht="20.25">
      <c r="J620" s="19"/>
    </row>
    <row r="621" spans="10:10" ht="20.25">
      <c r="J621" s="19"/>
    </row>
    <row r="622" spans="10:10" ht="20.25">
      <c r="J622" s="19"/>
    </row>
    <row r="623" spans="10:10" ht="20.25">
      <c r="J623" s="19"/>
    </row>
    <row r="624" spans="10:10" ht="20.25">
      <c r="J624" s="19"/>
    </row>
    <row r="625" spans="10:10" ht="20.25">
      <c r="J625" s="19"/>
    </row>
    <row r="626" spans="10:10" ht="20.25">
      <c r="J626" s="19"/>
    </row>
    <row r="627" spans="10:10" ht="20.25">
      <c r="J627" s="19"/>
    </row>
    <row r="628" spans="10:10" ht="20.25">
      <c r="J628" s="19"/>
    </row>
    <row r="629" spans="10:10" ht="20.25">
      <c r="J629" s="19"/>
    </row>
    <row r="630" spans="10:10" ht="20.25">
      <c r="J630" s="19"/>
    </row>
    <row r="631" spans="10:10" ht="20.25">
      <c r="J631" s="19"/>
    </row>
    <row r="632" spans="10:10" ht="20.25">
      <c r="J632" s="19"/>
    </row>
    <row r="633" spans="10:10" ht="20.25">
      <c r="J633" s="19"/>
    </row>
    <row r="634" spans="10:10" ht="20.25">
      <c r="J634" s="19"/>
    </row>
    <row r="635" spans="10:10" ht="20.25">
      <c r="J635" s="19"/>
    </row>
    <row r="636" spans="10:10" ht="20.25">
      <c r="J636" s="19"/>
    </row>
    <row r="637" spans="10:10" ht="20.25">
      <c r="J637" s="19"/>
    </row>
    <row r="638" spans="10:10" ht="20.25">
      <c r="J638" s="19"/>
    </row>
    <row r="639" spans="10:10" ht="20.25">
      <c r="J639" s="19"/>
    </row>
    <row r="640" spans="10:10" ht="20.25">
      <c r="J640" s="19"/>
    </row>
    <row r="641" spans="10:10" ht="20.25">
      <c r="J641" s="19"/>
    </row>
    <row r="642" spans="10:10" ht="20.25">
      <c r="J642" s="19"/>
    </row>
    <row r="643" spans="10:10" ht="20.25">
      <c r="J643" s="19"/>
    </row>
    <row r="644" spans="10:10" ht="20.25">
      <c r="J644" s="19"/>
    </row>
    <row r="645" spans="10:10" ht="20.25">
      <c r="J645" s="19"/>
    </row>
    <row r="646" spans="10:10" ht="20.25">
      <c r="J646" s="19"/>
    </row>
    <row r="647" spans="10:10" ht="20.25">
      <c r="J647" s="19"/>
    </row>
    <row r="648" spans="10:10" ht="20.25">
      <c r="J648" s="19"/>
    </row>
    <row r="649" spans="10:10" ht="20.25">
      <c r="J649" s="19"/>
    </row>
    <row r="650" spans="10:10" ht="20.25">
      <c r="J650" s="19"/>
    </row>
    <row r="651" spans="10:10" ht="20.25">
      <c r="J651" s="19"/>
    </row>
    <row r="652" spans="10:10" ht="20.25">
      <c r="J652" s="19"/>
    </row>
    <row r="653" spans="10:10" ht="20.25">
      <c r="J653" s="19"/>
    </row>
    <row r="654" spans="10:10" ht="20.25">
      <c r="J654" s="19"/>
    </row>
    <row r="655" spans="10:10" ht="20.25">
      <c r="J655" s="19"/>
    </row>
    <row r="656" spans="10:10" ht="20.25">
      <c r="J656" s="19"/>
    </row>
    <row r="657" spans="10:10" ht="20.25">
      <c r="J657" s="19"/>
    </row>
    <row r="658" spans="10:10" ht="20.25">
      <c r="J658" s="19"/>
    </row>
    <row r="659" spans="10:10" ht="20.25">
      <c r="J659" s="19"/>
    </row>
    <row r="660" spans="10:10" ht="20.25">
      <c r="J660" s="19"/>
    </row>
    <row r="661" spans="10:10" ht="20.25">
      <c r="J661" s="19"/>
    </row>
    <row r="662" spans="10:10" ht="20.25">
      <c r="J662" s="19"/>
    </row>
    <row r="663" spans="10:10" ht="20.25">
      <c r="J663" s="19"/>
    </row>
    <row r="664" spans="10:10" ht="20.25">
      <c r="J664" s="19"/>
    </row>
    <row r="665" spans="10:10" ht="20.25">
      <c r="J665" s="19"/>
    </row>
    <row r="666" spans="10:10" ht="20.25">
      <c r="J666" s="19"/>
    </row>
    <row r="667" spans="10:10" ht="20.25">
      <c r="J667" s="19"/>
    </row>
    <row r="668" spans="10:10" ht="20.25">
      <c r="J668" s="19"/>
    </row>
    <row r="669" spans="10:10" ht="20.25">
      <c r="J669" s="19"/>
    </row>
    <row r="670" spans="10:10" ht="20.25">
      <c r="J670" s="19"/>
    </row>
    <row r="671" spans="10:10" ht="20.25">
      <c r="J671" s="19"/>
    </row>
    <row r="672" spans="10:10" ht="20.25">
      <c r="J672" s="19"/>
    </row>
    <row r="673" spans="10:10" ht="20.25">
      <c r="J673" s="19"/>
    </row>
    <row r="674" spans="10:10" ht="20.25">
      <c r="J674" s="19"/>
    </row>
    <row r="675" spans="10:10" ht="20.25">
      <c r="J675" s="19"/>
    </row>
    <row r="676" spans="10:10" ht="20.25">
      <c r="J676" s="19"/>
    </row>
    <row r="677" spans="10:10" ht="20.25">
      <c r="J677" s="19"/>
    </row>
    <row r="678" spans="10:10" ht="20.25">
      <c r="J678" s="19"/>
    </row>
    <row r="679" spans="10:10" ht="20.25">
      <c r="J679" s="19"/>
    </row>
    <row r="680" spans="10:10" ht="20.25">
      <c r="J680" s="19"/>
    </row>
    <row r="681" spans="10:10" ht="20.25">
      <c r="J681" s="19"/>
    </row>
    <row r="682" spans="10:10" ht="20.25">
      <c r="J682" s="19"/>
    </row>
    <row r="683" spans="10:10" ht="20.25">
      <c r="J683" s="19"/>
    </row>
    <row r="684" spans="10:10" ht="20.25">
      <c r="J684" s="19"/>
    </row>
    <row r="685" spans="10:10" ht="20.25">
      <c r="J685" s="19"/>
    </row>
    <row r="686" spans="10:10" ht="20.25">
      <c r="J686" s="19"/>
    </row>
  </sheetData>
  <phoneticPr fontId="11" type="noConversion"/>
  <pageMargins left="0.7" right="0.7" top="0.75" bottom="0.75" header="0.3" footer="0.3"/>
  <pageSetup paperSize="9" orientation="portrait" horizontalDpi="4294967293" r:id="rId1"/>
  <drawing r:id="rId2"/>
  <legacyDrawing r:id="rId3"/>
  <oleObjects>
    <oleObject progId="Excel.Chart.8" shapeId="5124" r:id="rId4"/>
    <oleObject progId="Excel.Chart.8" shapeId="5123" r:id="rId5"/>
    <oleObject progId="Excel.Chart.8" shapeId="5122" r:id="rId6"/>
    <oleObject progId="Excel.Chart.8" shapeId="5121" r:id="rId7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defaultRowHeight="12.75"/>
  <cols>
    <col min="1" max="1" width="176.140625" customWidth="1"/>
  </cols>
  <sheetData>
    <row r="1" spans="1:1">
      <c r="A1" t="s">
        <v>715</v>
      </c>
    </row>
    <row r="2" spans="1:1">
      <c r="A2" s="64"/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7"/>
  <sheetViews>
    <sheetView zoomScale="214" zoomScaleNormal="214" workbookViewId="0">
      <selection sqref="A1:A7"/>
    </sheetView>
  </sheetViews>
  <sheetFormatPr defaultRowHeight="15"/>
  <cols>
    <col min="1" max="16384" width="9.140625" style="25"/>
  </cols>
  <sheetData>
    <row r="1" spans="1:1">
      <c r="A1" s="25" t="str">
        <f>"สถานการณ์โรคไข้เลือดออกประเทศไทย"&amp;รอวางสถานการณ์สำนักระบาด!A1</f>
        <v>สถานการณ์โรคไข้เลือดออกประเทศไทยข้อมูลเฝ้าระวังโรค ตัÊงแต่วันทีÉ1มค 2562 - 17 มิย 62 พบผู้ป่วย 14294 ราย จาก 77 จังหวัด คิดเป็นอัตราปวย่ 21.85 ต่อ แสนประชากร เสียชีวิต 0 ราย อัตราส่วน เพศชายต่อเพศหญิง 1: 0.83 กลุ่มอายุทีÉพบมากทีÉสุด เรียงตามลําดับ คือ 1 ปี(29.16 %) 2 ปี(22.84 %) 3 ปี(15.87 %) สัญชาติเป็นไทยร้อยละ 97.1 อืÉนๆร้อยละ 1.5 พม่าร้อยละ 1.0 ลาวร้อยละ 0.2 กัมพูชาร้อยละ 0.2 จีน/ ฮ่องกง/ไต้หวันร้อยละ 0.0 เวียดนามร้อยละ 0.0 มาเลเซียร้อยละ 0.0 อาชีพส่วนใหญ่ ไม่ทราบอาชีพ/ในปกครองร้อยละ 86.4 นักเรียน ร้อยละ 11.5 อืÉนๆร้อยละ 1.3 จังหวัดทีÉมีอัตราป่วยต่อแสนประชากรสูงสุด 5 อันดับ แรกคือ เชียงใหม่ (60.47 ต่อแสนประชากร) สุราษฎร์ธานี (51.75 ต่อแสนประชากร) น่าน (51.16 ต่อแสนประชากร) ภูเก็ต (43.92 ต่อแสนประชากร) จันทบุรี(40.63 ต่อแสน ประชากร)</v>
      </c>
    </row>
    <row r="2" spans="1:1">
      <c r="A2" s="25" t="str">
        <f>รอวางสถานการณ์!A2</f>
        <v xml:space="preserve"> จังหวัด ศรีสะเกษ  ระหว่างวันที่  1 มกราคม 2563  ถึงวันที่  22 กรกฎาคม 2563</v>
      </c>
    </row>
    <row r="3" spans="1:1">
      <c r="A3" s="25" t="str">
        <f>"พบผู้ป่วย"&amp;รอวางสถานการณ์!A4</f>
        <v>พบผู้ป่วย       นับตั้งแต่วันที่  1 มกราคม 2562 ถึงวันที่  20 มิถุนายน 2562    สำนักงานสาธารณสุขจังหวัดศรีสะเกษ  ได้รับรายงานผู้ป่วยโรค  Hand,foot and mouth disease  จำนวนทั้งสิ้น 222 ราย  คิดเป็นอัตราป่วย   15.03  ต่อประชากรแสนคน ไม่มีรายงานผู้ป่วยเสียชีวิต</v>
      </c>
    </row>
    <row r="4" spans="1:1">
      <c r="A4" s="25" t="str">
        <f>RIGHT(รอวางสถานการณ์!A5,45)</f>
        <v>อัตราส่วนเพศชาย ต่อ เพศหญิง  เท่ากับ 1.29 : 1</v>
      </c>
    </row>
    <row r="5" spans="1:1">
      <c r="A5" s="25" t="str">
        <f>"กลุ่มอายุที่ป่วยมากที่สุด  เรียงตามลำดับคือ"&amp;Age!A1&amp;"  ปี"&amp;"  ("&amp;Age!C1&amp;" "&amp;Age!G1&amp;")"  &amp;  Age!A2&amp;"  ปี"&amp;"  ("&amp;Age!C2&amp;" "&amp;Age!G2&amp;")"  &amp;  Age!A3&amp;"  ปี"&amp;"  ("&amp;Age!C3&amp;" "&amp;Age!G3&amp;")"  &amp;  Age!A4&amp;"  ปี"&amp;"  ("&amp;Age!C4&amp;" "&amp;Age!G4&amp;")"  &amp;  Age!A5&amp;"  ปี"&amp;"  ("&amp;Age!C5&amp;" "&amp;Age!G5&amp;")"</f>
        <v>กลุ่มอายุที่ป่วยมากที่สุด  เรียงตามลำดับคือ  0 - 4  ปี  (259.29 ต่อแสนประชากร)  5 - 9  ปี  (17.87 ต่อแสนประชากร) 10 - 14  ปี  (1.1 ต่อแสนประชากร) 25 - 34  ปี  (0.47 ต่อแสนประชากร) 15 - 24  ปี  (0 ต่อแสนประชากร)</v>
      </c>
    </row>
    <row r="6" spans="1:1">
      <c r="A6" s="25" t="str">
        <f>"อาชีพที่ป่วยมากที่สุด เรียงตามลำดับคือ  "&amp;occupation!B1&amp;  "  จำนวน  "&amp;occupation!C1&amp;" ราย "&amp;occupation!B2&amp;  "  จำนวน  "&amp;occupation!C2&amp;" ราย "&amp;occupation!B3&amp;  "  จำนวน  "&amp;occupation!C3&amp;" ราย "&amp;occupation!B4&amp;  "  จำนวน  "&amp;occupation!C4&amp;" ราย "&amp;occupation!B5&amp;  "  จำนวน  "&amp;occupation!C5&amp;" ราย" 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อาชีพที่ป่วยมากที่สุด เรียงตามลำดับคือ  ไม่ทราบอาชีพ/ในปกครอง  จำนวน  209 ราย นักเรียน  จำนวน  12 ราย เกษตร  จำนวน  1 ราย ค้าขาย  จำนวน  0 ราย อื่นๆ  จำนวน  0 รายรับจ้าง,กรรมกร  จำนวน  0 ราย ข้าราชการ  จำนวน  0 ราย ทหาร,ตำรวจ  จำนวน  0 ราย </v>
      </c>
    </row>
    <row r="7" spans="1:1">
      <c r="A7" s="25" t="str">
        <f>"อำเภอที่มีอัตราป่วยต่อแสนประชากรสูงสุด 5 อันดับแรก คือ"&amp;'Attack rate'!B1&amp;"  ("&amp;'Attack rate'!D1&amp;" ต่อแสนประชากร"&amp;")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ต่อแสนประชากร"&amp;")  "&amp;'Attack rate'!B5&amp;"  ("&amp;'Attack rate'!D5&amp;" ต่อแสนประชากร"&amp;")"</f>
        <v>อำเภอที่มีอัตราป่วยต่อแสนประชากรสูงสุด 5 อันดับแรก คือยางชุมน้อย  (40.67 ต่อแสนประชากร)  บึงบูรพ์  (36.91 ต่อแสนประชากร)  พยุห์  (36.68 ต่อแสนประชากร)  อุทุมพรพิสัย  (35.44 ต่อแสนประชากร)  เมือง  (35.12 ต่อแสนประชากร)</v>
      </c>
    </row>
  </sheetData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78"/>
  <sheetViews>
    <sheetView topLeftCell="A16" workbookViewId="0">
      <selection sqref="A1:G78"/>
    </sheetView>
  </sheetViews>
  <sheetFormatPr defaultRowHeight="12.75"/>
  <cols>
    <col min="1" max="1" width="19.7109375" customWidth="1"/>
  </cols>
  <sheetData>
    <row r="1" spans="1:17">
      <c r="A1" s="67" t="s">
        <v>146</v>
      </c>
      <c r="B1" s="67" t="s">
        <v>147</v>
      </c>
      <c r="C1" s="67" t="s">
        <v>148</v>
      </c>
      <c r="D1" s="67" t="s">
        <v>149</v>
      </c>
      <c r="E1" s="67" t="s">
        <v>150</v>
      </c>
      <c r="F1" s="67" t="s">
        <v>97</v>
      </c>
    </row>
    <row r="2" spans="1:17">
      <c r="A2" s="68" t="s">
        <v>182</v>
      </c>
      <c r="B2" s="69">
        <v>1542</v>
      </c>
      <c r="C2" s="69">
        <v>170.92</v>
      </c>
      <c r="D2" s="69">
        <v>2</v>
      </c>
      <c r="E2" s="69">
        <v>0.22</v>
      </c>
      <c r="F2" s="69">
        <v>902175</v>
      </c>
      <c r="G2" s="29" t="s">
        <v>315</v>
      </c>
      <c r="H2" s="29"/>
    </row>
    <row r="3" spans="1:17">
      <c r="A3" s="68" t="s">
        <v>191</v>
      </c>
      <c r="B3" s="69">
        <v>917</v>
      </c>
      <c r="C3" s="69">
        <v>168.34</v>
      </c>
      <c r="D3" s="69">
        <v>1</v>
      </c>
      <c r="E3" s="69">
        <v>0.18</v>
      </c>
      <c r="F3" s="69">
        <v>544719</v>
      </c>
      <c r="G3" s="29" t="s">
        <v>364</v>
      </c>
      <c r="H3" s="29"/>
    </row>
    <row r="4" spans="1:17">
      <c r="A4" s="68" t="s">
        <v>151</v>
      </c>
      <c r="B4" s="69">
        <v>418</v>
      </c>
      <c r="C4" s="69">
        <v>152.1</v>
      </c>
      <c r="D4" s="69">
        <v>1</v>
      </c>
      <c r="E4" s="69">
        <v>0.36</v>
      </c>
      <c r="F4" s="69">
        <v>274824</v>
      </c>
      <c r="G4" s="29" t="s">
        <v>538</v>
      </c>
      <c r="H4" s="29"/>
    </row>
    <row r="5" spans="1:17">
      <c r="A5" s="68" t="s">
        <v>167</v>
      </c>
      <c r="B5" s="69">
        <v>584</v>
      </c>
      <c r="C5" s="69">
        <v>149.6</v>
      </c>
      <c r="D5" s="69">
        <v>2</v>
      </c>
      <c r="E5" s="69">
        <v>0.51</v>
      </c>
      <c r="F5" s="69">
        <v>390387</v>
      </c>
      <c r="G5" s="29" t="s">
        <v>316</v>
      </c>
      <c r="H5" s="29"/>
    </row>
    <row r="6" spans="1:17">
      <c r="A6" s="68" t="s">
        <v>166</v>
      </c>
      <c r="B6" s="69">
        <v>666</v>
      </c>
      <c r="C6" s="69">
        <v>143.53</v>
      </c>
      <c r="D6" s="69">
        <v>1</v>
      </c>
      <c r="E6" s="69">
        <v>0.22</v>
      </c>
      <c r="F6" s="69">
        <v>464016</v>
      </c>
      <c r="G6" s="29" t="s">
        <v>317</v>
      </c>
      <c r="H6" s="29"/>
    </row>
    <row r="7" spans="1:17" ht="18.75">
      <c r="A7" s="68" t="s">
        <v>194</v>
      </c>
      <c r="B7" s="69">
        <v>1503</v>
      </c>
      <c r="C7" s="69">
        <v>140.57</v>
      </c>
      <c r="D7" s="69">
        <v>2</v>
      </c>
      <c r="E7" s="69">
        <v>0.19</v>
      </c>
      <c r="F7" s="69">
        <v>1069198</v>
      </c>
      <c r="G7" s="29" t="s">
        <v>480</v>
      </c>
      <c r="H7" s="29"/>
      <c r="Q7" s="28"/>
    </row>
    <row r="8" spans="1:17">
      <c r="A8" s="68" t="s">
        <v>202</v>
      </c>
      <c r="B8" s="69">
        <v>452</v>
      </c>
      <c r="C8" s="69">
        <v>136.72</v>
      </c>
      <c r="D8" s="69">
        <v>0</v>
      </c>
      <c r="E8" s="69">
        <v>0</v>
      </c>
      <c r="F8" s="69">
        <v>330602</v>
      </c>
      <c r="G8" s="29" t="s">
        <v>537</v>
      </c>
    </row>
    <row r="9" spans="1:17">
      <c r="A9" s="68" t="s">
        <v>177</v>
      </c>
      <c r="B9" s="69">
        <v>2093</v>
      </c>
      <c r="C9" s="69">
        <v>134.72999999999999</v>
      </c>
      <c r="D9" s="69">
        <v>1</v>
      </c>
      <c r="E9" s="69">
        <v>0.06</v>
      </c>
      <c r="F9" s="69">
        <v>1553481</v>
      </c>
      <c r="G9" s="29" t="s">
        <v>322</v>
      </c>
      <c r="H9" s="29"/>
    </row>
    <row r="10" spans="1:17">
      <c r="A10" s="68" t="s">
        <v>161</v>
      </c>
      <c r="B10" s="69">
        <v>896</v>
      </c>
      <c r="C10" s="69">
        <v>128.99</v>
      </c>
      <c r="D10" s="69">
        <v>0</v>
      </c>
      <c r="E10" s="69">
        <v>0</v>
      </c>
      <c r="F10" s="69">
        <v>694611</v>
      </c>
      <c r="G10" s="29" t="s">
        <v>363</v>
      </c>
      <c r="H10" s="29"/>
    </row>
    <row r="11" spans="1:17">
      <c r="A11" s="68" t="s">
        <v>163</v>
      </c>
      <c r="B11" s="69">
        <v>802</v>
      </c>
      <c r="C11" s="69">
        <v>128.28</v>
      </c>
      <c r="D11" s="69">
        <v>2</v>
      </c>
      <c r="E11" s="69">
        <v>0.32</v>
      </c>
      <c r="F11" s="69">
        <v>625174</v>
      </c>
      <c r="G11" s="29" t="s">
        <v>494</v>
      </c>
    </row>
    <row r="12" spans="1:17">
      <c r="A12" s="68" t="s">
        <v>210</v>
      </c>
      <c r="B12" s="69">
        <v>1485</v>
      </c>
      <c r="C12" s="69">
        <v>123.46</v>
      </c>
      <c r="D12" s="69">
        <v>5</v>
      </c>
      <c r="E12" s="69">
        <v>0.42</v>
      </c>
      <c r="F12" s="69">
        <v>1202818</v>
      </c>
      <c r="G12" s="29"/>
    </row>
    <row r="13" spans="1:17">
      <c r="A13" s="68" t="s">
        <v>184</v>
      </c>
      <c r="B13" s="69">
        <v>638</v>
      </c>
      <c r="C13" s="69">
        <v>115.77</v>
      </c>
      <c r="D13" s="69">
        <v>2</v>
      </c>
      <c r="E13" s="69">
        <v>0.36</v>
      </c>
      <c r="F13" s="69">
        <v>551086</v>
      </c>
      <c r="G13" s="29"/>
    </row>
    <row r="14" spans="1:17">
      <c r="A14" s="68" t="s">
        <v>174</v>
      </c>
      <c r="B14" s="69">
        <v>257</v>
      </c>
      <c r="C14" s="69">
        <v>112.01</v>
      </c>
      <c r="D14" s="69">
        <v>0</v>
      </c>
      <c r="E14" s="69">
        <v>0</v>
      </c>
      <c r="F14" s="69">
        <v>229437</v>
      </c>
    </row>
    <row r="15" spans="1:17">
      <c r="A15" s="68" t="s">
        <v>201</v>
      </c>
      <c r="B15" s="69">
        <v>785</v>
      </c>
      <c r="C15" s="69">
        <v>111.72</v>
      </c>
      <c r="D15" s="69">
        <v>3</v>
      </c>
      <c r="E15" s="69">
        <v>0.43</v>
      </c>
      <c r="F15" s="69">
        <v>702650</v>
      </c>
    </row>
    <row r="16" spans="1:17">
      <c r="A16" s="68" t="s">
        <v>222</v>
      </c>
      <c r="B16" s="69">
        <v>281</v>
      </c>
      <c r="C16" s="69">
        <v>108.72</v>
      </c>
      <c r="D16" s="69">
        <v>1</v>
      </c>
      <c r="E16" s="69">
        <v>0.39</v>
      </c>
      <c r="F16" s="69">
        <v>258467</v>
      </c>
    </row>
    <row r="17" spans="1:6">
      <c r="A17" s="68" t="s">
        <v>216</v>
      </c>
      <c r="B17" s="69">
        <v>1172</v>
      </c>
      <c r="C17" s="69">
        <v>106.27</v>
      </c>
      <c r="D17" s="69">
        <v>4</v>
      </c>
      <c r="E17" s="69">
        <v>0.36</v>
      </c>
      <c r="F17" s="69">
        <v>1102810</v>
      </c>
    </row>
    <row r="18" spans="1:6">
      <c r="A18" s="68" t="s">
        <v>175</v>
      </c>
      <c r="B18" s="69">
        <v>505</v>
      </c>
      <c r="C18" s="69">
        <v>105.29</v>
      </c>
      <c r="D18" s="69">
        <v>0</v>
      </c>
      <c r="E18" s="69">
        <v>0</v>
      </c>
      <c r="F18" s="69">
        <v>479621</v>
      </c>
    </row>
    <row r="19" spans="1:6">
      <c r="A19" s="68" t="s">
        <v>169</v>
      </c>
      <c r="B19" s="69">
        <v>276</v>
      </c>
      <c r="C19" s="69">
        <v>104.22</v>
      </c>
      <c r="D19" s="69">
        <v>1</v>
      </c>
      <c r="E19" s="69">
        <v>0.38</v>
      </c>
      <c r="F19" s="69">
        <v>264826</v>
      </c>
    </row>
    <row r="20" spans="1:6">
      <c r="A20" s="68" t="s">
        <v>209</v>
      </c>
      <c r="B20" s="69">
        <v>874</v>
      </c>
      <c r="C20" s="69">
        <v>100.59</v>
      </c>
      <c r="D20" s="69">
        <v>1</v>
      </c>
      <c r="E20" s="69">
        <v>0.12</v>
      </c>
      <c r="F20" s="69">
        <v>868853</v>
      </c>
    </row>
    <row r="21" spans="1:6">
      <c r="A21" s="68" t="s">
        <v>186</v>
      </c>
      <c r="B21" s="69">
        <v>869</v>
      </c>
      <c r="C21" s="69">
        <v>100.51</v>
      </c>
      <c r="D21" s="69">
        <v>0</v>
      </c>
      <c r="E21" s="69">
        <v>0</v>
      </c>
      <c r="F21" s="69">
        <v>864581</v>
      </c>
    </row>
    <row r="22" spans="1:6">
      <c r="A22" s="68" t="s">
        <v>223</v>
      </c>
      <c r="B22" s="69">
        <v>707</v>
      </c>
      <c r="C22" s="69">
        <v>96.87</v>
      </c>
      <c r="D22" s="69">
        <v>0</v>
      </c>
      <c r="E22" s="69">
        <v>0</v>
      </c>
      <c r="F22" s="69">
        <v>729850</v>
      </c>
    </row>
    <row r="23" spans="1:6">
      <c r="A23" s="68" t="s">
        <v>189</v>
      </c>
      <c r="B23" s="69">
        <v>181</v>
      </c>
      <c r="C23" s="69">
        <v>96.1</v>
      </c>
      <c r="D23" s="69">
        <v>0</v>
      </c>
      <c r="E23" s="69">
        <v>0</v>
      </c>
      <c r="F23" s="69">
        <v>188345</v>
      </c>
    </row>
    <row r="24" spans="1:6">
      <c r="A24" s="68" t="s">
        <v>156</v>
      </c>
      <c r="B24" s="69">
        <v>1240</v>
      </c>
      <c r="C24" s="69">
        <v>88.87</v>
      </c>
      <c r="D24" s="69">
        <v>0</v>
      </c>
      <c r="E24" s="69">
        <v>0</v>
      </c>
      <c r="F24" s="69">
        <v>1395295</v>
      </c>
    </row>
    <row r="25" spans="1:6">
      <c r="A25" s="68" t="s">
        <v>198</v>
      </c>
      <c r="B25" s="69">
        <v>1303</v>
      </c>
      <c r="C25" s="69">
        <v>88.7</v>
      </c>
      <c r="D25" s="69">
        <v>2</v>
      </c>
      <c r="E25" s="69">
        <v>0.14000000000000001</v>
      </c>
      <c r="F25" s="69">
        <v>1469044</v>
      </c>
    </row>
    <row r="26" spans="1:6">
      <c r="A26" s="68" t="s">
        <v>171</v>
      </c>
      <c r="B26" s="69">
        <v>4931</v>
      </c>
      <c r="C26" s="69">
        <v>86.64</v>
      </c>
      <c r="D26" s="69">
        <v>3</v>
      </c>
      <c r="E26" s="69">
        <v>0.05</v>
      </c>
      <c r="F26" s="69">
        <v>5691530</v>
      </c>
    </row>
    <row r="27" spans="1:6">
      <c r="A27" s="68" t="s">
        <v>162</v>
      </c>
      <c r="B27" s="69">
        <v>1611</v>
      </c>
      <c r="C27" s="69">
        <v>86.6</v>
      </c>
      <c r="D27" s="69">
        <v>3</v>
      </c>
      <c r="E27" s="69">
        <v>0.16</v>
      </c>
      <c r="F27" s="69">
        <v>1860197</v>
      </c>
    </row>
    <row r="28" spans="1:6">
      <c r="A28" s="68" t="s">
        <v>180</v>
      </c>
      <c r="B28" s="69">
        <v>1245</v>
      </c>
      <c r="C28" s="69">
        <v>84.72</v>
      </c>
      <c r="D28" s="69">
        <v>0</v>
      </c>
      <c r="E28" s="69">
        <v>0</v>
      </c>
      <c r="F28" s="69">
        <v>1469569</v>
      </c>
    </row>
    <row r="29" spans="1:6">
      <c r="A29" s="68" t="s">
        <v>176</v>
      </c>
      <c r="B29" s="69">
        <v>1065</v>
      </c>
      <c r="C29" s="69">
        <v>83.19</v>
      </c>
      <c r="D29" s="69">
        <v>0</v>
      </c>
      <c r="E29" s="69">
        <v>0</v>
      </c>
      <c r="F29" s="69">
        <v>1280247</v>
      </c>
    </row>
    <row r="30" spans="1:6">
      <c r="A30" s="68" t="s">
        <v>224</v>
      </c>
      <c r="B30" s="69">
        <v>372</v>
      </c>
      <c r="C30" s="69">
        <v>82.47</v>
      </c>
      <c r="D30" s="69">
        <v>1</v>
      </c>
      <c r="E30" s="69">
        <v>0.22</v>
      </c>
      <c r="F30" s="69">
        <v>451078</v>
      </c>
    </row>
    <row r="31" spans="1:6">
      <c r="A31" s="68" t="s">
        <v>188</v>
      </c>
      <c r="B31" s="69">
        <v>636</v>
      </c>
      <c r="C31" s="69">
        <v>78.58</v>
      </c>
      <c r="D31" s="69">
        <v>4</v>
      </c>
      <c r="E31" s="69">
        <v>0.49</v>
      </c>
      <c r="F31" s="69">
        <v>809340</v>
      </c>
    </row>
    <row r="32" spans="1:6">
      <c r="A32" s="68" t="s">
        <v>213</v>
      </c>
      <c r="B32" s="69">
        <v>809</v>
      </c>
      <c r="C32" s="69">
        <v>77.13</v>
      </c>
      <c r="D32" s="69">
        <v>1</v>
      </c>
      <c r="E32" s="69">
        <v>0.1</v>
      </c>
      <c r="F32" s="69">
        <v>1048842</v>
      </c>
    </row>
    <row r="33" spans="1:6">
      <c r="A33" s="68" t="s">
        <v>214</v>
      </c>
      <c r="B33" s="69">
        <v>364</v>
      </c>
      <c r="C33" s="69">
        <v>75.88</v>
      </c>
      <c r="D33" s="69">
        <v>0</v>
      </c>
      <c r="E33" s="69">
        <v>0</v>
      </c>
      <c r="F33" s="69">
        <v>479717</v>
      </c>
    </row>
    <row r="34" spans="1:6">
      <c r="A34" s="68" t="s">
        <v>218</v>
      </c>
      <c r="B34" s="69">
        <v>136</v>
      </c>
      <c r="C34" s="69">
        <v>70.02</v>
      </c>
      <c r="D34" s="69">
        <v>1</v>
      </c>
      <c r="E34" s="69">
        <v>0.51</v>
      </c>
      <c r="F34" s="69">
        <v>194223</v>
      </c>
    </row>
    <row r="35" spans="1:6">
      <c r="A35" s="68" t="s">
        <v>220</v>
      </c>
      <c r="B35" s="69">
        <v>593</v>
      </c>
      <c r="C35" s="69">
        <v>69.84</v>
      </c>
      <c r="D35" s="69">
        <v>0</v>
      </c>
      <c r="E35" s="69">
        <v>0</v>
      </c>
      <c r="F35" s="69">
        <v>849133</v>
      </c>
    </row>
    <row r="36" spans="1:6">
      <c r="A36" s="68" t="s">
        <v>181</v>
      </c>
      <c r="B36" s="69">
        <v>912</v>
      </c>
      <c r="C36" s="69">
        <v>69.72</v>
      </c>
      <c r="D36" s="69">
        <v>0</v>
      </c>
      <c r="E36" s="69">
        <v>0</v>
      </c>
      <c r="F36" s="69">
        <v>1308074</v>
      </c>
    </row>
    <row r="37" spans="1:6">
      <c r="A37" s="68" t="s">
        <v>178</v>
      </c>
      <c r="B37" s="69">
        <v>673</v>
      </c>
      <c r="C37" s="69">
        <v>67.56</v>
      </c>
      <c r="D37" s="69">
        <v>0</v>
      </c>
      <c r="E37" s="69">
        <v>0</v>
      </c>
      <c r="F37" s="69">
        <v>996104</v>
      </c>
    </row>
    <row r="38" spans="1:6">
      <c r="A38" s="68" t="s">
        <v>153</v>
      </c>
      <c r="B38" s="69">
        <v>901</v>
      </c>
      <c r="C38" s="69">
        <v>63.72</v>
      </c>
      <c r="D38" s="69">
        <v>1</v>
      </c>
      <c r="E38" s="69">
        <v>7.0000000000000007E-2</v>
      </c>
      <c r="F38" s="69">
        <v>1414009</v>
      </c>
    </row>
    <row r="39" spans="1:6">
      <c r="A39" s="68" t="s">
        <v>185</v>
      </c>
      <c r="B39" s="69">
        <v>805</v>
      </c>
      <c r="C39" s="69">
        <v>62.58</v>
      </c>
      <c r="D39" s="69">
        <v>1</v>
      </c>
      <c r="E39" s="69">
        <v>0.08</v>
      </c>
      <c r="F39" s="69">
        <v>1286431</v>
      </c>
    </row>
    <row r="40" spans="1:6">
      <c r="A40" s="68" t="s">
        <v>203</v>
      </c>
      <c r="B40" s="69">
        <v>299</v>
      </c>
      <c r="C40" s="69">
        <v>61.84</v>
      </c>
      <c r="D40" s="69">
        <v>0</v>
      </c>
      <c r="E40" s="69">
        <v>0</v>
      </c>
      <c r="F40" s="69">
        <v>483512</v>
      </c>
    </row>
    <row r="41" spans="1:6">
      <c r="A41" s="68" t="s">
        <v>196</v>
      </c>
      <c r="B41" s="69">
        <v>362</v>
      </c>
      <c r="C41" s="69">
        <v>60.24</v>
      </c>
      <c r="D41" s="69">
        <v>0</v>
      </c>
      <c r="E41" s="69">
        <v>0</v>
      </c>
      <c r="F41" s="69">
        <v>600971</v>
      </c>
    </row>
    <row r="42" spans="1:6">
      <c r="A42" s="68" t="s">
        <v>193</v>
      </c>
      <c r="B42" s="69">
        <v>1579</v>
      </c>
      <c r="C42" s="69">
        <v>60.04</v>
      </c>
      <c r="D42" s="69">
        <v>2</v>
      </c>
      <c r="E42" s="69">
        <v>0.08</v>
      </c>
      <c r="F42" s="69">
        <v>2630127</v>
      </c>
    </row>
    <row r="43" spans="1:6">
      <c r="A43" s="68" t="s">
        <v>204</v>
      </c>
      <c r="B43" s="69">
        <v>307</v>
      </c>
      <c r="C43" s="69">
        <v>57.16</v>
      </c>
      <c r="D43" s="69">
        <v>0</v>
      </c>
      <c r="E43" s="69">
        <v>0</v>
      </c>
      <c r="F43" s="69">
        <v>537126</v>
      </c>
    </row>
    <row r="44" spans="1:6">
      <c r="A44" s="68" t="s">
        <v>195</v>
      </c>
      <c r="B44" s="69">
        <v>414</v>
      </c>
      <c r="C44" s="69">
        <v>54.62</v>
      </c>
      <c r="D44" s="69">
        <v>0</v>
      </c>
      <c r="E44" s="69">
        <v>0</v>
      </c>
      <c r="F44" s="69">
        <v>757988</v>
      </c>
    </row>
    <row r="45" spans="1:6">
      <c r="A45" s="68" t="s">
        <v>165</v>
      </c>
      <c r="B45" s="69">
        <v>350</v>
      </c>
      <c r="C45" s="69">
        <v>54.58</v>
      </c>
      <c r="D45" s="69">
        <v>2</v>
      </c>
      <c r="E45" s="69">
        <v>0.31</v>
      </c>
      <c r="F45" s="69">
        <v>641239</v>
      </c>
    </row>
    <row r="46" spans="1:6">
      <c r="A46" s="68" t="s">
        <v>172</v>
      </c>
      <c r="B46" s="69">
        <v>341</v>
      </c>
      <c r="C46" s="69">
        <v>53.34</v>
      </c>
      <c r="D46" s="69">
        <v>0</v>
      </c>
      <c r="E46" s="69">
        <v>0</v>
      </c>
      <c r="F46" s="69">
        <v>639310</v>
      </c>
    </row>
    <row r="47" spans="1:6">
      <c r="A47" s="68" t="s">
        <v>187</v>
      </c>
      <c r="B47" s="69">
        <v>281</v>
      </c>
      <c r="C47" s="69">
        <v>52.04</v>
      </c>
      <c r="D47" s="69">
        <v>0</v>
      </c>
      <c r="E47" s="69">
        <v>0</v>
      </c>
      <c r="F47" s="69">
        <v>539998</v>
      </c>
    </row>
    <row r="48" spans="1:6">
      <c r="A48" s="68" t="s">
        <v>154</v>
      </c>
      <c r="B48" s="69">
        <v>272</v>
      </c>
      <c r="C48" s="69">
        <v>51.99</v>
      </c>
      <c r="D48" s="69">
        <v>0</v>
      </c>
      <c r="E48" s="69">
        <v>0</v>
      </c>
      <c r="F48" s="69">
        <v>523223</v>
      </c>
    </row>
    <row r="49" spans="1:6">
      <c r="A49" s="68" t="s">
        <v>190</v>
      </c>
      <c r="B49" s="69">
        <v>462</v>
      </c>
      <c r="C49" s="69">
        <v>47.92</v>
      </c>
      <c r="D49" s="69">
        <v>1</v>
      </c>
      <c r="E49" s="69">
        <v>0.1</v>
      </c>
      <c r="F49" s="69">
        <v>964040</v>
      </c>
    </row>
    <row r="50" spans="1:6">
      <c r="A50" s="68" t="s">
        <v>160</v>
      </c>
      <c r="B50" s="69">
        <v>246</v>
      </c>
      <c r="C50" s="69">
        <v>46.26</v>
      </c>
      <c r="D50" s="69">
        <v>0</v>
      </c>
      <c r="E50" s="69">
        <v>0</v>
      </c>
      <c r="F50" s="69">
        <v>531752</v>
      </c>
    </row>
    <row r="51" spans="1:6">
      <c r="A51" s="68" t="s">
        <v>217</v>
      </c>
      <c r="B51" s="69">
        <v>295</v>
      </c>
      <c r="C51" s="69">
        <v>46.18</v>
      </c>
      <c r="D51" s="69">
        <v>2</v>
      </c>
      <c r="E51" s="69">
        <v>0.31</v>
      </c>
      <c r="F51" s="69">
        <v>638869</v>
      </c>
    </row>
    <row r="52" spans="1:6">
      <c r="A52" s="68" t="s">
        <v>207</v>
      </c>
      <c r="B52" s="69">
        <v>231</v>
      </c>
      <c r="C52" s="69">
        <v>45.26</v>
      </c>
      <c r="D52" s="69">
        <v>0</v>
      </c>
      <c r="E52" s="69">
        <v>0</v>
      </c>
      <c r="F52" s="69">
        <v>510404</v>
      </c>
    </row>
    <row r="53" spans="1:6">
      <c r="A53" s="68" t="s">
        <v>197</v>
      </c>
      <c r="B53" s="69">
        <v>125</v>
      </c>
      <c r="C53" s="69">
        <v>44.2</v>
      </c>
      <c r="D53" s="69">
        <v>0</v>
      </c>
      <c r="E53" s="69">
        <v>0</v>
      </c>
      <c r="F53" s="69">
        <v>282788</v>
      </c>
    </row>
    <row r="54" spans="1:6">
      <c r="A54" s="68" t="s">
        <v>152</v>
      </c>
      <c r="B54" s="69">
        <v>751</v>
      </c>
      <c r="C54" s="69">
        <v>43.36</v>
      </c>
      <c r="D54" s="69">
        <v>0</v>
      </c>
      <c r="E54" s="69">
        <v>0</v>
      </c>
      <c r="F54" s="69">
        <v>1732003</v>
      </c>
    </row>
    <row r="55" spans="1:6">
      <c r="A55" s="68" t="s">
        <v>200</v>
      </c>
      <c r="B55" s="69">
        <v>477</v>
      </c>
      <c r="C55" s="69">
        <v>41.91</v>
      </c>
      <c r="D55" s="69">
        <v>0</v>
      </c>
      <c r="E55" s="69">
        <v>0</v>
      </c>
      <c r="F55" s="69">
        <v>1138225</v>
      </c>
    </row>
    <row r="56" spans="1:6">
      <c r="A56" s="68" t="s">
        <v>183</v>
      </c>
      <c r="B56" s="69">
        <v>403</v>
      </c>
      <c r="C56" s="69">
        <v>40.9</v>
      </c>
      <c r="D56" s="69">
        <v>2</v>
      </c>
      <c r="E56" s="69">
        <v>0.2</v>
      </c>
      <c r="F56" s="69">
        <v>985218</v>
      </c>
    </row>
    <row r="57" spans="1:6">
      <c r="A57" s="68" t="s">
        <v>159</v>
      </c>
      <c r="B57" s="69">
        <v>159</v>
      </c>
      <c r="C57" s="69">
        <v>39.14</v>
      </c>
      <c r="D57" s="69">
        <v>0</v>
      </c>
      <c r="E57" s="69">
        <v>0</v>
      </c>
      <c r="F57" s="69">
        <v>406193</v>
      </c>
    </row>
    <row r="58" spans="1:6">
      <c r="A58" s="68" t="s">
        <v>211</v>
      </c>
      <c r="B58" s="69">
        <v>218</v>
      </c>
      <c r="C58" s="69">
        <v>39.07</v>
      </c>
      <c r="D58" s="69">
        <v>0</v>
      </c>
      <c r="E58" s="69">
        <v>0</v>
      </c>
      <c r="F58" s="69">
        <v>557969</v>
      </c>
    </row>
    <row r="59" spans="1:6">
      <c r="A59" s="68" t="s">
        <v>205</v>
      </c>
      <c r="B59" s="69">
        <v>617</v>
      </c>
      <c r="C59" s="69">
        <v>38.9</v>
      </c>
      <c r="D59" s="69">
        <v>0</v>
      </c>
      <c r="E59" s="69">
        <v>0</v>
      </c>
      <c r="F59" s="69">
        <v>1586279</v>
      </c>
    </row>
    <row r="60" spans="1:6">
      <c r="A60" s="68" t="s">
        <v>225</v>
      </c>
      <c r="B60" s="69">
        <v>341</v>
      </c>
      <c r="C60" s="69">
        <v>38.590000000000003</v>
      </c>
      <c r="D60" s="69">
        <v>1</v>
      </c>
      <c r="E60" s="69">
        <v>0.11</v>
      </c>
      <c r="F60" s="69">
        <v>883629</v>
      </c>
    </row>
    <row r="61" spans="1:6">
      <c r="A61" s="68" t="s">
        <v>206</v>
      </c>
      <c r="B61" s="69">
        <v>677</v>
      </c>
      <c r="C61" s="69">
        <v>37.61</v>
      </c>
      <c r="D61" s="69">
        <v>0</v>
      </c>
      <c r="E61" s="69">
        <v>0</v>
      </c>
      <c r="F61" s="69">
        <v>1799885</v>
      </c>
    </row>
    <row r="62" spans="1:6">
      <c r="A62" s="68" t="s">
        <v>199</v>
      </c>
      <c r="B62" s="69">
        <v>172</v>
      </c>
      <c r="C62" s="69">
        <v>37.47</v>
      </c>
      <c r="D62" s="69">
        <v>0</v>
      </c>
      <c r="E62" s="69">
        <v>0</v>
      </c>
      <c r="F62" s="69">
        <v>458983</v>
      </c>
    </row>
    <row r="63" spans="1:6">
      <c r="A63" s="68" t="s">
        <v>164</v>
      </c>
      <c r="B63" s="69">
        <v>118</v>
      </c>
      <c r="C63" s="69">
        <v>33.83</v>
      </c>
      <c r="D63" s="69">
        <v>0</v>
      </c>
      <c r="E63" s="69">
        <v>0</v>
      </c>
      <c r="F63" s="69">
        <v>348788</v>
      </c>
    </row>
    <row r="64" spans="1:6">
      <c r="A64" s="68" t="s">
        <v>215</v>
      </c>
      <c r="B64" s="69">
        <v>159</v>
      </c>
      <c r="C64" s="69">
        <v>31.38</v>
      </c>
      <c r="D64" s="69">
        <v>1</v>
      </c>
      <c r="E64" s="69">
        <v>0.2</v>
      </c>
      <c r="F64" s="69">
        <v>506718</v>
      </c>
    </row>
    <row r="65" spans="1:6">
      <c r="A65" s="68" t="s">
        <v>179</v>
      </c>
      <c r="B65" s="69">
        <v>163</v>
      </c>
      <c r="C65" s="69">
        <v>31.33</v>
      </c>
      <c r="D65" s="69">
        <v>0</v>
      </c>
      <c r="E65" s="69">
        <v>0</v>
      </c>
      <c r="F65" s="69">
        <v>520209</v>
      </c>
    </row>
    <row r="66" spans="1:6">
      <c r="A66" s="68" t="s">
        <v>173</v>
      </c>
      <c r="B66" s="69">
        <v>229</v>
      </c>
      <c r="C66" s="69">
        <v>30.51</v>
      </c>
      <c r="D66" s="69">
        <v>0</v>
      </c>
      <c r="E66" s="69">
        <v>0</v>
      </c>
      <c r="F66" s="69">
        <v>750603</v>
      </c>
    </row>
    <row r="67" spans="1:6">
      <c r="A67" s="68" t="s">
        <v>155</v>
      </c>
      <c r="B67" s="69">
        <v>121</v>
      </c>
      <c r="C67" s="69">
        <v>28.73</v>
      </c>
      <c r="D67" s="69">
        <v>0</v>
      </c>
      <c r="E67" s="69">
        <v>0</v>
      </c>
      <c r="F67" s="69">
        <v>421136</v>
      </c>
    </row>
    <row r="68" spans="1:6">
      <c r="A68" s="68" t="s">
        <v>158</v>
      </c>
      <c r="B68" s="69">
        <v>218</v>
      </c>
      <c r="C68" s="69">
        <v>27.72</v>
      </c>
      <c r="D68" s="69">
        <v>0</v>
      </c>
      <c r="E68" s="69">
        <v>0</v>
      </c>
      <c r="F68" s="69">
        <v>786381</v>
      </c>
    </row>
    <row r="69" spans="1:6">
      <c r="A69" s="68" t="s">
        <v>157</v>
      </c>
      <c r="B69" s="69">
        <v>179</v>
      </c>
      <c r="C69" s="69">
        <v>25.66</v>
      </c>
      <c r="D69" s="69">
        <v>0</v>
      </c>
      <c r="E69" s="69">
        <v>0</v>
      </c>
      <c r="F69" s="69">
        <v>697492</v>
      </c>
    </row>
    <row r="70" spans="1:6">
      <c r="A70" s="68" t="s">
        <v>219</v>
      </c>
      <c r="B70" s="69">
        <v>130</v>
      </c>
      <c r="C70" s="69">
        <v>25</v>
      </c>
      <c r="D70" s="69">
        <v>0</v>
      </c>
      <c r="E70" s="69">
        <v>0</v>
      </c>
      <c r="F70" s="69">
        <v>519971</v>
      </c>
    </row>
    <row r="71" spans="1:6">
      <c r="A71" s="68" t="s">
        <v>168</v>
      </c>
      <c r="B71" s="69">
        <v>92</v>
      </c>
      <c r="C71" s="69">
        <v>24.42</v>
      </c>
      <c r="D71" s="69">
        <v>0</v>
      </c>
      <c r="E71" s="69">
        <v>0</v>
      </c>
      <c r="F71" s="69">
        <v>376751</v>
      </c>
    </row>
    <row r="72" spans="1:6">
      <c r="A72" s="68" t="s">
        <v>170</v>
      </c>
      <c r="B72" s="69">
        <v>74</v>
      </c>
      <c r="C72" s="69">
        <v>23.36</v>
      </c>
      <c r="D72" s="69">
        <v>0</v>
      </c>
      <c r="E72" s="69">
        <v>0</v>
      </c>
      <c r="F72" s="69">
        <v>316767</v>
      </c>
    </row>
    <row r="73" spans="1:6">
      <c r="A73" s="68" t="s">
        <v>212</v>
      </c>
      <c r="B73" s="69">
        <v>75</v>
      </c>
      <c r="C73" s="69">
        <v>22.66</v>
      </c>
      <c r="D73" s="69">
        <v>0</v>
      </c>
      <c r="E73" s="69">
        <v>0</v>
      </c>
      <c r="F73" s="69">
        <v>331044</v>
      </c>
    </row>
    <row r="74" spans="1:6">
      <c r="A74" s="68" t="s">
        <v>208</v>
      </c>
      <c r="B74" s="69">
        <v>103</v>
      </c>
      <c r="C74" s="69">
        <v>21.42</v>
      </c>
      <c r="D74" s="69">
        <v>0</v>
      </c>
      <c r="E74" s="69">
        <v>0</v>
      </c>
      <c r="F74" s="69">
        <v>480916</v>
      </c>
    </row>
    <row r="75" spans="1:6">
      <c r="A75" s="68" t="s">
        <v>226</v>
      </c>
      <c r="B75" s="69">
        <v>284</v>
      </c>
      <c r="C75" s="69">
        <v>18.010000000000002</v>
      </c>
      <c r="D75" s="69">
        <v>0</v>
      </c>
      <c r="E75" s="69">
        <v>0</v>
      </c>
      <c r="F75" s="69">
        <v>1576967</v>
      </c>
    </row>
    <row r="76" spans="1:6">
      <c r="A76" s="68" t="s">
        <v>221</v>
      </c>
      <c r="B76" s="69">
        <v>204</v>
      </c>
      <c r="C76" s="69">
        <v>17.829999999999998</v>
      </c>
      <c r="D76" s="69">
        <v>0</v>
      </c>
      <c r="E76" s="69">
        <v>0</v>
      </c>
      <c r="F76" s="69">
        <v>1144343</v>
      </c>
    </row>
    <row r="77" spans="1:6">
      <c r="A77" s="68" t="s">
        <v>192</v>
      </c>
      <c r="B77" s="69">
        <v>106</v>
      </c>
      <c r="C77" s="69">
        <v>14.8</v>
      </c>
      <c r="D77" s="69">
        <v>1</v>
      </c>
      <c r="E77" s="69">
        <v>0.14000000000000001</v>
      </c>
      <c r="F77" s="69">
        <v>716136</v>
      </c>
    </row>
    <row r="78" spans="1:6">
      <c r="A78" s="68" t="s">
        <v>227</v>
      </c>
      <c r="B78" s="69">
        <v>16</v>
      </c>
      <c r="C78" s="69">
        <v>7.58</v>
      </c>
      <c r="D78" s="69">
        <v>0</v>
      </c>
      <c r="E78" s="69">
        <v>0</v>
      </c>
      <c r="F78" s="69">
        <v>211007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21"/>
  <sheetViews>
    <sheetView topLeftCell="C1" workbookViewId="0">
      <selection sqref="A1:T21"/>
    </sheetView>
  </sheetViews>
  <sheetFormatPr defaultRowHeight="12.75"/>
  <cols>
    <col min="1" max="1" width="19.7109375" style="26" customWidth="1"/>
    <col min="2" max="2" width="21.42578125" style="26" customWidth="1"/>
    <col min="3" max="16384" width="9.140625" style="26"/>
  </cols>
  <sheetData>
    <row r="1" spans="1:20">
      <c r="A1" s="30" t="s">
        <v>240</v>
      </c>
      <c r="B1" s="86" t="s">
        <v>146</v>
      </c>
      <c r="C1" s="86" t="s">
        <v>228</v>
      </c>
      <c r="D1" s="86" t="s">
        <v>229</v>
      </c>
      <c r="E1" s="86" t="s">
        <v>230</v>
      </c>
      <c r="F1" s="86" t="s">
        <v>231</v>
      </c>
      <c r="G1" s="86" t="s">
        <v>232</v>
      </c>
      <c r="H1" s="86" t="s">
        <v>233</v>
      </c>
      <c r="I1" s="86" t="s">
        <v>234</v>
      </c>
      <c r="J1" s="86" t="s">
        <v>235</v>
      </c>
      <c r="K1" s="86" t="s">
        <v>236</v>
      </c>
      <c r="L1" s="86" t="s">
        <v>237</v>
      </c>
      <c r="M1" s="86" t="s">
        <v>238</v>
      </c>
      <c r="N1" s="86" t="s">
        <v>239</v>
      </c>
      <c r="O1" s="86" t="s">
        <v>147</v>
      </c>
      <c r="P1" s="86" t="s">
        <v>149</v>
      </c>
      <c r="Q1" s="86" t="s">
        <v>148</v>
      </c>
      <c r="R1" s="86" t="s">
        <v>150</v>
      </c>
      <c r="S1" s="86" t="s">
        <v>37</v>
      </c>
      <c r="T1" s="86" t="s">
        <v>97</v>
      </c>
    </row>
    <row r="2" spans="1:20">
      <c r="A2" s="31" t="s">
        <v>393</v>
      </c>
      <c r="B2" s="87" t="s">
        <v>156</v>
      </c>
      <c r="C2" s="88">
        <v>13</v>
      </c>
      <c r="D2" s="88">
        <v>12</v>
      </c>
      <c r="E2" s="88">
        <v>23</v>
      </c>
      <c r="F2" s="88">
        <v>49</v>
      </c>
      <c r="G2" s="88">
        <v>184</v>
      </c>
      <c r="H2" s="88">
        <v>379</v>
      </c>
      <c r="I2" s="88">
        <v>513</v>
      </c>
      <c r="J2" s="88">
        <v>381</v>
      </c>
      <c r="K2" s="88">
        <v>213</v>
      </c>
      <c r="L2" s="88">
        <v>18</v>
      </c>
      <c r="M2" s="88">
        <v>0</v>
      </c>
      <c r="N2" s="88">
        <v>0</v>
      </c>
      <c r="O2" s="88">
        <v>1785</v>
      </c>
      <c r="P2" s="88">
        <v>0</v>
      </c>
      <c r="Q2" s="88">
        <v>127.83</v>
      </c>
      <c r="R2" s="88">
        <v>0</v>
      </c>
      <c r="S2" s="88">
        <v>0</v>
      </c>
      <c r="T2" s="88">
        <v>1396374</v>
      </c>
    </row>
    <row r="3" spans="1:20">
      <c r="A3" s="31" t="s">
        <v>242</v>
      </c>
      <c r="B3" s="87" t="s">
        <v>180</v>
      </c>
      <c r="C3" s="88">
        <v>15</v>
      </c>
      <c r="D3" s="88">
        <v>10</v>
      </c>
      <c r="E3" s="88">
        <v>35</v>
      </c>
      <c r="F3" s="88">
        <v>35</v>
      </c>
      <c r="G3" s="88">
        <v>119</v>
      </c>
      <c r="H3" s="88">
        <v>393</v>
      </c>
      <c r="I3" s="88">
        <v>433</v>
      </c>
      <c r="J3" s="88">
        <v>337</v>
      </c>
      <c r="K3" s="88">
        <v>319</v>
      </c>
      <c r="L3" s="88">
        <v>48</v>
      </c>
      <c r="M3" s="88">
        <v>0</v>
      </c>
      <c r="N3" s="88">
        <v>0</v>
      </c>
      <c r="O3" s="88">
        <v>1744</v>
      </c>
      <c r="P3" s="88">
        <v>1</v>
      </c>
      <c r="Q3" s="88">
        <v>118.54</v>
      </c>
      <c r="R3" s="88">
        <v>7.0000000000000007E-2</v>
      </c>
      <c r="S3" s="88">
        <v>0.06</v>
      </c>
      <c r="T3" s="88">
        <v>1471185</v>
      </c>
    </row>
    <row r="4" spans="1:20">
      <c r="A4" s="31" t="s">
        <v>241</v>
      </c>
      <c r="B4" s="87" t="s">
        <v>162</v>
      </c>
      <c r="C4" s="88">
        <v>10</v>
      </c>
      <c r="D4" s="88">
        <v>25</v>
      </c>
      <c r="E4" s="88">
        <v>43</v>
      </c>
      <c r="F4" s="88">
        <v>76</v>
      </c>
      <c r="G4" s="88">
        <v>418</v>
      </c>
      <c r="H4" s="88">
        <v>545</v>
      </c>
      <c r="I4" s="88">
        <v>407</v>
      </c>
      <c r="J4" s="88">
        <v>222</v>
      </c>
      <c r="K4" s="88">
        <v>107</v>
      </c>
      <c r="L4" s="88">
        <v>7</v>
      </c>
      <c r="M4" s="88">
        <v>0</v>
      </c>
      <c r="N4" s="88">
        <v>0</v>
      </c>
      <c r="O4" s="88">
        <v>1860</v>
      </c>
      <c r="P4" s="88">
        <v>3</v>
      </c>
      <c r="Q4" s="88">
        <v>99.66</v>
      </c>
      <c r="R4" s="88">
        <v>0.16</v>
      </c>
      <c r="S4" s="88">
        <v>0.16</v>
      </c>
      <c r="T4" s="88">
        <v>1866299</v>
      </c>
    </row>
    <row r="5" spans="1:20">
      <c r="A5" s="31" t="s">
        <v>432</v>
      </c>
      <c r="B5" s="87" t="s">
        <v>193</v>
      </c>
      <c r="C5" s="88">
        <v>26</v>
      </c>
      <c r="D5" s="88">
        <v>22</v>
      </c>
      <c r="E5" s="88">
        <v>33</v>
      </c>
      <c r="F5" s="88">
        <v>56</v>
      </c>
      <c r="G5" s="88">
        <v>243</v>
      </c>
      <c r="H5" s="88">
        <v>666</v>
      </c>
      <c r="I5" s="88">
        <v>496</v>
      </c>
      <c r="J5" s="88">
        <v>526</v>
      </c>
      <c r="K5" s="88">
        <v>433</v>
      </c>
      <c r="L5" s="88">
        <v>92</v>
      </c>
      <c r="M5" s="88">
        <v>0</v>
      </c>
      <c r="N5" s="88">
        <v>0</v>
      </c>
      <c r="O5" s="88">
        <v>2593</v>
      </c>
      <c r="P5" s="88">
        <v>2</v>
      </c>
      <c r="Q5" s="88">
        <v>98.39</v>
      </c>
      <c r="R5" s="88">
        <v>0.08</v>
      </c>
      <c r="S5" s="88">
        <v>0.08</v>
      </c>
      <c r="T5" s="88">
        <v>2635331</v>
      </c>
    </row>
    <row r="6" spans="1:20">
      <c r="A6" s="31" t="s">
        <v>306</v>
      </c>
      <c r="B6" s="87" t="s">
        <v>181</v>
      </c>
      <c r="C6" s="88">
        <v>4</v>
      </c>
      <c r="D6" s="88">
        <v>7</v>
      </c>
      <c r="E6" s="88">
        <v>6</v>
      </c>
      <c r="F6" s="88">
        <v>28</v>
      </c>
      <c r="G6" s="88">
        <v>184</v>
      </c>
      <c r="H6" s="88">
        <v>370</v>
      </c>
      <c r="I6" s="88">
        <v>269</v>
      </c>
      <c r="J6" s="88">
        <v>231</v>
      </c>
      <c r="K6" s="88">
        <v>123</v>
      </c>
      <c r="L6" s="88">
        <v>11</v>
      </c>
      <c r="M6" s="88">
        <v>0</v>
      </c>
      <c r="N6" s="88">
        <v>0</v>
      </c>
      <c r="O6" s="88">
        <v>1233</v>
      </c>
      <c r="P6" s="88">
        <v>0</v>
      </c>
      <c r="Q6" s="88">
        <v>94.27</v>
      </c>
      <c r="R6" s="88">
        <v>0</v>
      </c>
      <c r="S6" s="88">
        <v>0</v>
      </c>
      <c r="T6" s="88">
        <v>1307947</v>
      </c>
    </row>
    <row r="7" spans="1:20">
      <c r="A7" s="31" t="s">
        <v>332</v>
      </c>
      <c r="B7" s="87" t="s">
        <v>205</v>
      </c>
      <c r="C7" s="88">
        <v>8</v>
      </c>
      <c r="D7" s="88">
        <v>2</v>
      </c>
      <c r="E7" s="88">
        <v>5</v>
      </c>
      <c r="F7" s="88">
        <v>22</v>
      </c>
      <c r="G7" s="88">
        <v>100</v>
      </c>
      <c r="H7" s="88">
        <v>216</v>
      </c>
      <c r="I7" s="88">
        <v>302</v>
      </c>
      <c r="J7" s="88">
        <v>240</v>
      </c>
      <c r="K7" s="88">
        <v>207</v>
      </c>
      <c r="L7" s="88">
        <v>16</v>
      </c>
      <c r="M7" s="88">
        <v>0</v>
      </c>
      <c r="N7" s="88">
        <v>0</v>
      </c>
      <c r="O7" s="88">
        <v>1118</v>
      </c>
      <c r="P7" s="88">
        <v>0</v>
      </c>
      <c r="Q7" s="88">
        <v>70.319999999999993</v>
      </c>
      <c r="R7" s="88">
        <v>0</v>
      </c>
      <c r="S7" s="88">
        <v>0</v>
      </c>
      <c r="T7" s="88">
        <v>1589900</v>
      </c>
    </row>
    <row r="8" spans="1:20">
      <c r="A8" s="31" t="s">
        <v>301</v>
      </c>
      <c r="B8" s="87" t="s">
        <v>187</v>
      </c>
      <c r="C8" s="88">
        <v>3</v>
      </c>
      <c r="D8" s="88">
        <v>1</v>
      </c>
      <c r="E8" s="88">
        <v>5</v>
      </c>
      <c r="F8" s="88">
        <v>10</v>
      </c>
      <c r="G8" s="88">
        <v>39</v>
      </c>
      <c r="H8" s="88">
        <v>90</v>
      </c>
      <c r="I8" s="88">
        <v>109</v>
      </c>
      <c r="J8" s="88">
        <v>84</v>
      </c>
      <c r="K8" s="88">
        <v>31</v>
      </c>
      <c r="L8" s="88">
        <v>1</v>
      </c>
      <c r="M8" s="88">
        <v>0</v>
      </c>
      <c r="N8" s="88">
        <v>0</v>
      </c>
      <c r="O8" s="88">
        <v>373</v>
      </c>
      <c r="P8" s="88">
        <v>0</v>
      </c>
      <c r="Q8" s="88">
        <v>69.12</v>
      </c>
      <c r="R8" s="88">
        <v>0</v>
      </c>
      <c r="S8" s="88">
        <v>0</v>
      </c>
      <c r="T8" s="88">
        <v>539679</v>
      </c>
    </row>
    <row r="9" spans="1:20">
      <c r="A9" s="31" t="s">
        <v>331</v>
      </c>
      <c r="B9" s="87" t="s">
        <v>172</v>
      </c>
      <c r="C9" s="88">
        <v>2</v>
      </c>
      <c r="D9" s="88">
        <v>5</v>
      </c>
      <c r="E9" s="88">
        <v>12</v>
      </c>
      <c r="F9" s="88">
        <v>9</v>
      </c>
      <c r="G9" s="88">
        <v>46</v>
      </c>
      <c r="H9" s="88">
        <v>105</v>
      </c>
      <c r="I9" s="88">
        <v>129</v>
      </c>
      <c r="J9" s="88">
        <v>76</v>
      </c>
      <c r="K9" s="88">
        <v>36</v>
      </c>
      <c r="L9" s="88">
        <v>3</v>
      </c>
      <c r="M9" s="88">
        <v>0</v>
      </c>
      <c r="N9" s="88">
        <v>0</v>
      </c>
      <c r="O9" s="88">
        <v>423</v>
      </c>
      <c r="P9" s="88">
        <v>0</v>
      </c>
      <c r="Q9" s="88">
        <v>66.02</v>
      </c>
      <c r="R9" s="88">
        <v>0</v>
      </c>
      <c r="S9" s="88">
        <v>0</v>
      </c>
      <c r="T9" s="88">
        <v>640734</v>
      </c>
    </row>
    <row r="10" spans="1:20">
      <c r="A10" s="31" t="s">
        <v>440</v>
      </c>
      <c r="B10" s="87" t="s">
        <v>190</v>
      </c>
      <c r="C10" s="88">
        <v>12</v>
      </c>
      <c r="D10" s="88">
        <v>5</v>
      </c>
      <c r="E10" s="88">
        <v>11</v>
      </c>
      <c r="F10" s="88">
        <v>11</v>
      </c>
      <c r="G10" s="88">
        <v>72</v>
      </c>
      <c r="H10" s="88">
        <v>194</v>
      </c>
      <c r="I10" s="88">
        <v>138</v>
      </c>
      <c r="J10" s="88">
        <v>89</v>
      </c>
      <c r="K10" s="88">
        <v>35</v>
      </c>
      <c r="L10" s="88">
        <v>2</v>
      </c>
      <c r="M10" s="88">
        <v>0</v>
      </c>
      <c r="N10" s="88">
        <v>0</v>
      </c>
      <c r="O10" s="88">
        <v>569</v>
      </c>
      <c r="P10" s="88">
        <v>1</v>
      </c>
      <c r="Q10" s="88">
        <v>59.07</v>
      </c>
      <c r="R10" s="88">
        <v>0.1</v>
      </c>
      <c r="S10" s="88">
        <v>0.18</v>
      </c>
      <c r="T10" s="88">
        <v>963277</v>
      </c>
    </row>
    <row r="11" spans="1:20">
      <c r="A11" s="31" t="s">
        <v>336</v>
      </c>
      <c r="B11" s="87" t="s">
        <v>183</v>
      </c>
      <c r="C11" s="88">
        <v>1</v>
      </c>
      <c r="D11" s="88">
        <v>1</v>
      </c>
      <c r="E11" s="88">
        <v>7</v>
      </c>
      <c r="F11" s="88">
        <v>4</v>
      </c>
      <c r="G11" s="88">
        <v>48</v>
      </c>
      <c r="H11" s="88">
        <v>135</v>
      </c>
      <c r="I11" s="88">
        <v>155</v>
      </c>
      <c r="J11" s="88">
        <v>122</v>
      </c>
      <c r="K11" s="88">
        <v>68</v>
      </c>
      <c r="L11" s="88">
        <v>25</v>
      </c>
      <c r="M11" s="88">
        <v>0</v>
      </c>
      <c r="N11" s="88">
        <v>0</v>
      </c>
      <c r="O11" s="88">
        <v>566</v>
      </c>
      <c r="P11" s="88">
        <v>2</v>
      </c>
      <c r="Q11" s="88">
        <v>57.43</v>
      </c>
      <c r="R11" s="88">
        <v>0.2</v>
      </c>
      <c r="S11" s="88">
        <v>0.35</v>
      </c>
      <c r="T11" s="88">
        <v>985619</v>
      </c>
    </row>
    <row r="12" spans="1:20">
      <c r="A12" s="31" t="s">
        <v>312</v>
      </c>
      <c r="B12" s="87" t="s">
        <v>206</v>
      </c>
      <c r="C12" s="88">
        <v>6</v>
      </c>
      <c r="D12" s="88">
        <v>7</v>
      </c>
      <c r="E12" s="88">
        <v>11</v>
      </c>
      <c r="F12" s="88">
        <v>18</v>
      </c>
      <c r="G12" s="88">
        <v>103</v>
      </c>
      <c r="H12" s="88">
        <v>258</v>
      </c>
      <c r="I12" s="88">
        <v>230</v>
      </c>
      <c r="J12" s="88">
        <v>233</v>
      </c>
      <c r="K12" s="88">
        <v>144</v>
      </c>
      <c r="L12" s="88">
        <v>17</v>
      </c>
      <c r="M12" s="88">
        <v>0</v>
      </c>
      <c r="N12" s="88">
        <v>0</v>
      </c>
      <c r="O12" s="88">
        <v>1027</v>
      </c>
      <c r="P12" s="88">
        <v>1</v>
      </c>
      <c r="Q12" s="88">
        <v>56.93</v>
      </c>
      <c r="R12" s="88">
        <v>0.06</v>
      </c>
      <c r="S12" s="88">
        <v>0.1</v>
      </c>
      <c r="T12" s="88">
        <v>1803831</v>
      </c>
    </row>
    <row r="13" spans="1:20">
      <c r="A13" s="31" t="s">
        <v>588</v>
      </c>
      <c r="B13" s="87" t="s">
        <v>207</v>
      </c>
      <c r="C13" s="88">
        <v>0</v>
      </c>
      <c r="D13" s="88">
        <v>2</v>
      </c>
      <c r="E13" s="88">
        <v>2</v>
      </c>
      <c r="F13" s="88">
        <v>9</v>
      </c>
      <c r="G13" s="88">
        <v>43</v>
      </c>
      <c r="H13" s="88">
        <v>106</v>
      </c>
      <c r="I13" s="88">
        <v>57</v>
      </c>
      <c r="J13" s="88">
        <v>41</v>
      </c>
      <c r="K13" s="88">
        <v>23</v>
      </c>
      <c r="L13" s="88">
        <v>7</v>
      </c>
      <c r="M13" s="88">
        <v>0</v>
      </c>
      <c r="N13" s="88">
        <v>0</v>
      </c>
      <c r="O13" s="88">
        <v>290</v>
      </c>
      <c r="P13" s="88">
        <v>0</v>
      </c>
      <c r="Q13" s="88">
        <v>56.73</v>
      </c>
      <c r="R13" s="88">
        <v>0</v>
      </c>
      <c r="S13" s="88">
        <v>0</v>
      </c>
      <c r="T13" s="88">
        <v>511188</v>
      </c>
    </row>
    <row r="14" spans="1:20">
      <c r="A14" s="31" t="s">
        <v>335</v>
      </c>
      <c r="B14" s="87" t="s">
        <v>200</v>
      </c>
      <c r="C14" s="88">
        <v>4</v>
      </c>
      <c r="D14" s="88">
        <v>1</v>
      </c>
      <c r="E14" s="88">
        <v>9</v>
      </c>
      <c r="F14" s="88">
        <v>19</v>
      </c>
      <c r="G14" s="88">
        <v>90</v>
      </c>
      <c r="H14" s="88">
        <v>179</v>
      </c>
      <c r="I14" s="88">
        <v>132</v>
      </c>
      <c r="J14" s="88">
        <v>101</v>
      </c>
      <c r="K14" s="88">
        <v>77</v>
      </c>
      <c r="L14" s="88">
        <v>20</v>
      </c>
      <c r="M14" s="88">
        <v>0</v>
      </c>
      <c r="N14" s="88">
        <v>0</v>
      </c>
      <c r="O14" s="88">
        <v>632</v>
      </c>
      <c r="P14" s="88">
        <v>0</v>
      </c>
      <c r="Q14" s="88">
        <v>55.5</v>
      </c>
      <c r="R14" s="88">
        <v>0</v>
      </c>
      <c r="S14" s="88">
        <v>0</v>
      </c>
      <c r="T14" s="88">
        <v>1138778</v>
      </c>
    </row>
    <row r="15" spans="1:20">
      <c r="A15" s="31" t="s">
        <v>300</v>
      </c>
      <c r="B15" s="87" t="s">
        <v>168</v>
      </c>
      <c r="C15" s="88">
        <v>0</v>
      </c>
      <c r="D15" s="88">
        <v>0</v>
      </c>
      <c r="E15" s="88">
        <v>1</v>
      </c>
      <c r="F15" s="88">
        <v>6</v>
      </c>
      <c r="G15" s="88">
        <v>21</v>
      </c>
      <c r="H15" s="88">
        <v>39</v>
      </c>
      <c r="I15" s="88">
        <v>36</v>
      </c>
      <c r="J15" s="88">
        <v>34</v>
      </c>
      <c r="K15" s="88">
        <v>22</v>
      </c>
      <c r="L15" s="88">
        <v>3</v>
      </c>
      <c r="M15" s="88">
        <v>0</v>
      </c>
      <c r="N15" s="88">
        <v>0</v>
      </c>
      <c r="O15" s="88">
        <v>162</v>
      </c>
      <c r="P15" s="88">
        <v>0</v>
      </c>
      <c r="Q15" s="88">
        <v>42.9</v>
      </c>
      <c r="R15" s="88">
        <v>0</v>
      </c>
      <c r="S15" s="88">
        <v>0</v>
      </c>
      <c r="T15" s="88">
        <v>377614</v>
      </c>
    </row>
    <row r="16" spans="1:20">
      <c r="A16" s="31" t="s">
        <v>296</v>
      </c>
      <c r="B16" s="87" t="s">
        <v>164</v>
      </c>
      <c r="C16" s="88">
        <v>0</v>
      </c>
      <c r="D16" s="88">
        <v>2</v>
      </c>
      <c r="E16" s="88">
        <v>5</v>
      </c>
      <c r="F16" s="88">
        <v>6</v>
      </c>
      <c r="G16" s="88">
        <v>38</v>
      </c>
      <c r="H16" s="88">
        <v>30</v>
      </c>
      <c r="I16" s="88">
        <v>20</v>
      </c>
      <c r="J16" s="88">
        <v>17</v>
      </c>
      <c r="K16" s="88">
        <v>9</v>
      </c>
      <c r="L16" s="88">
        <v>0</v>
      </c>
      <c r="M16" s="88">
        <v>0</v>
      </c>
      <c r="N16" s="88">
        <v>0</v>
      </c>
      <c r="O16" s="88">
        <v>127</v>
      </c>
      <c r="P16" s="88">
        <v>0</v>
      </c>
      <c r="Q16" s="88">
        <v>36.270000000000003</v>
      </c>
      <c r="R16" s="88">
        <v>0</v>
      </c>
      <c r="S16" s="88">
        <v>0</v>
      </c>
      <c r="T16" s="88">
        <v>350128</v>
      </c>
    </row>
    <row r="17" spans="1:20">
      <c r="A17" s="31" t="s">
        <v>362</v>
      </c>
      <c r="B17" s="87" t="s">
        <v>155</v>
      </c>
      <c r="C17" s="88">
        <v>0</v>
      </c>
      <c r="D17" s="88">
        <v>0</v>
      </c>
      <c r="E17" s="88">
        <v>1</v>
      </c>
      <c r="F17" s="88">
        <v>3</v>
      </c>
      <c r="G17" s="88">
        <v>31</v>
      </c>
      <c r="H17" s="88">
        <v>50</v>
      </c>
      <c r="I17" s="88">
        <v>32</v>
      </c>
      <c r="J17" s="88">
        <v>14</v>
      </c>
      <c r="K17" s="88">
        <v>9</v>
      </c>
      <c r="L17" s="88">
        <v>0</v>
      </c>
      <c r="M17" s="88">
        <v>0</v>
      </c>
      <c r="N17" s="88">
        <v>0</v>
      </c>
      <c r="O17" s="88">
        <v>140</v>
      </c>
      <c r="P17" s="88">
        <v>0</v>
      </c>
      <c r="Q17" s="88">
        <v>33.15</v>
      </c>
      <c r="R17" s="88">
        <v>0</v>
      </c>
      <c r="S17" s="88">
        <v>0</v>
      </c>
      <c r="T17" s="88">
        <v>422328</v>
      </c>
    </row>
    <row r="18" spans="1:20">
      <c r="A18" s="31" t="s">
        <v>325</v>
      </c>
      <c r="B18" s="87" t="s">
        <v>219</v>
      </c>
      <c r="C18" s="88">
        <v>1</v>
      </c>
      <c r="D18" s="88">
        <v>0</v>
      </c>
      <c r="E18" s="88">
        <v>1</v>
      </c>
      <c r="F18" s="88">
        <v>5</v>
      </c>
      <c r="G18" s="88">
        <v>23</v>
      </c>
      <c r="H18" s="88">
        <v>55</v>
      </c>
      <c r="I18" s="88">
        <v>38</v>
      </c>
      <c r="J18" s="88">
        <v>20</v>
      </c>
      <c r="K18" s="88">
        <v>9</v>
      </c>
      <c r="L18" s="88">
        <v>0</v>
      </c>
      <c r="M18" s="88">
        <v>0</v>
      </c>
      <c r="N18" s="88">
        <v>0</v>
      </c>
      <c r="O18" s="88">
        <v>152</v>
      </c>
      <c r="P18" s="88">
        <v>0</v>
      </c>
      <c r="Q18" s="88">
        <v>29.17</v>
      </c>
      <c r="R18" s="88">
        <v>0</v>
      </c>
      <c r="S18" s="88">
        <v>0</v>
      </c>
      <c r="T18" s="88">
        <v>521125</v>
      </c>
    </row>
    <row r="19" spans="1:20">
      <c r="A19" s="31" t="s">
        <v>413</v>
      </c>
      <c r="B19" s="87" t="s">
        <v>226</v>
      </c>
      <c r="C19" s="88">
        <v>2</v>
      </c>
      <c r="D19" s="88">
        <v>1</v>
      </c>
      <c r="E19" s="88">
        <v>2</v>
      </c>
      <c r="F19" s="88">
        <v>4</v>
      </c>
      <c r="G19" s="88">
        <v>47</v>
      </c>
      <c r="H19" s="88">
        <v>141</v>
      </c>
      <c r="I19" s="88">
        <v>70</v>
      </c>
      <c r="J19" s="88">
        <v>41</v>
      </c>
      <c r="K19" s="88">
        <v>42</v>
      </c>
      <c r="L19" s="88">
        <v>12</v>
      </c>
      <c r="M19" s="88">
        <v>0</v>
      </c>
      <c r="N19" s="88">
        <v>0</v>
      </c>
      <c r="O19" s="88">
        <v>362</v>
      </c>
      <c r="P19" s="88">
        <v>0</v>
      </c>
      <c r="Q19" s="88">
        <v>22.9</v>
      </c>
      <c r="R19" s="88">
        <v>0</v>
      </c>
      <c r="S19" s="88">
        <v>0</v>
      </c>
      <c r="T19" s="88">
        <v>1580937</v>
      </c>
    </row>
    <row r="20" spans="1:20">
      <c r="A20" s="31" t="s">
        <v>337</v>
      </c>
      <c r="B20" s="87" t="s">
        <v>221</v>
      </c>
      <c r="C20" s="88">
        <v>1</v>
      </c>
      <c r="D20" s="88">
        <v>2</v>
      </c>
      <c r="E20" s="88">
        <v>11</v>
      </c>
      <c r="F20" s="88">
        <v>13</v>
      </c>
      <c r="G20" s="88">
        <v>37</v>
      </c>
      <c r="H20" s="88">
        <v>80</v>
      </c>
      <c r="I20" s="88">
        <v>52</v>
      </c>
      <c r="J20" s="88">
        <v>38</v>
      </c>
      <c r="K20" s="88">
        <v>11</v>
      </c>
      <c r="L20" s="88">
        <v>3</v>
      </c>
      <c r="M20" s="88">
        <v>0</v>
      </c>
      <c r="N20" s="88">
        <v>0</v>
      </c>
      <c r="O20" s="88">
        <v>248</v>
      </c>
      <c r="P20" s="88">
        <v>0</v>
      </c>
      <c r="Q20" s="88">
        <v>21.61</v>
      </c>
      <c r="R20" s="88">
        <v>0</v>
      </c>
      <c r="S20" s="88">
        <v>0</v>
      </c>
      <c r="T20" s="88">
        <v>1147710</v>
      </c>
    </row>
    <row r="21" spans="1:20">
      <c r="A21" s="31" t="s">
        <v>361</v>
      </c>
      <c r="B21" s="87" t="s">
        <v>192</v>
      </c>
      <c r="C21" s="88">
        <v>2</v>
      </c>
      <c r="D21" s="88">
        <v>1</v>
      </c>
      <c r="E21" s="88">
        <v>11</v>
      </c>
      <c r="F21" s="88">
        <v>8</v>
      </c>
      <c r="G21" s="88">
        <v>36</v>
      </c>
      <c r="H21" s="88">
        <v>40</v>
      </c>
      <c r="I21" s="88">
        <v>23</v>
      </c>
      <c r="J21" s="88">
        <v>12</v>
      </c>
      <c r="K21" s="88">
        <v>4</v>
      </c>
      <c r="L21" s="88">
        <v>0</v>
      </c>
      <c r="M21" s="88">
        <v>0</v>
      </c>
      <c r="N21" s="88">
        <v>0</v>
      </c>
      <c r="O21" s="88">
        <v>137</v>
      </c>
      <c r="P21" s="88">
        <v>1</v>
      </c>
      <c r="Q21" s="88">
        <v>19.100000000000001</v>
      </c>
      <c r="R21" s="88">
        <v>0.14000000000000001</v>
      </c>
      <c r="S21" s="88">
        <v>0.73</v>
      </c>
      <c r="T21" s="88">
        <v>717451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30"/>
  <sheetViews>
    <sheetView workbookViewId="0">
      <selection activeCell="J31" sqref="J31"/>
    </sheetView>
  </sheetViews>
  <sheetFormatPr defaultRowHeight="12.75"/>
  <cols>
    <col min="2" max="27" width="4.7109375" customWidth="1"/>
  </cols>
  <sheetData>
    <row r="1" spans="1:27">
      <c r="A1" s="2" t="s">
        <v>608</v>
      </c>
      <c r="B1" s="3"/>
      <c r="C1" s="3"/>
      <c r="D1" s="3"/>
      <c r="E1" s="3"/>
      <c r="F1" s="3"/>
      <c r="G1" s="3"/>
    </row>
    <row r="2" spans="1:27">
      <c r="A2" s="119" t="str">
        <f>รอวางสถานการณ์!A2</f>
        <v xml:space="preserve"> จังหวัด ศรีสะเกษ  ระหว่างวันที่  1 มกราคม 2563  ถึงวันที่  22 กรกฎาคม 2563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1:27">
      <c r="A3" s="2"/>
      <c r="B3" s="3"/>
      <c r="C3" s="3"/>
      <c r="D3" s="3"/>
      <c r="E3" s="3"/>
      <c r="F3" s="3"/>
      <c r="G3" s="3"/>
    </row>
    <row r="4" spans="1:27">
      <c r="A4" s="4"/>
      <c r="B4" s="121" t="s">
        <v>62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</row>
    <row r="5" spans="1:27">
      <c r="A5" s="12" t="s">
        <v>0</v>
      </c>
      <c r="B5" s="120" t="s">
        <v>63</v>
      </c>
      <c r="C5" s="120"/>
      <c r="D5" s="120" t="s">
        <v>66</v>
      </c>
      <c r="E5" s="120"/>
      <c r="F5" s="120" t="s">
        <v>67</v>
      </c>
      <c r="G5" s="120"/>
      <c r="H5" s="120" t="s">
        <v>68</v>
      </c>
      <c r="I5" s="120"/>
      <c r="J5" s="120" t="s">
        <v>69</v>
      </c>
      <c r="K5" s="120"/>
      <c r="L5" s="120" t="s">
        <v>70</v>
      </c>
      <c r="M5" s="120"/>
      <c r="N5" s="120" t="s">
        <v>71</v>
      </c>
      <c r="O5" s="120"/>
      <c r="P5" s="120" t="s">
        <v>72</v>
      </c>
      <c r="Q5" s="120"/>
      <c r="R5" s="120" t="s">
        <v>73</v>
      </c>
      <c r="S5" s="120"/>
      <c r="T5" s="120" t="s">
        <v>74</v>
      </c>
      <c r="U5" s="120"/>
      <c r="V5" s="120" t="s">
        <v>75</v>
      </c>
      <c r="W5" s="120"/>
      <c r="X5" s="120" t="s">
        <v>76</v>
      </c>
      <c r="Y5" s="120"/>
      <c r="Z5" s="120" t="s">
        <v>77</v>
      </c>
      <c r="AA5" s="120"/>
    </row>
    <row r="6" spans="1:27">
      <c r="A6" s="5"/>
      <c r="B6" s="16" t="s">
        <v>64</v>
      </c>
      <c r="C6" s="6" t="s">
        <v>65</v>
      </c>
      <c r="D6" s="16" t="s">
        <v>64</v>
      </c>
      <c r="E6" s="6" t="s">
        <v>65</v>
      </c>
      <c r="F6" s="16" t="s">
        <v>64</v>
      </c>
      <c r="G6" s="6" t="s">
        <v>65</v>
      </c>
      <c r="H6" s="16" t="s">
        <v>64</v>
      </c>
      <c r="I6" s="6" t="s">
        <v>65</v>
      </c>
      <c r="J6" s="16" t="s">
        <v>64</v>
      </c>
      <c r="K6" s="6" t="s">
        <v>65</v>
      </c>
      <c r="L6" s="16" t="s">
        <v>64</v>
      </c>
      <c r="M6" s="6" t="s">
        <v>65</v>
      </c>
      <c r="N6" s="16" t="s">
        <v>64</v>
      </c>
      <c r="O6" s="6" t="s">
        <v>65</v>
      </c>
      <c r="P6" s="16" t="s">
        <v>64</v>
      </c>
      <c r="Q6" s="6" t="s">
        <v>65</v>
      </c>
      <c r="R6" s="16" t="s">
        <v>64</v>
      </c>
      <c r="S6" s="6" t="s">
        <v>65</v>
      </c>
      <c r="T6" s="16" t="s">
        <v>64</v>
      </c>
      <c r="U6" s="6" t="s">
        <v>65</v>
      </c>
      <c r="V6" s="16" t="s">
        <v>64</v>
      </c>
      <c r="W6" s="6" t="s">
        <v>65</v>
      </c>
      <c r="X6" s="16" t="s">
        <v>64</v>
      </c>
      <c r="Y6" s="6" t="s">
        <v>65</v>
      </c>
      <c r="Z6" s="16" t="s">
        <v>64</v>
      </c>
      <c r="AA6" s="6" t="s">
        <v>65</v>
      </c>
    </row>
    <row r="7" spans="1:27">
      <c r="A7" s="7" t="str">
        <f>รอวางป่วยรายเดือน!A3</f>
        <v>เมือง</v>
      </c>
      <c r="B7" s="7">
        <f>รอวางป่วยรายเดือน!B3</f>
        <v>12</v>
      </c>
      <c r="C7" s="7">
        <f>รอวางป่วยรายเดือน!C3</f>
        <v>0</v>
      </c>
      <c r="D7" s="7">
        <f>รอวางป่วยรายเดือน!D3</f>
        <v>0</v>
      </c>
      <c r="E7" s="7">
        <f>รอวางป่วยรายเดือน!E3</f>
        <v>0</v>
      </c>
      <c r="F7" s="7">
        <f>รอวางป่วยรายเดือน!F3</f>
        <v>1</v>
      </c>
      <c r="G7" s="7">
        <f>รอวางป่วยรายเดือน!G3</f>
        <v>0</v>
      </c>
      <c r="H7" s="7">
        <f>รอวางป่วยรายเดือน!H3</f>
        <v>1</v>
      </c>
      <c r="I7" s="7">
        <f>รอวางป่วยรายเดือน!I3</f>
        <v>0</v>
      </c>
      <c r="J7" s="7">
        <f>รอวางป่วยรายเดือน!J3</f>
        <v>1</v>
      </c>
      <c r="K7" s="7">
        <f>รอวางป่วยรายเดือน!K3</f>
        <v>0</v>
      </c>
      <c r="L7" s="7">
        <f>รอวางป่วยรายเดือน!L3</f>
        <v>2</v>
      </c>
      <c r="M7" s="7">
        <f>รอวางป่วยรายเดือน!M3</f>
        <v>0</v>
      </c>
      <c r="N7" s="7">
        <f>รอวางป่วยรายเดือน!N3</f>
        <v>1</v>
      </c>
      <c r="O7" s="7">
        <f>รอวางป่วยรายเดือน!O3</f>
        <v>0</v>
      </c>
      <c r="P7" s="7">
        <f>รอวางป่วยรายเดือน!P3</f>
        <v>0</v>
      </c>
      <c r="Q7" s="7">
        <f>รอวางป่วยรายเดือน!Q3</f>
        <v>0</v>
      </c>
      <c r="R7" s="7">
        <f>รอวางป่วยรายเดือน!R3</f>
        <v>0</v>
      </c>
      <c r="S7" s="7">
        <f>รอวางป่วยรายเดือน!S3</f>
        <v>0</v>
      </c>
      <c r="T7" s="7">
        <f>รอวางป่วยรายเดือน!T3</f>
        <v>0</v>
      </c>
      <c r="U7" s="7">
        <f>รอวางป่วยรายเดือน!U3</f>
        <v>0</v>
      </c>
      <c r="V7" s="7">
        <f>รอวางป่วยรายเดือน!V3</f>
        <v>0</v>
      </c>
      <c r="W7" s="7">
        <f>รอวางป่วยรายเดือน!W3</f>
        <v>0</v>
      </c>
      <c r="X7" s="7">
        <f>รอวางป่วยรายเดือน!X3</f>
        <v>0</v>
      </c>
      <c r="Y7" s="7">
        <f>รอวางป่วยรายเดือน!Y3</f>
        <v>0</v>
      </c>
      <c r="Z7" s="7">
        <f>รอวางป่วยรายเดือน!Z3</f>
        <v>18</v>
      </c>
      <c r="AA7" s="7">
        <f>รอวางป่วยรายเดือน!AA3</f>
        <v>0</v>
      </c>
    </row>
    <row r="8" spans="1:27">
      <c r="A8" s="7" t="str">
        <f>รอวางป่วยรายเดือน!A4</f>
        <v>ยางชุมน้อย</v>
      </c>
      <c r="B8" s="7">
        <f>รอวางป่วยรายเดือน!B4</f>
        <v>0</v>
      </c>
      <c r="C8" s="7">
        <f>รอวางป่วยรายเดือน!C4</f>
        <v>0</v>
      </c>
      <c r="D8" s="7">
        <f>รอวางป่วยรายเดือน!D4</f>
        <v>1</v>
      </c>
      <c r="E8" s="7">
        <f>รอวางป่วยรายเดือน!E4</f>
        <v>0</v>
      </c>
      <c r="F8" s="7">
        <f>รอวางป่วยรายเดือน!F4</f>
        <v>0</v>
      </c>
      <c r="G8" s="7">
        <f>รอวางป่วยรายเดือน!G4</f>
        <v>0</v>
      </c>
      <c r="H8" s="7">
        <f>รอวางป่วยรายเดือน!H4</f>
        <v>0</v>
      </c>
      <c r="I8" s="7">
        <f>รอวางป่วยรายเดือน!I4</f>
        <v>0</v>
      </c>
      <c r="J8" s="7">
        <f>รอวางป่วยรายเดือน!J4</f>
        <v>1</v>
      </c>
      <c r="K8" s="7">
        <f>รอวางป่วยรายเดือน!K4</f>
        <v>0</v>
      </c>
      <c r="L8" s="7">
        <f>รอวางป่วยรายเดือน!L4</f>
        <v>0</v>
      </c>
      <c r="M8" s="7">
        <f>รอวางป่วยรายเดือน!M4</f>
        <v>0</v>
      </c>
      <c r="N8" s="7">
        <f>รอวางป่วยรายเดือน!N4</f>
        <v>0</v>
      </c>
      <c r="O8" s="7">
        <f>รอวางป่วยรายเดือน!O4</f>
        <v>0</v>
      </c>
      <c r="P8" s="7">
        <f>รอวางป่วยรายเดือน!P4</f>
        <v>0</v>
      </c>
      <c r="Q8" s="7">
        <f>รอวางป่วยรายเดือน!Q4</f>
        <v>0</v>
      </c>
      <c r="R8" s="7">
        <f>รอวางป่วยรายเดือน!R4</f>
        <v>0</v>
      </c>
      <c r="S8" s="7">
        <f>รอวางป่วยรายเดือน!S4</f>
        <v>0</v>
      </c>
      <c r="T8" s="7">
        <f>รอวางป่วยรายเดือน!T4</f>
        <v>0</v>
      </c>
      <c r="U8" s="7">
        <f>รอวางป่วยรายเดือน!U4</f>
        <v>0</v>
      </c>
      <c r="V8" s="7">
        <f>รอวางป่วยรายเดือน!V4</f>
        <v>0</v>
      </c>
      <c r="W8" s="7">
        <f>รอวางป่วยรายเดือน!W4</f>
        <v>0</v>
      </c>
      <c r="X8" s="7">
        <f>รอวางป่วยรายเดือน!X4</f>
        <v>0</v>
      </c>
      <c r="Y8" s="7">
        <f>รอวางป่วยรายเดือน!Y4</f>
        <v>0</v>
      </c>
      <c r="Z8" s="7">
        <f>รอวางป่วยรายเดือน!Z4</f>
        <v>2</v>
      </c>
      <c r="AA8" s="7">
        <f>รอวางป่วยรายเดือน!AA4</f>
        <v>0</v>
      </c>
    </row>
    <row r="9" spans="1:27">
      <c r="A9" s="7" t="str">
        <f>รอวางป่วยรายเดือน!A5</f>
        <v>กันทรารมย์</v>
      </c>
      <c r="B9" s="7">
        <f>รอวางป่วยรายเดือน!B5</f>
        <v>10</v>
      </c>
      <c r="C9" s="7">
        <f>รอวางป่วยรายเดือน!C5</f>
        <v>0</v>
      </c>
      <c r="D9" s="7">
        <f>รอวางป่วยรายเดือน!D5</f>
        <v>2</v>
      </c>
      <c r="E9" s="7">
        <f>รอวางป่วยรายเดือน!E5</f>
        <v>0</v>
      </c>
      <c r="F9" s="7">
        <f>รอวางป่วยรายเดือน!F5</f>
        <v>0</v>
      </c>
      <c r="G9" s="7">
        <f>รอวางป่วยรายเดือน!G5</f>
        <v>0</v>
      </c>
      <c r="H9" s="7">
        <f>รอวางป่วยรายเดือน!H5</f>
        <v>0</v>
      </c>
      <c r="I9" s="7">
        <f>รอวางป่วยรายเดือน!I5</f>
        <v>0</v>
      </c>
      <c r="J9" s="7">
        <f>รอวางป่วยรายเดือน!J5</f>
        <v>0</v>
      </c>
      <c r="K9" s="7">
        <f>รอวางป่วยรายเดือน!K5</f>
        <v>0</v>
      </c>
      <c r="L9" s="7">
        <f>รอวางป่วยรายเดือน!L5</f>
        <v>0</v>
      </c>
      <c r="M9" s="7">
        <f>รอวางป่วยรายเดือน!M5</f>
        <v>0</v>
      </c>
      <c r="N9" s="7">
        <f>รอวางป่วยรายเดือน!N5</f>
        <v>1</v>
      </c>
      <c r="O9" s="7">
        <f>รอวางป่วยรายเดือน!O5</f>
        <v>0</v>
      </c>
      <c r="P9" s="7">
        <f>รอวางป่วยรายเดือน!P5</f>
        <v>0</v>
      </c>
      <c r="Q9" s="7">
        <f>รอวางป่วยรายเดือน!Q5</f>
        <v>0</v>
      </c>
      <c r="R9" s="7">
        <f>รอวางป่วยรายเดือน!R5</f>
        <v>0</v>
      </c>
      <c r="S9" s="7">
        <f>รอวางป่วยรายเดือน!S5</f>
        <v>0</v>
      </c>
      <c r="T9" s="7">
        <f>รอวางป่วยรายเดือน!T5</f>
        <v>0</v>
      </c>
      <c r="U9" s="7">
        <f>รอวางป่วยรายเดือน!U5</f>
        <v>0</v>
      </c>
      <c r="V9" s="7">
        <f>รอวางป่วยรายเดือน!V5</f>
        <v>0</v>
      </c>
      <c r="W9" s="7">
        <f>รอวางป่วยรายเดือน!W5</f>
        <v>0</v>
      </c>
      <c r="X9" s="7">
        <f>รอวางป่วยรายเดือน!X5</f>
        <v>0</v>
      </c>
      <c r="Y9" s="7">
        <f>รอวางป่วยรายเดือน!Y5</f>
        <v>0</v>
      </c>
      <c r="Z9" s="7">
        <f>รอวางป่วยรายเดือน!Z5</f>
        <v>13</v>
      </c>
      <c r="AA9" s="7">
        <f>รอวางป่วยรายเดือน!AA5</f>
        <v>0</v>
      </c>
    </row>
    <row r="10" spans="1:27">
      <c r="A10" s="7" t="str">
        <f>รอวางป่วยรายเดือน!A6</f>
        <v>กันทรลักษ์</v>
      </c>
      <c r="B10" s="7">
        <f>รอวางป่วยรายเดือน!B6</f>
        <v>2</v>
      </c>
      <c r="C10" s="7">
        <f>รอวางป่วยรายเดือน!C6</f>
        <v>0</v>
      </c>
      <c r="D10" s="7">
        <f>รอวางป่วยรายเดือน!D6</f>
        <v>0</v>
      </c>
      <c r="E10" s="7">
        <f>รอวางป่วยรายเดือน!E6</f>
        <v>0</v>
      </c>
      <c r="F10" s="7">
        <f>รอวางป่วยรายเดือน!F6</f>
        <v>2</v>
      </c>
      <c r="G10" s="7">
        <f>รอวางป่วยรายเดือน!G6</f>
        <v>0</v>
      </c>
      <c r="H10" s="7">
        <f>รอวางป่วยรายเดือน!H6</f>
        <v>0</v>
      </c>
      <c r="I10" s="7">
        <f>รอวางป่วยรายเดือน!I6</f>
        <v>0</v>
      </c>
      <c r="J10" s="7">
        <f>รอวางป่วยรายเดือน!J6</f>
        <v>2</v>
      </c>
      <c r="K10" s="7">
        <f>รอวางป่วยรายเดือน!K6</f>
        <v>0</v>
      </c>
      <c r="L10" s="7">
        <f>รอวางป่วยรายเดือน!L6</f>
        <v>0</v>
      </c>
      <c r="M10" s="7">
        <f>รอวางป่วยรายเดือน!M6</f>
        <v>0</v>
      </c>
      <c r="N10" s="7">
        <f>รอวางป่วยรายเดือน!N6</f>
        <v>0</v>
      </c>
      <c r="O10" s="7">
        <f>รอวางป่วยรายเดือน!O6</f>
        <v>0</v>
      </c>
      <c r="P10" s="7">
        <f>รอวางป่วยรายเดือน!P6</f>
        <v>0</v>
      </c>
      <c r="Q10" s="7">
        <f>รอวางป่วยรายเดือน!Q6</f>
        <v>0</v>
      </c>
      <c r="R10" s="7">
        <f>รอวางป่วยรายเดือน!R6</f>
        <v>0</v>
      </c>
      <c r="S10" s="7">
        <f>รอวางป่วยรายเดือน!S6</f>
        <v>0</v>
      </c>
      <c r="T10" s="7">
        <f>รอวางป่วยรายเดือน!T6</f>
        <v>0</v>
      </c>
      <c r="U10" s="7">
        <f>รอวางป่วยรายเดือน!U6</f>
        <v>0</v>
      </c>
      <c r="V10" s="7">
        <f>รอวางป่วยรายเดือน!V6</f>
        <v>0</v>
      </c>
      <c r="W10" s="7">
        <f>รอวางป่วยรายเดือน!W6</f>
        <v>0</v>
      </c>
      <c r="X10" s="7">
        <f>รอวางป่วยรายเดือน!X6</f>
        <v>0</v>
      </c>
      <c r="Y10" s="7">
        <f>รอวางป่วยรายเดือน!Y6</f>
        <v>0</v>
      </c>
      <c r="Z10" s="7">
        <f>รอวางป่วยรายเดือน!Z6</f>
        <v>6</v>
      </c>
      <c r="AA10" s="7">
        <f>รอวางป่วยรายเดือน!AA6</f>
        <v>0</v>
      </c>
    </row>
    <row r="11" spans="1:27">
      <c r="A11" s="7" t="str">
        <f>รอวางป่วยรายเดือน!A7</f>
        <v>ขุขันธ์</v>
      </c>
      <c r="B11" s="7">
        <f>รอวางป่วยรายเดือน!B7</f>
        <v>2</v>
      </c>
      <c r="C11" s="7">
        <f>รอวางป่วยรายเดือน!C7</f>
        <v>0</v>
      </c>
      <c r="D11" s="7">
        <f>รอวางป่วยรายเดือน!D7</f>
        <v>2</v>
      </c>
      <c r="E11" s="7">
        <f>รอวางป่วยรายเดือน!E7</f>
        <v>0</v>
      </c>
      <c r="F11" s="7">
        <f>รอวางป่วยรายเดือน!F7</f>
        <v>0</v>
      </c>
      <c r="G11" s="7">
        <f>รอวางป่วยรายเดือน!G7</f>
        <v>0</v>
      </c>
      <c r="H11" s="7">
        <f>รอวางป่วยรายเดือน!H7</f>
        <v>0</v>
      </c>
      <c r="I11" s="7">
        <f>รอวางป่วยรายเดือน!I7</f>
        <v>0</v>
      </c>
      <c r="J11" s="7">
        <f>รอวางป่วยรายเดือน!J7</f>
        <v>0</v>
      </c>
      <c r="K11" s="7">
        <f>รอวางป่วยรายเดือน!K7</f>
        <v>0</v>
      </c>
      <c r="L11" s="7">
        <f>รอวางป่วยรายเดือน!L7</f>
        <v>0</v>
      </c>
      <c r="M11" s="7">
        <f>รอวางป่วยรายเดือน!M7</f>
        <v>0</v>
      </c>
      <c r="N11" s="7">
        <f>รอวางป่วยรายเดือน!N7</f>
        <v>0</v>
      </c>
      <c r="O11" s="7">
        <f>รอวางป่วยรายเดือน!O7</f>
        <v>0</v>
      </c>
      <c r="P11" s="7">
        <f>รอวางป่วยรายเดือน!P7</f>
        <v>0</v>
      </c>
      <c r="Q11" s="7">
        <f>รอวางป่วยรายเดือน!Q7</f>
        <v>0</v>
      </c>
      <c r="R11" s="7">
        <f>รอวางป่วยรายเดือน!R7</f>
        <v>0</v>
      </c>
      <c r="S11" s="7">
        <f>รอวางป่วยรายเดือน!S7</f>
        <v>0</v>
      </c>
      <c r="T11" s="7">
        <f>รอวางป่วยรายเดือน!T7</f>
        <v>0</v>
      </c>
      <c r="U11" s="7">
        <f>รอวางป่วยรายเดือน!U7</f>
        <v>0</v>
      </c>
      <c r="V11" s="7">
        <f>รอวางป่วยรายเดือน!V7</f>
        <v>0</v>
      </c>
      <c r="W11" s="7">
        <f>รอวางป่วยรายเดือน!W7</f>
        <v>0</v>
      </c>
      <c r="X11" s="7">
        <f>รอวางป่วยรายเดือน!X7</f>
        <v>0</v>
      </c>
      <c r="Y11" s="7">
        <f>รอวางป่วยรายเดือน!Y7</f>
        <v>0</v>
      </c>
      <c r="Z11" s="7">
        <f>รอวางป่วยรายเดือน!Z7</f>
        <v>4</v>
      </c>
      <c r="AA11" s="7">
        <f>รอวางป่วยรายเดือน!AA7</f>
        <v>0</v>
      </c>
    </row>
    <row r="12" spans="1:27">
      <c r="A12" s="7" t="str">
        <f>รอวางป่วยรายเดือน!A8</f>
        <v>ไพรบึง</v>
      </c>
      <c r="B12" s="7">
        <f>รอวางป่วยรายเดือน!B8</f>
        <v>1</v>
      </c>
      <c r="C12" s="7">
        <f>รอวางป่วยรายเดือน!C8</f>
        <v>0</v>
      </c>
      <c r="D12" s="7">
        <f>รอวางป่วยรายเดือน!D8</f>
        <v>2</v>
      </c>
      <c r="E12" s="7">
        <f>รอวางป่วยรายเดือน!E8</f>
        <v>0</v>
      </c>
      <c r="F12" s="7">
        <f>รอวางป่วยรายเดือน!F8</f>
        <v>0</v>
      </c>
      <c r="G12" s="7">
        <f>รอวางป่วยรายเดือน!G8</f>
        <v>0</v>
      </c>
      <c r="H12" s="7">
        <f>รอวางป่วยรายเดือน!H8</f>
        <v>0</v>
      </c>
      <c r="I12" s="7">
        <f>รอวางป่วยรายเดือน!I8</f>
        <v>0</v>
      </c>
      <c r="J12" s="7">
        <f>รอวางป่วยรายเดือน!J8</f>
        <v>2</v>
      </c>
      <c r="K12" s="7">
        <f>รอวางป่วยรายเดือน!K8</f>
        <v>0</v>
      </c>
      <c r="L12" s="7">
        <f>รอวางป่วยรายเดือน!L8</f>
        <v>0</v>
      </c>
      <c r="M12" s="7">
        <f>รอวางป่วยรายเดือน!M8</f>
        <v>0</v>
      </c>
      <c r="N12" s="7">
        <f>รอวางป่วยรายเดือน!N8</f>
        <v>0</v>
      </c>
      <c r="O12" s="7">
        <f>รอวางป่วยรายเดือน!O8</f>
        <v>0</v>
      </c>
      <c r="P12" s="7">
        <f>รอวางป่วยรายเดือน!P8</f>
        <v>0</v>
      </c>
      <c r="Q12" s="7">
        <f>รอวางป่วยรายเดือน!Q8</f>
        <v>0</v>
      </c>
      <c r="R12" s="7">
        <f>รอวางป่วยรายเดือน!R8</f>
        <v>0</v>
      </c>
      <c r="S12" s="7">
        <f>รอวางป่วยรายเดือน!S8</f>
        <v>0</v>
      </c>
      <c r="T12" s="7">
        <f>รอวางป่วยรายเดือน!T8</f>
        <v>0</v>
      </c>
      <c r="U12" s="7">
        <f>รอวางป่วยรายเดือน!U8</f>
        <v>0</v>
      </c>
      <c r="V12" s="7">
        <f>รอวางป่วยรายเดือน!V8</f>
        <v>0</v>
      </c>
      <c r="W12" s="7">
        <f>รอวางป่วยรายเดือน!W8</f>
        <v>0</v>
      </c>
      <c r="X12" s="7">
        <f>รอวางป่วยรายเดือน!X8</f>
        <v>0</v>
      </c>
      <c r="Y12" s="7">
        <f>รอวางป่วยรายเดือน!Y8</f>
        <v>0</v>
      </c>
      <c r="Z12" s="7">
        <f>รอวางป่วยรายเดือน!Z8</f>
        <v>5</v>
      </c>
      <c r="AA12" s="7">
        <f>รอวางป่วยรายเดือน!AA8</f>
        <v>0</v>
      </c>
    </row>
    <row r="13" spans="1:27">
      <c r="A13" s="7" t="str">
        <f>รอวางป่วยรายเดือน!A9</f>
        <v>ปรางค์กู่</v>
      </c>
      <c r="B13" s="7">
        <f>รอวางป่วยรายเดือน!B9</f>
        <v>0</v>
      </c>
      <c r="C13" s="7">
        <f>รอวางป่วยรายเดือน!C9</f>
        <v>0</v>
      </c>
      <c r="D13" s="7">
        <f>รอวางป่วยรายเดือน!D9</f>
        <v>0</v>
      </c>
      <c r="E13" s="7">
        <f>รอวางป่วยรายเดือน!E9</f>
        <v>0</v>
      </c>
      <c r="F13" s="7">
        <f>รอวางป่วยรายเดือน!F9</f>
        <v>0</v>
      </c>
      <c r="G13" s="7">
        <f>รอวางป่วยรายเดือน!G9</f>
        <v>0</v>
      </c>
      <c r="H13" s="7">
        <f>รอวางป่วยรายเดือน!H9</f>
        <v>0</v>
      </c>
      <c r="I13" s="7">
        <f>รอวางป่วยรายเดือน!I9</f>
        <v>0</v>
      </c>
      <c r="J13" s="7">
        <f>รอวางป่วยรายเดือน!J9</f>
        <v>0</v>
      </c>
      <c r="K13" s="7">
        <f>รอวางป่วยรายเดือน!K9</f>
        <v>0</v>
      </c>
      <c r="L13" s="7">
        <f>รอวางป่วยรายเดือน!L9</f>
        <v>0</v>
      </c>
      <c r="M13" s="7">
        <f>รอวางป่วยรายเดือน!M9</f>
        <v>0</v>
      </c>
      <c r="N13" s="7">
        <f>รอวางป่วยรายเดือน!N9</f>
        <v>0</v>
      </c>
      <c r="O13" s="7">
        <f>รอวางป่วยรายเดือน!O9</f>
        <v>0</v>
      </c>
      <c r="P13" s="7">
        <f>รอวางป่วยรายเดือน!P9</f>
        <v>0</v>
      </c>
      <c r="Q13" s="7">
        <f>รอวางป่วยรายเดือน!Q9</f>
        <v>0</v>
      </c>
      <c r="R13" s="7">
        <f>รอวางป่วยรายเดือน!R9</f>
        <v>0</v>
      </c>
      <c r="S13" s="7">
        <f>รอวางป่วยรายเดือน!S9</f>
        <v>0</v>
      </c>
      <c r="T13" s="7">
        <f>รอวางป่วยรายเดือน!T9</f>
        <v>0</v>
      </c>
      <c r="U13" s="7">
        <f>รอวางป่วยรายเดือน!U9</f>
        <v>0</v>
      </c>
      <c r="V13" s="7">
        <f>รอวางป่วยรายเดือน!V9</f>
        <v>0</v>
      </c>
      <c r="W13" s="7">
        <f>รอวางป่วยรายเดือน!W9</f>
        <v>0</v>
      </c>
      <c r="X13" s="7">
        <f>รอวางป่วยรายเดือน!X9</f>
        <v>0</v>
      </c>
      <c r="Y13" s="7">
        <f>รอวางป่วยรายเดือน!Y9</f>
        <v>0</v>
      </c>
      <c r="Z13" s="7">
        <f>รอวางป่วยรายเดือน!Z9</f>
        <v>0</v>
      </c>
      <c r="AA13" s="7">
        <f>รอวางป่วยรายเดือน!AA9</f>
        <v>0</v>
      </c>
    </row>
    <row r="14" spans="1:27">
      <c r="A14" s="7" t="str">
        <f>รอวางป่วยรายเดือน!A10</f>
        <v>ขุนหาญ</v>
      </c>
      <c r="B14" s="7">
        <f>รอวางป่วยรายเดือน!B10</f>
        <v>1</v>
      </c>
      <c r="C14" s="7">
        <f>รอวางป่วยรายเดือน!C10</f>
        <v>0</v>
      </c>
      <c r="D14" s="7">
        <f>รอวางป่วยรายเดือน!D10</f>
        <v>0</v>
      </c>
      <c r="E14" s="7">
        <f>รอวางป่วยรายเดือน!E10</f>
        <v>0</v>
      </c>
      <c r="F14" s="7">
        <f>รอวางป่วยรายเดือน!F10</f>
        <v>0</v>
      </c>
      <c r="G14" s="7">
        <f>รอวางป่วยรายเดือน!G10</f>
        <v>0</v>
      </c>
      <c r="H14" s="7">
        <f>รอวางป่วยรายเดือน!H10</f>
        <v>0</v>
      </c>
      <c r="I14" s="7">
        <f>รอวางป่วยรายเดือน!I10</f>
        <v>0</v>
      </c>
      <c r="J14" s="7">
        <f>รอวางป่วยรายเดือน!J10</f>
        <v>0</v>
      </c>
      <c r="K14" s="7">
        <f>รอวางป่วยรายเดือน!K10</f>
        <v>0</v>
      </c>
      <c r="L14" s="7">
        <f>รอวางป่วยรายเดือน!L10</f>
        <v>2</v>
      </c>
      <c r="M14" s="7">
        <f>รอวางป่วยรายเดือน!M10</f>
        <v>0</v>
      </c>
      <c r="N14" s="7">
        <f>รอวางป่วยรายเดือน!N10</f>
        <v>1</v>
      </c>
      <c r="O14" s="7">
        <f>รอวางป่วยรายเดือน!O10</f>
        <v>0</v>
      </c>
      <c r="P14" s="7">
        <f>รอวางป่วยรายเดือน!P10</f>
        <v>0</v>
      </c>
      <c r="Q14" s="7">
        <f>รอวางป่วยรายเดือน!Q10</f>
        <v>0</v>
      </c>
      <c r="R14" s="7">
        <f>รอวางป่วยรายเดือน!R10</f>
        <v>0</v>
      </c>
      <c r="S14" s="7">
        <f>รอวางป่วยรายเดือน!S10</f>
        <v>0</v>
      </c>
      <c r="T14" s="7">
        <f>รอวางป่วยรายเดือน!T10</f>
        <v>0</v>
      </c>
      <c r="U14" s="7">
        <f>รอวางป่วยรายเดือน!U10</f>
        <v>0</v>
      </c>
      <c r="V14" s="7">
        <f>รอวางป่วยรายเดือน!V10</f>
        <v>0</v>
      </c>
      <c r="W14" s="7">
        <f>รอวางป่วยรายเดือน!W10</f>
        <v>0</v>
      </c>
      <c r="X14" s="7">
        <f>รอวางป่วยรายเดือน!X10</f>
        <v>0</v>
      </c>
      <c r="Y14" s="7">
        <f>รอวางป่วยรายเดือน!Y10</f>
        <v>0</v>
      </c>
      <c r="Z14" s="7">
        <f>รอวางป่วยรายเดือน!Z10</f>
        <v>4</v>
      </c>
      <c r="AA14" s="7">
        <f>รอวางป่วยรายเดือน!AA10</f>
        <v>0</v>
      </c>
    </row>
    <row r="15" spans="1:27">
      <c r="A15" s="7" t="str">
        <f>รอวางป่วยรายเดือน!A11</f>
        <v>ราษีไศล</v>
      </c>
      <c r="B15" s="7">
        <f>รอวางป่วยรายเดือน!B11</f>
        <v>0</v>
      </c>
      <c r="C15" s="7">
        <f>รอวางป่วยรายเดือน!C11</f>
        <v>0</v>
      </c>
      <c r="D15" s="7">
        <f>รอวางป่วยรายเดือน!D11</f>
        <v>0</v>
      </c>
      <c r="E15" s="7">
        <f>รอวางป่วยรายเดือน!E11</f>
        <v>0</v>
      </c>
      <c r="F15" s="7">
        <f>รอวางป่วยรายเดือน!F11</f>
        <v>0</v>
      </c>
      <c r="G15" s="7">
        <f>รอวางป่วยรายเดือน!G11</f>
        <v>0</v>
      </c>
      <c r="H15" s="7">
        <f>รอวางป่วยรายเดือน!H11</f>
        <v>0</v>
      </c>
      <c r="I15" s="7">
        <f>รอวางป่วยรายเดือน!I11</f>
        <v>0</v>
      </c>
      <c r="J15" s="7">
        <f>รอวางป่วยรายเดือน!J11</f>
        <v>0</v>
      </c>
      <c r="K15" s="7">
        <f>รอวางป่วยรายเดือน!K11</f>
        <v>0</v>
      </c>
      <c r="L15" s="7">
        <f>รอวางป่วยรายเดือน!L11</f>
        <v>0</v>
      </c>
      <c r="M15" s="7">
        <f>รอวางป่วยรายเดือน!M11</f>
        <v>0</v>
      </c>
      <c r="N15" s="7">
        <f>รอวางป่วยรายเดือน!N11</f>
        <v>0</v>
      </c>
      <c r="O15" s="7">
        <f>รอวางป่วยรายเดือน!O11</f>
        <v>0</v>
      </c>
      <c r="P15" s="7">
        <f>รอวางป่วยรายเดือน!P11</f>
        <v>0</v>
      </c>
      <c r="Q15" s="7">
        <f>รอวางป่วยรายเดือน!Q11</f>
        <v>0</v>
      </c>
      <c r="R15" s="7">
        <f>รอวางป่วยรายเดือน!R11</f>
        <v>0</v>
      </c>
      <c r="S15" s="7">
        <f>รอวางป่วยรายเดือน!S11</f>
        <v>0</v>
      </c>
      <c r="T15" s="7">
        <f>รอวางป่วยรายเดือน!T11</f>
        <v>0</v>
      </c>
      <c r="U15" s="7">
        <f>รอวางป่วยรายเดือน!U11</f>
        <v>0</v>
      </c>
      <c r="V15" s="7">
        <f>รอวางป่วยรายเดือน!V11</f>
        <v>0</v>
      </c>
      <c r="W15" s="7">
        <f>รอวางป่วยรายเดือน!W11</f>
        <v>0</v>
      </c>
      <c r="X15" s="7">
        <f>รอวางป่วยรายเดือน!X11</f>
        <v>0</v>
      </c>
      <c r="Y15" s="7">
        <f>รอวางป่วยรายเดือน!Y11</f>
        <v>0</v>
      </c>
      <c r="Z15" s="7">
        <f>รอวางป่วยรายเดือน!Z11</f>
        <v>0</v>
      </c>
      <c r="AA15" s="7">
        <f>รอวางป่วยรายเดือน!AA11</f>
        <v>0</v>
      </c>
    </row>
    <row r="16" spans="1:27">
      <c r="A16" s="7" t="str">
        <f>รอวางป่วยรายเดือน!A12</f>
        <v>อุทุมพรพิสัย</v>
      </c>
      <c r="B16" s="7">
        <f>รอวางป่วยรายเดือน!B12</f>
        <v>0</v>
      </c>
      <c r="C16" s="7">
        <f>รอวางป่วยรายเดือน!C12</f>
        <v>0</v>
      </c>
      <c r="D16" s="7">
        <f>รอวางป่วยรายเดือน!D12</f>
        <v>1</v>
      </c>
      <c r="E16" s="7">
        <f>รอวางป่วยรายเดือน!E12</f>
        <v>0</v>
      </c>
      <c r="F16" s="7">
        <f>รอวางป่วยรายเดือน!F12</f>
        <v>0</v>
      </c>
      <c r="G16" s="7">
        <f>รอวางป่วยรายเดือน!G12</f>
        <v>0</v>
      </c>
      <c r="H16" s="7">
        <f>รอวางป่วยรายเดือน!H12</f>
        <v>0</v>
      </c>
      <c r="I16" s="7">
        <f>รอวางป่วยรายเดือน!I12</f>
        <v>0</v>
      </c>
      <c r="J16" s="7">
        <f>รอวางป่วยรายเดือน!J12</f>
        <v>1</v>
      </c>
      <c r="K16" s="7">
        <f>รอวางป่วยรายเดือน!K12</f>
        <v>0</v>
      </c>
      <c r="L16" s="7">
        <f>รอวางป่วยรายเดือน!L12</f>
        <v>0</v>
      </c>
      <c r="M16" s="7">
        <f>รอวางป่วยรายเดือน!M12</f>
        <v>0</v>
      </c>
      <c r="N16" s="7">
        <f>รอวางป่วยรายเดือน!N12</f>
        <v>0</v>
      </c>
      <c r="O16" s="7">
        <f>รอวางป่วยรายเดือน!O12</f>
        <v>0</v>
      </c>
      <c r="P16" s="7">
        <f>รอวางป่วยรายเดือน!P12</f>
        <v>0</v>
      </c>
      <c r="Q16" s="7">
        <f>รอวางป่วยรายเดือน!Q12</f>
        <v>0</v>
      </c>
      <c r="R16" s="7">
        <f>รอวางป่วยรายเดือน!R12</f>
        <v>0</v>
      </c>
      <c r="S16" s="7">
        <f>รอวางป่วยรายเดือน!S12</f>
        <v>0</v>
      </c>
      <c r="T16" s="7">
        <f>รอวางป่วยรายเดือน!T12</f>
        <v>0</v>
      </c>
      <c r="U16" s="7">
        <f>รอวางป่วยรายเดือน!U12</f>
        <v>0</v>
      </c>
      <c r="V16" s="7">
        <f>รอวางป่วยรายเดือน!V12</f>
        <v>0</v>
      </c>
      <c r="W16" s="7">
        <f>รอวางป่วยรายเดือน!W12</f>
        <v>0</v>
      </c>
      <c r="X16" s="7">
        <f>รอวางป่วยรายเดือน!X12</f>
        <v>0</v>
      </c>
      <c r="Y16" s="7">
        <f>รอวางป่วยรายเดือน!Y12</f>
        <v>0</v>
      </c>
      <c r="Z16" s="7">
        <f>รอวางป่วยรายเดือน!Z12</f>
        <v>2</v>
      </c>
      <c r="AA16" s="7">
        <f>รอวางป่วยรายเดือน!AA12</f>
        <v>0</v>
      </c>
    </row>
    <row r="17" spans="1:27">
      <c r="A17" s="7" t="str">
        <f>รอวางป่วยรายเดือน!A13</f>
        <v>บึงบูรพ์</v>
      </c>
      <c r="B17" s="7">
        <f>รอวางป่วยรายเดือน!B13</f>
        <v>0</v>
      </c>
      <c r="C17" s="7">
        <f>รอวางป่วยรายเดือน!C13</f>
        <v>0</v>
      </c>
      <c r="D17" s="7">
        <f>รอวางป่วยรายเดือน!D13</f>
        <v>0</v>
      </c>
      <c r="E17" s="7">
        <f>รอวางป่วยรายเดือน!E13</f>
        <v>0</v>
      </c>
      <c r="F17" s="7">
        <f>รอวางป่วยรายเดือน!F13</f>
        <v>0</v>
      </c>
      <c r="G17" s="7">
        <f>รอวางป่วยรายเดือน!G13</f>
        <v>0</v>
      </c>
      <c r="H17" s="7">
        <f>รอวางป่วยรายเดือน!H13</f>
        <v>0</v>
      </c>
      <c r="I17" s="7">
        <f>รอวางป่วยรายเดือน!I13</f>
        <v>0</v>
      </c>
      <c r="J17" s="7">
        <f>รอวางป่วยรายเดือน!J13</f>
        <v>0</v>
      </c>
      <c r="K17" s="7">
        <f>รอวางป่วยรายเดือน!K13</f>
        <v>0</v>
      </c>
      <c r="L17" s="7">
        <f>รอวางป่วยรายเดือน!L13</f>
        <v>0</v>
      </c>
      <c r="M17" s="7">
        <f>รอวางป่วยรายเดือน!M13</f>
        <v>0</v>
      </c>
      <c r="N17" s="7">
        <f>รอวางป่วยรายเดือน!N13</f>
        <v>0</v>
      </c>
      <c r="O17" s="7">
        <f>รอวางป่วยรายเดือน!O13</f>
        <v>0</v>
      </c>
      <c r="P17" s="7">
        <f>รอวางป่วยรายเดือน!P13</f>
        <v>0</v>
      </c>
      <c r="Q17" s="7">
        <f>รอวางป่วยรายเดือน!Q13</f>
        <v>0</v>
      </c>
      <c r="R17" s="7">
        <f>รอวางป่วยรายเดือน!R13</f>
        <v>0</v>
      </c>
      <c r="S17" s="7">
        <f>รอวางป่วยรายเดือน!S13</f>
        <v>0</v>
      </c>
      <c r="T17" s="7">
        <f>รอวางป่วยรายเดือน!T13</f>
        <v>0</v>
      </c>
      <c r="U17" s="7">
        <f>รอวางป่วยรายเดือน!U13</f>
        <v>0</v>
      </c>
      <c r="V17" s="7">
        <f>รอวางป่วยรายเดือน!V13</f>
        <v>0</v>
      </c>
      <c r="W17" s="7">
        <f>รอวางป่วยรายเดือน!W13</f>
        <v>0</v>
      </c>
      <c r="X17" s="7">
        <f>รอวางป่วยรายเดือน!X13</f>
        <v>0</v>
      </c>
      <c r="Y17" s="7">
        <f>รอวางป่วยรายเดือน!Y13</f>
        <v>0</v>
      </c>
      <c r="Z17" s="7">
        <f>รอวางป่วยรายเดือน!Z13</f>
        <v>0</v>
      </c>
      <c r="AA17" s="7">
        <f>รอวางป่วยรายเดือน!AA13</f>
        <v>0</v>
      </c>
    </row>
    <row r="18" spans="1:27">
      <c r="A18" s="7" t="str">
        <f>รอวางป่วยรายเดือน!A14</f>
        <v>ห้วยทับทัน</v>
      </c>
      <c r="B18" s="7">
        <f>รอวางป่วยรายเดือน!B14</f>
        <v>1</v>
      </c>
      <c r="C18" s="7">
        <f>รอวางป่วยรายเดือน!C14</f>
        <v>0</v>
      </c>
      <c r="D18" s="7">
        <f>รอวางป่วยรายเดือน!D14</f>
        <v>0</v>
      </c>
      <c r="E18" s="7">
        <f>รอวางป่วยรายเดือน!E14</f>
        <v>0</v>
      </c>
      <c r="F18" s="7">
        <f>รอวางป่วยรายเดือน!F14</f>
        <v>0</v>
      </c>
      <c r="G18" s="7">
        <f>รอวางป่วยรายเดือน!G14</f>
        <v>0</v>
      </c>
      <c r="H18" s="7">
        <f>รอวางป่วยรายเดือน!H14</f>
        <v>0</v>
      </c>
      <c r="I18" s="7">
        <f>รอวางป่วยรายเดือน!I14</f>
        <v>0</v>
      </c>
      <c r="J18" s="7">
        <f>รอวางป่วยรายเดือน!J14</f>
        <v>0</v>
      </c>
      <c r="K18" s="7">
        <f>รอวางป่วยรายเดือน!K14</f>
        <v>0</v>
      </c>
      <c r="L18" s="7">
        <f>รอวางป่วยรายเดือน!L14</f>
        <v>0</v>
      </c>
      <c r="M18" s="7">
        <f>รอวางป่วยรายเดือน!M14</f>
        <v>0</v>
      </c>
      <c r="N18" s="7">
        <f>รอวางป่วยรายเดือน!N14</f>
        <v>0</v>
      </c>
      <c r="O18" s="7">
        <f>รอวางป่วยรายเดือน!O14</f>
        <v>0</v>
      </c>
      <c r="P18" s="7">
        <f>รอวางป่วยรายเดือน!P14</f>
        <v>0</v>
      </c>
      <c r="Q18" s="7">
        <f>รอวางป่วยรายเดือน!Q14</f>
        <v>0</v>
      </c>
      <c r="R18" s="7">
        <f>รอวางป่วยรายเดือน!R14</f>
        <v>0</v>
      </c>
      <c r="S18" s="7">
        <f>รอวางป่วยรายเดือน!S14</f>
        <v>0</v>
      </c>
      <c r="T18" s="7">
        <f>รอวางป่วยรายเดือน!T14</f>
        <v>0</v>
      </c>
      <c r="U18" s="7">
        <f>รอวางป่วยรายเดือน!U14</f>
        <v>0</v>
      </c>
      <c r="V18" s="7">
        <f>รอวางป่วยรายเดือน!V14</f>
        <v>0</v>
      </c>
      <c r="W18" s="7">
        <f>รอวางป่วยรายเดือน!W14</f>
        <v>0</v>
      </c>
      <c r="X18" s="7">
        <f>รอวางป่วยรายเดือน!X14</f>
        <v>0</v>
      </c>
      <c r="Y18" s="7">
        <f>รอวางป่วยรายเดือน!Y14</f>
        <v>0</v>
      </c>
      <c r="Z18" s="7">
        <f>รอวางป่วยรายเดือน!Z14</f>
        <v>1</v>
      </c>
      <c r="AA18" s="7">
        <f>รอวางป่วยรายเดือน!AA14</f>
        <v>0</v>
      </c>
    </row>
    <row r="19" spans="1:27">
      <c r="A19" s="7" t="str">
        <f>รอวางป่วยรายเดือน!A15</f>
        <v>โนนคูณ</v>
      </c>
      <c r="B19" s="7">
        <f>รอวางป่วยรายเดือน!B15</f>
        <v>1</v>
      </c>
      <c r="C19" s="7">
        <f>รอวางป่วยรายเดือน!C15</f>
        <v>0</v>
      </c>
      <c r="D19" s="7">
        <f>รอวางป่วยรายเดือน!D15</f>
        <v>2</v>
      </c>
      <c r="E19" s="7">
        <f>รอวางป่วยรายเดือน!E15</f>
        <v>0</v>
      </c>
      <c r="F19" s="7">
        <f>รอวางป่วยรายเดือน!F15</f>
        <v>0</v>
      </c>
      <c r="G19" s="7">
        <f>รอวางป่วยรายเดือน!G15</f>
        <v>0</v>
      </c>
      <c r="H19" s="7">
        <f>รอวางป่วยรายเดือน!H15</f>
        <v>0</v>
      </c>
      <c r="I19" s="7">
        <f>รอวางป่วยรายเดือน!I15</f>
        <v>0</v>
      </c>
      <c r="J19" s="7">
        <f>รอวางป่วยรายเดือน!J15</f>
        <v>0</v>
      </c>
      <c r="K19" s="7">
        <f>รอวางป่วยรายเดือน!K15</f>
        <v>0</v>
      </c>
      <c r="L19" s="7">
        <f>รอวางป่วยรายเดือน!L15</f>
        <v>0</v>
      </c>
      <c r="M19" s="7">
        <f>รอวางป่วยรายเดือน!M15</f>
        <v>0</v>
      </c>
      <c r="N19" s="7">
        <f>รอวางป่วยรายเดือน!N15</f>
        <v>0</v>
      </c>
      <c r="O19" s="7">
        <f>รอวางป่วยรายเดือน!O15</f>
        <v>0</v>
      </c>
      <c r="P19" s="7">
        <f>รอวางป่วยรายเดือน!P15</f>
        <v>0</v>
      </c>
      <c r="Q19" s="7">
        <f>รอวางป่วยรายเดือน!Q15</f>
        <v>0</v>
      </c>
      <c r="R19" s="7">
        <f>รอวางป่วยรายเดือน!R15</f>
        <v>0</v>
      </c>
      <c r="S19" s="7">
        <f>รอวางป่วยรายเดือน!S15</f>
        <v>0</v>
      </c>
      <c r="T19" s="7">
        <f>รอวางป่วยรายเดือน!T15</f>
        <v>0</v>
      </c>
      <c r="U19" s="7">
        <f>รอวางป่วยรายเดือน!U15</f>
        <v>0</v>
      </c>
      <c r="V19" s="7">
        <f>รอวางป่วยรายเดือน!V15</f>
        <v>0</v>
      </c>
      <c r="W19" s="7">
        <f>รอวางป่วยรายเดือน!W15</f>
        <v>0</v>
      </c>
      <c r="X19" s="7">
        <f>รอวางป่วยรายเดือน!X15</f>
        <v>0</v>
      </c>
      <c r="Y19" s="7">
        <f>รอวางป่วยรายเดือน!Y15</f>
        <v>0</v>
      </c>
      <c r="Z19" s="7">
        <f>รอวางป่วยรายเดือน!Z15</f>
        <v>3</v>
      </c>
      <c r="AA19" s="7">
        <f>รอวางป่วยรายเดือน!AA15</f>
        <v>0</v>
      </c>
    </row>
    <row r="20" spans="1:27">
      <c r="A20" s="7" t="str">
        <f>รอวางป่วยรายเดือน!A16</f>
        <v>ศรีรัตนะ</v>
      </c>
      <c r="B20" s="7">
        <f>รอวางป่วยรายเดือน!B16</f>
        <v>0</v>
      </c>
      <c r="C20" s="7">
        <f>รอวางป่วยรายเดือน!C16</f>
        <v>0</v>
      </c>
      <c r="D20" s="7">
        <f>รอวางป่วยรายเดือน!D16</f>
        <v>1</v>
      </c>
      <c r="E20" s="7">
        <f>รอวางป่วยรายเดือน!E16</f>
        <v>0</v>
      </c>
      <c r="F20" s="7">
        <f>รอวางป่วยรายเดือน!F16</f>
        <v>0</v>
      </c>
      <c r="G20" s="7">
        <f>รอวางป่วยรายเดือน!G16</f>
        <v>0</v>
      </c>
      <c r="H20" s="7">
        <f>รอวางป่วยรายเดือน!H16</f>
        <v>0</v>
      </c>
      <c r="I20" s="7">
        <f>รอวางป่วยรายเดือน!I16</f>
        <v>0</v>
      </c>
      <c r="J20" s="7">
        <f>รอวางป่วยรายเดือน!J16</f>
        <v>0</v>
      </c>
      <c r="K20" s="7">
        <f>รอวางป่วยรายเดือน!K16</f>
        <v>0</v>
      </c>
      <c r="L20" s="7">
        <f>รอวางป่วยรายเดือน!L16</f>
        <v>1</v>
      </c>
      <c r="M20" s="7">
        <f>รอวางป่วยรายเดือน!M16</f>
        <v>0</v>
      </c>
      <c r="N20" s="7">
        <f>รอวางป่วยรายเดือน!N16</f>
        <v>1</v>
      </c>
      <c r="O20" s="7">
        <f>รอวางป่วยรายเดือน!O16</f>
        <v>0</v>
      </c>
      <c r="P20" s="7">
        <f>รอวางป่วยรายเดือน!P16</f>
        <v>0</v>
      </c>
      <c r="Q20" s="7">
        <f>รอวางป่วยรายเดือน!Q16</f>
        <v>0</v>
      </c>
      <c r="R20" s="7">
        <f>รอวางป่วยรายเดือน!R16</f>
        <v>0</v>
      </c>
      <c r="S20" s="7">
        <f>รอวางป่วยรายเดือน!S16</f>
        <v>0</v>
      </c>
      <c r="T20" s="7">
        <f>รอวางป่วยรายเดือน!T16</f>
        <v>0</v>
      </c>
      <c r="U20" s="7">
        <f>รอวางป่วยรายเดือน!U16</f>
        <v>0</v>
      </c>
      <c r="V20" s="7">
        <f>รอวางป่วยรายเดือน!V16</f>
        <v>0</v>
      </c>
      <c r="W20" s="7">
        <f>รอวางป่วยรายเดือน!W16</f>
        <v>0</v>
      </c>
      <c r="X20" s="7">
        <f>รอวางป่วยรายเดือน!X16</f>
        <v>0</v>
      </c>
      <c r="Y20" s="7">
        <f>รอวางป่วยรายเดือน!Y16</f>
        <v>0</v>
      </c>
      <c r="Z20" s="7">
        <f>รอวางป่วยรายเดือน!Z16</f>
        <v>3</v>
      </c>
      <c r="AA20" s="7">
        <f>รอวางป่วยรายเดือน!AA16</f>
        <v>0</v>
      </c>
    </row>
    <row r="21" spans="1:27">
      <c r="A21" s="7" t="str">
        <f>รอวางป่วยรายเดือน!A17</f>
        <v>น้ำเกลี้ยง</v>
      </c>
      <c r="B21" s="7">
        <f>รอวางป่วยรายเดือน!B17</f>
        <v>0</v>
      </c>
      <c r="C21" s="7">
        <f>รอวางป่วยรายเดือน!C17</f>
        <v>0</v>
      </c>
      <c r="D21" s="7">
        <f>รอวางป่วยรายเดือน!D17</f>
        <v>0</v>
      </c>
      <c r="E21" s="7">
        <f>รอวางป่วยรายเดือน!E17</f>
        <v>0</v>
      </c>
      <c r="F21" s="7">
        <f>รอวางป่วยรายเดือน!F17</f>
        <v>0</v>
      </c>
      <c r="G21" s="7">
        <f>รอวางป่วยรายเดือน!G17</f>
        <v>0</v>
      </c>
      <c r="H21" s="7">
        <f>รอวางป่วยรายเดือน!H17</f>
        <v>0</v>
      </c>
      <c r="I21" s="7">
        <f>รอวางป่วยรายเดือน!I17</f>
        <v>0</v>
      </c>
      <c r="J21" s="7">
        <f>รอวางป่วยรายเดือน!J17</f>
        <v>0</v>
      </c>
      <c r="K21" s="7">
        <f>รอวางป่วยรายเดือน!K17</f>
        <v>0</v>
      </c>
      <c r="L21" s="7">
        <f>รอวางป่วยรายเดือน!L17</f>
        <v>0</v>
      </c>
      <c r="M21" s="7">
        <f>รอวางป่วยรายเดือน!M17</f>
        <v>0</v>
      </c>
      <c r="N21" s="7">
        <f>รอวางป่วยรายเดือน!N17</f>
        <v>0</v>
      </c>
      <c r="O21" s="7">
        <f>รอวางป่วยรายเดือน!O17</f>
        <v>0</v>
      </c>
      <c r="P21" s="7">
        <f>รอวางป่วยรายเดือน!P17</f>
        <v>0</v>
      </c>
      <c r="Q21" s="7">
        <f>รอวางป่วยรายเดือน!Q17</f>
        <v>0</v>
      </c>
      <c r="R21" s="7">
        <f>รอวางป่วยรายเดือน!R17</f>
        <v>0</v>
      </c>
      <c r="S21" s="7">
        <f>รอวางป่วยรายเดือน!S17</f>
        <v>0</v>
      </c>
      <c r="T21" s="7">
        <f>รอวางป่วยรายเดือน!T17</f>
        <v>0</v>
      </c>
      <c r="U21" s="7">
        <f>รอวางป่วยรายเดือน!U17</f>
        <v>0</v>
      </c>
      <c r="V21" s="7">
        <f>รอวางป่วยรายเดือน!V17</f>
        <v>0</v>
      </c>
      <c r="W21" s="7">
        <f>รอวางป่วยรายเดือน!W17</f>
        <v>0</v>
      </c>
      <c r="X21" s="7">
        <f>รอวางป่วยรายเดือน!X17</f>
        <v>0</v>
      </c>
      <c r="Y21" s="7">
        <f>รอวางป่วยรายเดือน!Y17</f>
        <v>0</v>
      </c>
      <c r="Z21" s="7">
        <f>รอวางป่วยรายเดือน!Z17</f>
        <v>0</v>
      </c>
      <c r="AA21" s="7">
        <f>รอวางป่วยรายเดือน!AA17</f>
        <v>0</v>
      </c>
    </row>
    <row r="22" spans="1:27">
      <c r="A22" s="7" t="str">
        <f>รอวางป่วยรายเดือน!A18</f>
        <v>วังหิน</v>
      </c>
      <c r="B22" s="7">
        <f>รอวางป่วยรายเดือน!B18</f>
        <v>0</v>
      </c>
      <c r="C22" s="7">
        <f>รอวางป่วยรายเดือน!C18</f>
        <v>0</v>
      </c>
      <c r="D22" s="7">
        <f>รอวางป่วยรายเดือน!D18</f>
        <v>1</v>
      </c>
      <c r="E22" s="7">
        <f>รอวางป่วยรายเดือน!E18</f>
        <v>0</v>
      </c>
      <c r="F22" s="7">
        <f>รอวางป่วยรายเดือน!F18</f>
        <v>0</v>
      </c>
      <c r="G22" s="7">
        <f>รอวางป่วยรายเดือน!G18</f>
        <v>0</v>
      </c>
      <c r="H22" s="7">
        <f>รอวางป่วยรายเดือน!H18</f>
        <v>0</v>
      </c>
      <c r="I22" s="7">
        <f>รอวางป่วยรายเดือน!I18</f>
        <v>0</v>
      </c>
      <c r="J22" s="7">
        <f>รอวางป่วยรายเดือน!J18</f>
        <v>0</v>
      </c>
      <c r="K22" s="7">
        <f>รอวางป่วยรายเดือน!K18</f>
        <v>0</v>
      </c>
      <c r="L22" s="7">
        <f>รอวางป่วยรายเดือน!L18</f>
        <v>0</v>
      </c>
      <c r="M22" s="7">
        <f>รอวางป่วยรายเดือน!M18</f>
        <v>0</v>
      </c>
      <c r="N22" s="7">
        <f>รอวางป่วยรายเดือน!N18</f>
        <v>0</v>
      </c>
      <c r="O22" s="7">
        <f>รอวางป่วยรายเดือน!O18</f>
        <v>0</v>
      </c>
      <c r="P22" s="7">
        <f>รอวางป่วยรายเดือน!P18</f>
        <v>0</v>
      </c>
      <c r="Q22" s="7">
        <f>รอวางป่วยรายเดือน!Q18</f>
        <v>0</v>
      </c>
      <c r="R22" s="7">
        <f>รอวางป่วยรายเดือน!R18</f>
        <v>0</v>
      </c>
      <c r="S22" s="7">
        <f>รอวางป่วยรายเดือน!S18</f>
        <v>0</v>
      </c>
      <c r="T22" s="7">
        <f>รอวางป่วยรายเดือน!T18</f>
        <v>0</v>
      </c>
      <c r="U22" s="7">
        <f>รอวางป่วยรายเดือน!U18</f>
        <v>0</v>
      </c>
      <c r="V22" s="7">
        <f>รอวางป่วยรายเดือน!V18</f>
        <v>0</v>
      </c>
      <c r="W22" s="7">
        <f>รอวางป่วยรายเดือน!W18</f>
        <v>0</v>
      </c>
      <c r="X22" s="7">
        <f>รอวางป่วยรายเดือน!X18</f>
        <v>0</v>
      </c>
      <c r="Y22" s="7">
        <f>รอวางป่วยรายเดือน!Y18</f>
        <v>0</v>
      </c>
      <c r="Z22" s="7">
        <f>รอวางป่วยรายเดือน!Z18</f>
        <v>1</v>
      </c>
      <c r="AA22" s="7">
        <f>รอวางป่วยรายเดือน!AA18</f>
        <v>0</v>
      </c>
    </row>
    <row r="23" spans="1:27">
      <c r="A23" s="7" t="str">
        <f>รอวางป่วยรายเดือน!A19</f>
        <v>ภูสิงห์</v>
      </c>
      <c r="B23" s="7">
        <f>รอวางป่วยรายเดือน!B19</f>
        <v>0</v>
      </c>
      <c r="C23" s="7">
        <f>รอวางป่วยรายเดือน!C19</f>
        <v>0</v>
      </c>
      <c r="D23" s="7">
        <f>รอวางป่วยรายเดือน!D19</f>
        <v>0</v>
      </c>
      <c r="E23" s="7">
        <f>รอวางป่วยรายเดือน!E19</f>
        <v>0</v>
      </c>
      <c r="F23" s="7">
        <f>รอวางป่วยรายเดือน!F19</f>
        <v>0</v>
      </c>
      <c r="G23" s="7">
        <f>รอวางป่วยรายเดือน!G19</f>
        <v>0</v>
      </c>
      <c r="H23" s="7">
        <f>รอวางป่วยรายเดือน!H19</f>
        <v>0</v>
      </c>
      <c r="I23" s="7">
        <f>รอวางป่วยรายเดือน!I19</f>
        <v>0</v>
      </c>
      <c r="J23" s="7">
        <f>รอวางป่วยรายเดือน!J19</f>
        <v>0</v>
      </c>
      <c r="K23" s="7">
        <f>รอวางป่วยรายเดือน!K19</f>
        <v>0</v>
      </c>
      <c r="L23" s="7">
        <f>รอวางป่วยรายเดือน!L19</f>
        <v>0</v>
      </c>
      <c r="M23" s="7">
        <f>รอวางป่วยรายเดือน!M19</f>
        <v>0</v>
      </c>
      <c r="N23" s="7">
        <f>รอวางป่วยรายเดือน!N19</f>
        <v>1</v>
      </c>
      <c r="O23" s="7">
        <f>รอวางป่วยรายเดือน!O19</f>
        <v>0</v>
      </c>
      <c r="P23" s="7">
        <f>รอวางป่วยรายเดือน!P19</f>
        <v>0</v>
      </c>
      <c r="Q23" s="7">
        <f>รอวางป่วยรายเดือน!Q19</f>
        <v>0</v>
      </c>
      <c r="R23" s="7">
        <f>รอวางป่วยรายเดือน!R19</f>
        <v>0</v>
      </c>
      <c r="S23" s="7">
        <f>รอวางป่วยรายเดือน!S19</f>
        <v>0</v>
      </c>
      <c r="T23" s="7">
        <f>รอวางป่วยรายเดือน!T19</f>
        <v>0</v>
      </c>
      <c r="U23" s="7">
        <f>รอวางป่วยรายเดือน!U19</f>
        <v>0</v>
      </c>
      <c r="V23" s="7">
        <f>รอวางป่วยรายเดือน!V19</f>
        <v>0</v>
      </c>
      <c r="W23" s="7">
        <f>รอวางป่วยรายเดือน!W19</f>
        <v>0</v>
      </c>
      <c r="X23" s="7">
        <f>รอวางป่วยรายเดือน!X19</f>
        <v>0</v>
      </c>
      <c r="Y23" s="7">
        <f>รอวางป่วยรายเดือน!Y19</f>
        <v>0</v>
      </c>
      <c r="Z23" s="7">
        <f>รอวางป่วยรายเดือน!Z19</f>
        <v>1</v>
      </c>
      <c r="AA23" s="7">
        <f>รอวางป่วยรายเดือน!AA19</f>
        <v>0</v>
      </c>
    </row>
    <row r="24" spans="1:27">
      <c r="A24" s="7" t="str">
        <f>รอวางป่วยรายเดือน!A20</f>
        <v>เมืองจันทร์</v>
      </c>
      <c r="B24" s="7">
        <f>รอวางป่วยรายเดือน!B20</f>
        <v>0</v>
      </c>
      <c r="C24" s="7">
        <f>รอวางป่วยรายเดือน!C20</f>
        <v>0</v>
      </c>
      <c r="D24" s="7">
        <f>รอวางป่วยรายเดือน!D20</f>
        <v>0</v>
      </c>
      <c r="E24" s="7">
        <f>รอวางป่วยรายเดือน!E20</f>
        <v>0</v>
      </c>
      <c r="F24" s="7">
        <f>รอวางป่วยรายเดือน!F20</f>
        <v>0</v>
      </c>
      <c r="G24" s="7">
        <f>รอวางป่วยรายเดือน!G20</f>
        <v>0</v>
      </c>
      <c r="H24" s="7">
        <f>รอวางป่วยรายเดือน!H20</f>
        <v>0</v>
      </c>
      <c r="I24" s="7">
        <f>รอวางป่วยรายเดือน!I20</f>
        <v>0</v>
      </c>
      <c r="J24" s="7">
        <f>รอวางป่วยรายเดือน!J20</f>
        <v>0</v>
      </c>
      <c r="K24" s="7">
        <f>รอวางป่วยรายเดือน!K20</f>
        <v>0</v>
      </c>
      <c r="L24" s="7">
        <f>รอวางป่วยรายเดือน!L20</f>
        <v>0</v>
      </c>
      <c r="M24" s="7">
        <f>รอวางป่วยรายเดือน!M20</f>
        <v>0</v>
      </c>
      <c r="N24" s="7">
        <f>รอวางป่วยรายเดือน!N20</f>
        <v>0</v>
      </c>
      <c r="O24" s="7">
        <f>รอวางป่วยรายเดือน!O20</f>
        <v>0</v>
      </c>
      <c r="P24" s="7">
        <f>รอวางป่วยรายเดือน!P20</f>
        <v>0</v>
      </c>
      <c r="Q24" s="7">
        <f>รอวางป่วยรายเดือน!Q20</f>
        <v>0</v>
      </c>
      <c r="R24" s="7">
        <f>รอวางป่วยรายเดือน!R20</f>
        <v>0</v>
      </c>
      <c r="S24" s="7">
        <f>รอวางป่วยรายเดือน!S20</f>
        <v>0</v>
      </c>
      <c r="T24" s="7">
        <f>รอวางป่วยรายเดือน!T20</f>
        <v>0</v>
      </c>
      <c r="U24" s="7">
        <f>รอวางป่วยรายเดือน!U20</f>
        <v>0</v>
      </c>
      <c r="V24" s="7">
        <f>รอวางป่วยรายเดือน!V20</f>
        <v>0</v>
      </c>
      <c r="W24" s="7">
        <f>รอวางป่วยรายเดือน!W20</f>
        <v>0</v>
      </c>
      <c r="X24" s="7">
        <f>รอวางป่วยรายเดือน!X20</f>
        <v>0</v>
      </c>
      <c r="Y24" s="7">
        <f>รอวางป่วยรายเดือน!Y20</f>
        <v>0</v>
      </c>
      <c r="Z24" s="7">
        <f>รอวางป่วยรายเดือน!Z20</f>
        <v>0</v>
      </c>
      <c r="AA24" s="7">
        <f>รอวางป่วยรายเดือน!AA20</f>
        <v>0</v>
      </c>
    </row>
    <row r="25" spans="1:27">
      <c r="A25" s="7" t="str">
        <f>รอวางป่วยรายเดือน!A21</f>
        <v>เบญจลักษ์</v>
      </c>
      <c r="B25" s="7">
        <f>รอวางป่วยรายเดือน!B21</f>
        <v>0</v>
      </c>
      <c r="C25" s="7">
        <f>รอวางป่วยรายเดือน!C21</f>
        <v>0</v>
      </c>
      <c r="D25" s="7">
        <f>รอวางป่วยรายเดือน!D21</f>
        <v>0</v>
      </c>
      <c r="E25" s="7">
        <f>รอวางป่วยรายเดือน!E21</f>
        <v>0</v>
      </c>
      <c r="F25" s="7">
        <f>รอวางป่วยรายเดือน!F21</f>
        <v>0</v>
      </c>
      <c r="G25" s="7">
        <f>รอวางป่วยรายเดือน!G21</f>
        <v>0</v>
      </c>
      <c r="H25" s="7">
        <f>รอวางป่วยรายเดือน!H21</f>
        <v>0</v>
      </c>
      <c r="I25" s="7">
        <f>รอวางป่วยรายเดือน!I21</f>
        <v>0</v>
      </c>
      <c r="J25" s="7">
        <f>รอวางป่วยรายเดือน!J21</f>
        <v>0</v>
      </c>
      <c r="K25" s="7">
        <f>รอวางป่วยรายเดือน!K21</f>
        <v>0</v>
      </c>
      <c r="L25" s="7">
        <f>รอวางป่วยรายเดือน!L21</f>
        <v>0</v>
      </c>
      <c r="M25" s="7">
        <f>รอวางป่วยรายเดือน!M21</f>
        <v>0</v>
      </c>
      <c r="N25" s="7">
        <f>รอวางป่วยรายเดือน!N21</f>
        <v>0</v>
      </c>
      <c r="O25" s="7">
        <f>รอวางป่วยรายเดือน!O21</f>
        <v>0</v>
      </c>
      <c r="P25" s="7">
        <f>รอวางป่วยรายเดือน!P21</f>
        <v>0</v>
      </c>
      <c r="Q25" s="7">
        <f>รอวางป่วยรายเดือน!Q21</f>
        <v>0</v>
      </c>
      <c r="R25" s="7">
        <f>รอวางป่วยรายเดือน!R21</f>
        <v>0</v>
      </c>
      <c r="S25" s="7">
        <f>รอวางป่วยรายเดือน!S21</f>
        <v>0</v>
      </c>
      <c r="T25" s="7">
        <f>รอวางป่วยรายเดือน!T21</f>
        <v>0</v>
      </c>
      <c r="U25" s="7">
        <f>รอวางป่วยรายเดือน!U21</f>
        <v>0</v>
      </c>
      <c r="V25" s="7">
        <f>รอวางป่วยรายเดือน!V21</f>
        <v>0</v>
      </c>
      <c r="W25" s="7">
        <f>รอวางป่วยรายเดือน!W21</f>
        <v>0</v>
      </c>
      <c r="X25" s="7">
        <f>รอวางป่วยรายเดือน!X21</f>
        <v>0</v>
      </c>
      <c r="Y25" s="7">
        <f>รอวางป่วยรายเดือน!Y21</f>
        <v>0</v>
      </c>
      <c r="Z25" s="7">
        <f>รอวางป่วยรายเดือน!Z21</f>
        <v>0</v>
      </c>
      <c r="AA25" s="7">
        <f>รอวางป่วยรายเดือน!AA21</f>
        <v>0</v>
      </c>
    </row>
    <row r="26" spans="1:27">
      <c r="A26" s="7" t="str">
        <f>รอวางป่วยรายเดือน!A22</f>
        <v>พยุห์</v>
      </c>
      <c r="B26" s="7">
        <f>รอวางป่วยรายเดือน!B22</f>
        <v>0</v>
      </c>
      <c r="C26" s="7">
        <f>รอวางป่วยรายเดือน!C22</f>
        <v>0</v>
      </c>
      <c r="D26" s="7">
        <f>รอวางป่วยรายเดือน!D22</f>
        <v>0</v>
      </c>
      <c r="E26" s="7">
        <f>รอวางป่วยรายเดือน!E22</f>
        <v>0</v>
      </c>
      <c r="F26" s="7">
        <f>รอวางป่วยรายเดือน!F22</f>
        <v>0</v>
      </c>
      <c r="G26" s="7">
        <f>รอวางป่วยรายเดือน!G22</f>
        <v>0</v>
      </c>
      <c r="H26" s="7">
        <f>รอวางป่วยรายเดือน!H22</f>
        <v>0</v>
      </c>
      <c r="I26" s="7">
        <f>รอวางป่วยรายเดือน!I22</f>
        <v>0</v>
      </c>
      <c r="J26" s="7">
        <f>รอวางป่วยรายเดือน!J22</f>
        <v>0</v>
      </c>
      <c r="K26" s="7">
        <f>รอวางป่วยรายเดือน!K22</f>
        <v>0</v>
      </c>
      <c r="L26" s="7">
        <f>รอวางป่วยรายเดือน!L22</f>
        <v>0</v>
      </c>
      <c r="M26" s="7">
        <f>รอวางป่วยรายเดือน!M22</f>
        <v>0</v>
      </c>
      <c r="N26" s="7">
        <f>รอวางป่วยรายเดือน!N22</f>
        <v>0</v>
      </c>
      <c r="O26" s="7">
        <f>รอวางป่วยรายเดือน!O22</f>
        <v>0</v>
      </c>
      <c r="P26" s="7">
        <f>รอวางป่วยรายเดือน!P22</f>
        <v>0</v>
      </c>
      <c r="Q26" s="7">
        <f>รอวางป่วยรายเดือน!Q22</f>
        <v>0</v>
      </c>
      <c r="R26" s="7">
        <f>รอวางป่วยรายเดือน!R22</f>
        <v>0</v>
      </c>
      <c r="S26" s="7">
        <f>รอวางป่วยรายเดือน!S22</f>
        <v>0</v>
      </c>
      <c r="T26" s="7">
        <f>รอวางป่วยรายเดือน!T22</f>
        <v>0</v>
      </c>
      <c r="U26" s="7">
        <f>รอวางป่วยรายเดือน!U22</f>
        <v>0</v>
      </c>
      <c r="V26" s="7">
        <f>รอวางป่วยรายเดือน!V22</f>
        <v>0</v>
      </c>
      <c r="W26" s="7">
        <f>รอวางป่วยรายเดือน!W22</f>
        <v>0</v>
      </c>
      <c r="X26" s="7">
        <f>รอวางป่วยรายเดือน!X22</f>
        <v>0</v>
      </c>
      <c r="Y26" s="7">
        <f>รอวางป่วยรายเดือน!Y22</f>
        <v>0</v>
      </c>
      <c r="Z26" s="7">
        <f>รอวางป่วยรายเดือน!Z22</f>
        <v>0</v>
      </c>
      <c r="AA26" s="7">
        <f>รอวางป่วยรายเดือน!AA22</f>
        <v>0</v>
      </c>
    </row>
    <row r="27" spans="1:27">
      <c r="A27" s="7" t="str">
        <f>รอวางป่วยรายเดือน!A23</f>
        <v>โพธิ์ศรีสุวรรณ</v>
      </c>
      <c r="B27" s="7">
        <f>รอวางป่วยรายเดือน!B23</f>
        <v>0</v>
      </c>
      <c r="C27" s="7">
        <f>รอวางป่วยรายเดือน!C23</f>
        <v>0</v>
      </c>
      <c r="D27" s="7">
        <f>รอวางป่วยรายเดือน!D23</f>
        <v>0</v>
      </c>
      <c r="E27" s="7">
        <f>รอวางป่วยรายเดือน!E23</f>
        <v>0</v>
      </c>
      <c r="F27" s="7">
        <f>รอวางป่วยรายเดือน!F23</f>
        <v>1</v>
      </c>
      <c r="G27" s="7">
        <f>รอวางป่วยรายเดือน!G23</f>
        <v>0</v>
      </c>
      <c r="H27" s="7">
        <f>รอวางป่วยรายเดือน!H23</f>
        <v>0</v>
      </c>
      <c r="I27" s="7">
        <f>รอวางป่วยรายเดือน!I23</f>
        <v>0</v>
      </c>
      <c r="J27" s="7">
        <f>รอวางป่วยรายเดือน!J23</f>
        <v>0</v>
      </c>
      <c r="K27" s="7">
        <f>รอวางป่วยรายเดือน!K23</f>
        <v>0</v>
      </c>
      <c r="L27" s="7">
        <f>รอวางป่วยรายเดือน!L23</f>
        <v>0</v>
      </c>
      <c r="M27" s="7">
        <f>รอวางป่วยรายเดือน!M23</f>
        <v>0</v>
      </c>
      <c r="N27" s="7">
        <f>รอวางป่วยรายเดือน!N23</f>
        <v>0</v>
      </c>
      <c r="O27" s="7">
        <f>รอวางป่วยรายเดือน!O23</f>
        <v>0</v>
      </c>
      <c r="P27" s="7">
        <f>รอวางป่วยรายเดือน!P23</f>
        <v>0</v>
      </c>
      <c r="Q27" s="7">
        <f>รอวางป่วยรายเดือน!Q23</f>
        <v>0</v>
      </c>
      <c r="R27" s="7">
        <f>รอวางป่วยรายเดือน!R23</f>
        <v>0</v>
      </c>
      <c r="S27" s="7">
        <f>รอวางป่วยรายเดือน!S23</f>
        <v>0</v>
      </c>
      <c r="T27" s="7">
        <f>รอวางป่วยรายเดือน!T23</f>
        <v>0</v>
      </c>
      <c r="U27" s="7">
        <f>รอวางป่วยรายเดือน!U23</f>
        <v>0</v>
      </c>
      <c r="V27" s="7">
        <f>รอวางป่วยรายเดือน!V23</f>
        <v>0</v>
      </c>
      <c r="W27" s="7">
        <f>รอวางป่วยรายเดือน!W23</f>
        <v>0</v>
      </c>
      <c r="X27" s="7">
        <f>รอวางป่วยรายเดือน!X23</f>
        <v>0</v>
      </c>
      <c r="Y27" s="7">
        <f>รอวางป่วยรายเดือน!Y23</f>
        <v>0</v>
      </c>
      <c r="Z27" s="7">
        <f>รอวางป่วยรายเดือน!Z23</f>
        <v>1</v>
      </c>
      <c r="AA27" s="7">
        <f>รอวางป่วยรายเดือน!AA23</f>
        <v>0</v>
      </c>
    </row>
    <row r="28" spans="1:27">
      <c r="A28" s="7" t="str">
        <f>รอวางป่วยรายเดือน!A24</f>
        <v>ศิลาลาด</v>
      </c>
      <c r="B28" s="7">
        <f>รอวางป่วยรายเดือน!B24</f>
        <v>2</v>
      </c>
      <c r="C28" s="7">
        <f>รอวางป่วยรายเดือน!C24</f>
        <v>0</v>
      </c>
      <c r="D28" s="7">
        <f>รอวางป่วยรายเดือน!D24</f>
        <v>1</v>
      </c>
      <c r="E28" s="7">
        <f>รอวางป่วยรายเดือน!E24</f>
        <v>0</v>
      </c>
      <c r="F28" s="7">
        <f>รอวางป่วยรายเดือน!F24</f>
        <v>0</v>
      </c>
      <c r="G28" s="7">
        <f>รอวางป่วยรายเดือน!G24</f>
        <v>0</v>
      </c>
      <c r="H28" s="7">
        <f>รอวางป่วยรายเดือน!H24</f>
        <v>0</v>
      </c>
      <c r="I28" s="7">
        <f>รอวางป่วยรายเดือน!I24</f>
        <v>0</v>
      </c>
      <c r="J28" s="7">
        <f>รอวางป่วยรายเดือน!J24</f>
        <v>0</v>
      </c>
      <c r="K28" s="7">
        <f>รอวางป่วยรายเดือน!K24</f>
        <v>0</v>
      </c>
      <c r="L28" s="7">
        <f>รอวางป่วยรายเดือน!L24</f>
        <v>0</v>
      </c>
      <c r="M28" s="7">
        <f>รอวางป่วยรายเดือน!M24</f>
        <v>0</v>
      </c>
      <c r="N28" s="7">
        <f>รอวางป่วยรายเดือน!N24</f>
        <v>0</v>
      </c>
      <c r="O28" s="7">
        <f>รอวางป่วยรายเดือน!O24</f>
        <v>0</v>
      </c>
      <c r="P28" s="7">
        <f>รอวางป่วยรายเดือน!P24</f>
        <v>0</v>
      </c>
      <c r="Q28" s="7">
        <f>รอวางป่วยรายเดือน!Q24</f>
        <v>0</v>
      </c>
      <c r="R28" s="7">
        <f>รอวางป่วยรายเดือน!R24</f>
        <v>0</v>
      </c>
      <c r="S28" s="7">
        <f>รอวางป่วยรายเดือน!S24</f>
        <v>0</v>
      </c>
      <c r="T28" s="7">
        <f>รอวางป่วยรายเดือน!T24</f>
        <v>0</v>
      </c>
      <c r="U28" s="7">
        <f>รอวางป่วยรายเดือน!U24</f>
        <v>0</v>
      </c>
      <c r="V28" s="7">
        <f>รอวางป่วยรายเดือน!V24</f>
        <v>0</v>
      </c>
      <c r="W28" s="7">
        <f>รอวางป่วยรายเดือน!W24</f>
        <v>0</v>
      </c>
      <c r="X28" s="7">
        <f>รอวางป่วยรายเดือน!X24</f>
        <v>0</v>
      </c>
      <c r="Y28" s="7">
        <f>รอวางป่วยรายเดือน!Y24</f>
        <v>0</v>
      </c>
      <c r="Z28" s="7">
        <f>รอวางป่วยรายเดือน!Z24</f>
        <v>3</v>
      </c>
      <c r="AA28" s="7">
        <f>รอวางป่วยรายเดือน!AA24</f>
        <v>0</v>
      </c>
    </row>
    <row r="29" spans="1:27">
      <c r="A29" s="50" t="s">
        <v>77</v>
      </c>
      <c r="B29" s="7">
        <f>SUM(B7:B28)</f>
        <v>32</v>
      </c>
      <c r="C29" s="7">
        <f t="shared" ref="C29:AA29" si="0">SUM(C7:C28)</f>
        <v>0</v>
      </c>
      <c r="D29" s="7">
        <f t="shared" si="0"/>
        <v>13</v>
      </c>
      <c r="E29" s="7">
        <f t="shared" si="0"/>
        <v>0</v>
      </c>
      <c r="F29" s="7">
        <f t="shared" si="0"/>
        <v>4</v>
      </c>
      <c r="G29" s="7">
        <f t="shared" si="0"/>
        <v>0</v>
      </c>
      <c r="H29" s="7">
        <f t="shared" si="0"/>
        <v>1</v>
      </c>
      <c r="I29" s="7">
        <f t="shared" si="0"/>
        <v>0</v>
      </c>
      <c r="J29" s="7">
        <f t="shared" si="0"/>
        <v>7</v>
      </c>
      <c r="K29" s="7">
        <f t="shared" si="0"/>
        <v>0</v>
      </c>
      <c r="L29" s="7">
        <f t="shared" si="0"/>
        <v>5</v>
      </c>
      <c r="M29" s="7">
        <f t="shared" si="0"/>
        <v>0</v>
      </c>
      <c r="N29" s="7">
        <f t="shared" si="0"/>
        <v>5</v>
      </c>
      <c r="O29" s="7">
        <f t="shared" si="0"/>
        <v>0</v>
      </c>
      <c r="P29" s="7">
        <f t="shared" si="0"/>
        <v>0</v>
      </c>
      <c r="Q29" s="7">
        <f t="shared" si="0"/>
        <v>0</v>
      </c>
      <c r="R29" s="7">
        <f t="shared" si="0"/>
        <v>0</v>
      </c>
      <c r="S29" s="7">
        <f t="shared" si="0"/>
        <v>0</v>
      </c>
      <c r="T29" s="7">
        <f t="shared" si="0"/>
        <v>0</v>
      </c>
      <c r="U29" s="7">
        <f t="shared" si="0"/>
        <v>0</v>
      </c>
      <c r="V29" s="7">
        <f t="shared" si="0"/>
        <v>0</v>
      </c>
      <c r="W29" s="7">
        <f t="shared" si="0"/>
        <v>0</v>
      </c>
      <c r="X29" s="7">
        <f t="shared" si="0"/>
        <v>0</v>
      </c>
      <c r="Y29" s="7">
        <f t="shared" si="0"/>
        <v>0</v>
      </c>
      <c r="Z29" s="7">
        <f t="shared" si="0"/>
        <v>67</v>
      </c>
      <c r="AA29" s="7">
        <f t="shared" si="0"/>
        <v>0</v>
      </c>
    </row>
    <row r="30" spans="1:27">
      <c r="A30" s="49"/>
    </row>
  </sheetData>
  <mergeCells count="15">
    <mergeCell ref="A2:AA2"/>
    <mergeCell ref="Z5:AA5"/>
    <mergeCell ref="B4:AA4"/>
    <mergeCell ref="N5:O5"/>
    <mergeCell ref="P5:Q5"/>
    <mergeCell ref="R5:S5"/>
    <mergeCell ref="T5:U5"/>
    <mergeCell ref="V5:W5"/>
    <mergeCell ref="X5:Y5"/>
    <mergeCell ref="B5:C5"/>
    <mergeCell ref="D5:E5"/>
    <mergeCell ref="F5:G5"/>
    <mergeCell ref="H5:I5"/>
    <mergeCell ref="J5:K5"/>
    <mergeCell ref="L5:M5"/>
  </mergeCells>
  <phoneticPr fontId="11" type="noConversion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6"/>
  <sheetViews>
    <sheetView workbookViewId="0">
      <selection sqref="A1:G6"/>
    </sheetView>
  </sheetViews>
  <sheetFormatPr defaultRowHeight="12.75"/>
  <cols>
    <col min="1" max="1" width="9.140625" style="26"/>
  </cols>
  <sheetData>
    <row r="1" spans="1:7">
      <c r="B1" s="89" t="s">
        <v>146</v>
      </c>
      <c r="C1" s="89" t="s">
        <v>147</v>
      </c>
      <c r="D1" s="89" t="s">
        <v>148</v>
      </c>
      <c r="E1" s="89" t="s">
        <v>149</v>
      </c>
      <c r="F1" s="89" t="s">
        <v>150</v>
      </c>
      <c r="G1" s="89" t="s">
        <v>97</v>
      </c>
    </row>
    <row r="2" spans="1:7">
      <c r="A2" s="29" t="s">
        <v>242</v>
      </c>
      <c r="B2" s="90" t="s">
        <v>180</v>
      </c>
      <c r="C2" s="91">
        <v>1744</v>
      </c>
      <c r="D2" s="91">
        <v>118.54</v>
      </c>
      <c r="E2" s="91">
        <v>1</v>
      </c>
      <c r="F2" s="91">
        <v>7.0000000000000007E-2</v>
      </c>
      <c r="G2" s="91">
        <v>1471185</v>
      </c>
    </row>
    <row r="3" spans="1:7" ht="38.25">
      <c r="A3" s="29" t="s">
        <v>241</v>
      </c>
      <c r="B3" s="90" t="s">
        <v>162</v>
      </c>
      <c r="C3" s="91">
        <v>1860</v>
      </c>
      <c r="D3" s="91">
        <v>99.66</v>
      </c>
      <c r="E3" s="91">
        <v>3</v>
      </c>
      <c r="F3" s="91">
        <v>0.16</v>
      </c>
      <c r="G3" s="91">
        <v>1866299</v>
      </c>
    </row>
    <row r="4" spans="1:7">
      <c r="A4" s="29" t="s">
        <v>301</v>
      </c>
      <c r="B4" s="90" t="s">
        <v>187</v>
      </c>
      <c r="C4" s="91">
        <v>373</v>
      </c>
      <c r="D4" s="91">
        <v>69.12</v>
      </c>
      <c r="E4" s="91">
        <v>0</v>
      </c>
      <c r="F4" s="91">
        <v>0</v>
      </c>
      <c r="G4" s="91">
        <v>539679</v>
      </c>
    </row>
    <row r="5" spans="1:7" ht="25.5">
      <c r="A5" s="29" t="s">
        <v>296</v>
      </c>
      <c r="B5" s="90" t="s">
        <v>168</v>
      </c>
      <c r="C5" s="91">
        <v>162</v>
      </c>
      <c r="D5" s="91">
        <v>42.9</v>
      </c>
      <c r="E5" s="91">
        <v>0</v>
      </c>
      <c r="F5" s="91">
        <v>0</v>
      </c>
      <c r="G5" s="91">
        <v>377614</v>
      </c>
    </row>
    <row r="6" spans="1:7" ht="25.5">
      <c r="A6" s="29" t="s">
        <v>300</v>
      </c>
      <c r="B6" s="90" t="s">
        <v>164</v>
      </c>
      <c r="C6" s="91">
        <v>127</v>
      </c>
      <c r="D6" s="91">
        <v>36.270000000000003</v>
      </c>
      <c r="E6" s="91">
        <v>0</v>
      </c>
      <c r="F6" s="91">
        <v>0</v>
      </c>
      <c r="G6" s="91">
        <v>350128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P23"/>
  <sheetViews>
    <sheetView topLeftCell="A21" workbookViewId="0">
      <selection activeCell="L32" sqref="L32"/>
    </sheetView>
  </sheetViews>
  <sheetFormatPr defaultRowHeight="12.75"/>
  <cols>
    <col min="11" max="11" width="18.7109375" customWidth="1"/>
    <col min="12" max="12" width="13" customWidth="1"/>
    <col min="13" max="13" width="18.140625" customWidth="1"/>
    <col min="22" max="22" width="22" customWidth="1"/>
    <col min="27" max="28" width="9.140625" customWidth="1"/>
  </cols>
  <sheetData>
    <row r="1" spans="1:42">
      <c r="A1" s="100" t="s">
        <v>246</v>
      </c>
      <c r="B1" s="100" t="s">
        <v>247</v>
      </c>
      <c r="C1" s="100" t="s">
        <v>248</v>
      </c>
      <c r="D1" s="100" t="s">
        <v>249</v>
      </c>
      <c r="E1" s="100" t="s">
        <v>250</v>
      </c>
      <c r="F1" s="100" t="s">
        <v>251</v>
      </c>
      <c r="G1" s="100" t="s">
        <v>252</v>
      </c>
      <c r="H1" s="100" t="s">
        <v>253</v>
      </c>
      <c r="I1" s="100" t="s">
        <v>254</v>
      </c>
      <c r="J1" s="100" t="s">
        <v>255</v>
      </c>
      <c r="K1" s="100" t="s">
        <v>256</v>
      </c>
      <c r="L1" s="100" t="s">
        <v>257</v>
      </c>
      <c r="M1" s="100" t="s">
        <v>258</v>
      </c>
      <c r="N1" s="100" t="s">
        <v>259</v>
      </c>
      <c r="O1" s="100" t="s">
        <v>260</v>
      </c>
      <c r="P1" s="100" t="s">
        <v>261</v>
      </c>
      <c r="Q1" s="100" t="s">
        <v>262</v>
      </c>
      <c r="R1" s="100" t="s">
        <v>263</v>
      </c>
      <c r="S1" s="100" t="s">
        <v>264</v>
      </c>
      <c r="T1" s="100" t="s">
        <v>265</v>
      </c>
      <c r="U1" s="100" t="s">
        <v>266</v>
      </c>
      <c r="V1" s="100" t="s">
        <v>267</v>
      </c>
      <c r="W1" s="100" t="s">
        <v>268</v>
      </c>
      <c r="X1" s="100" t="s">
        <v>269</v>
      </c>
      <c r="Y1" s="100" t="s">
        <v>270</v>
      </c>
      <c r="Z1" s="100" t="s">
        <v>271</v>
      </c>
      <c r="AA1" s="100" t="s">
        <v>272</v>
      </c>
      <c r="AB1" s="100" t="s">
        <v>273</v>
      </c>
      <c r="AC1" s="100" t="s">
        <v>274</v>
      </c>
      <c r="AD1" s="100" t="s">
        <v>275</v>
      </c>
      <c r="AE1" s="100" t="s">
        <v>276</v>
      </c>
      <c r="AF1" s="100" t="s">
        <v>277</v>
      </c>
      <c r="AG1" s="100" t="s">
        <v>278</v>
      </c>
      <c r="AH1" s="100" t="s">
        <v>279</v>
      </c>
      <c r="AI1" s="100" t="s">
        <v>280</v>
      </c>
      <c r="AJ1" s="100" t="s">
        <v>281</v>
      </c>
      <c r="AK1" s="100" t="s">
        <v>358</v>
      </c>
      <c r="AL1" s="100" t="s">
        <v>550</v>
      </c>
      <c r="AM1" s="100" t="s">
        <v>551</v>
      </c>
      <c r="AN1" s="100" t="s">
        <v>243</v>
      </c>
      <c r="AO1" s="100" t="s">
        <v>244</v>
      </c>
      <c r="AP1" s="100" t="s">
        <v>245</v>
      </c>
    </row>
    <row r="2" spans="1:42" ht="25.5">
      <c r="A2" s="101">
        <v>410</v>
      </c>
      <c r="B2" s="101">
        <v>2</v>
      </c>
      <c r="C2" s="101">
        <v>92</v>
      </c>
      <c r="D2" s="101">
        <v>1</v>
      </c>
      <c r="E2" s="102" t="s">
        <v>507</v>
      </c>
      <c r="F2" s="102" t="s">
        <v>609</v>
      </c>
      <c r="G2" s="102" t="s">
        <v>610</v>
      </c>
      <c r="H2" s="102" t="s">
        <v>611</v>
      </c>
      <c r="I2" s="102" t="s">
        <v>284</v>
      </c>
      <c r="J2" s="101">
        <v>2</v>
      </c>
      <c r="K2" s="101">
        <v>1</v>
      </c>
      <c r="L2" s="101">
        <v>29</v>
      </c>
      <c r="M2" s="102" t="s">
        <v>282</v>
      </c>
      <c r="N2" s="102" t="s">
        <v>282</v>
      </c>
      <c r="O2" s="102" t="s">
        <v>283</v>
      </c>
      <c r="P2" s="101">
        <v>11</v>
      </c>
      <c r="Q2" s="102" t="s">
        <v>303</v>
      </c>
      <c r="R2" s="102" t="s">
        <v>590</v>
      </c>
      <c r="S2" s="102" t="s">
        <v>284</v>
      </c>
      <c r="T2" s="102" t="s">
        <v>288</v>
      </c>
      <c r="U2" s="102" t="s">
        <v>284</v>
      </c>
      <c r="V2" s="102" t="s">
        <v>288</v>
      </c>
      <c r="W2" s="102" t="s">
        <v>289</v>
      </c>
      <c r="X2" s="102" t="s">
        <v>612</v>
      </c>
      <c r="Y2" s="102" t="s">
        <v>613</v>
      </c>
      <c r="Z2" s="103">
        <v>43466</v>
      </c>
      <c r="AA2" s="103">
        <v>43468</v>
      </c>
      <c r="AB2" s="104"/>
      <c r="AC2" s="103">
        <v>43469</v>
      </c>
      <c r="AD2" s="103">
        <v>43470</v>
      </c>
      <c r="AE2" s="101" t="b">
        <v>0</v>
      </c>
      <c r="AF2" s="102" t="s">
        <v>348</v>
      </c>
      <c r="AG2" s="102" t="s">
        <v>286</v>
      </c>
      <c r="AH2" s="102" t="s">
        <v>614</v>
      </c>
      <c r="AI2" s="102" t="s">
        <v>290</v>
      </c>
      <c r="AJ2" s="102" t="s">
        <v>287</v>
      </c>
      <c r="AK2" s="102" t="s">
        <v>41</v>
      </c>
      <c r="AL2" s="102" t="s">
        <v>589</v>
      </c>
      <c r="AM2" s="102" t="s">
        <v>524</v>
      </c>
      <c r="AN2" s="102" t="s">
        <v>12</v>
      </c>
      <c r="AO2" s="102" t="s">
        <v>349</v>
      </c>
      <c r="AP2" s="102" t="s">
        <v>528</v>
      </c>
    </row>
    <row r="3" spans="1:42" ht="51">
      <c r="A3" s="101">
        <v>5483</v>
      </c>
      <c r="B3" s="101">
        <v>20</v>
      </c>
      <c r="C3" s="101">
        <v>310</v>
      </c>
      <c r="D3" s="101">
        <v>3</v>
      </c>
      <c r="E3" s="102" t="s">
        <v>507</v>
      </c>
      <c r="F3" s="102" t="s">
        <v>615</v>
      </c>
      <c r="G3" s="102" t="s">
        <v>616</v>
      </c>
      <c r="H3" s="102" t="s">
        <v>617</v>
      </c>
      <c r="I3" s="102" t="s">
        <v>284</v>
      </c>
      <c r="J3" s="101">
        <v>0</v>
      </c>
      <c r="K3" s="101">
        <v>7</v>
      </c>
      <c r="L3" s="101">
        <v>10</v>
      </c>
      <c r="M3" s="102" t="s">
        <v>282</v>
      </c>
      <c r="N3" s="102" t="s">
        <v>282</v>
      </c>
      <c r="O3" s="102" t="s">
        <v>286</v>
      </c>
      <c r="P3" s="101">
        <v>11</v>
      </c>
      <c r="Q3" s="102" t="s">
        <v>618</v>
      </c>
      <c r="R3" s="102" t="s">
        <v>619</v>
      </c>
      <c r="S3" s="102" t="s">
        <v>284</v>
      </c>
      <c r="T3" s="102" t="s">
        <v>288</v>
      </c>
      <c r="U3" s="102" t="s">
        <v>282</v>
      </c>
      <c r="V3" s="102" t="s">
        <v>282</v>
      </c>
      <c r="W3" s="102" t="s">
        <v>395</v>
      </c>
      <c r="X3" s="102" t="s">
        <v>286</v>
      </c>
      <c r="Y3" s="102" t="s">
        <v>283</v>
      </c>
      <c r="Z3" s="103">
        <v>43486</v>
      </c>
      <c r="AA3" s="103">
        <v>43486</v>
      </c>
      <c r="AB3" s="104"/>
      <c r="AC3" s="103">
        <v>43486</v>
      </c>
      <c r="AD3" s="103">
        <v>43486</v>
      </c>
      <c r="AE3" s="101" t="b">
        <v>0</v>
      </c>
      <c r="AF3" s="102" t="s">
        <v>283</v>
      </c>
      <c r="AG3" s="102" t="s">
        <v>283</v>
      </c>
      <c r="AH3" s="102" t="s">
        <v>283</v>
      </c>
      <c r="AI3" s="102" t="s">
        <v>283</v>
      </c>
      <c r="AJ3" s="102" t="s">
        <v>287</v>
      </c>
      <c r="AK3" s="102" t="s">
        <v>40</v>
      </c>
      <c r="AL3" s="102" t="s">
        <v>591</v>
      </c>
      <c r="AM3" s="102" t="s">
        <v>500</v>
      </c>
      <c r="AN3" s="102" t="s">
        <v>11</v>
      </c>
      <c r="AO3" s="102" t="s">
        <v>354</v>
      </c>
      <c r="AP3" s="102" t="s">
        <v>620</v>
      </c>
    </row>
    <row r="4" spans="1:42" ht="38.25">
      <c r="A4" s="101">
        <v>2180</v>
      </c>
      <c r="B4" s="101">
        <v>10</v>
      </c>
      <c r="C4" s="101">
        <v>179</v>
      </c>
      <c r="D4" s="101">
        <v>2</v>
      </c>
      <c r="E4" s="102" t="s">
        <v>507</v>
      </c>
      <c r="F4" s="102" t="s">
        <v>621</v>
      </c>
      <c r="G4" s="102" t="s">
        <v>622</v>
      </c>
      <c r="H4" s="102" t="s">
        <v>623</v>
      </c>
      <c r="I4" s="102" t="s">
        <v>284</v>
      </c>
      <c r="J4" s="101">
        <v>3</v>
      </c>
      <c r="K4" s="101">
        <v>0</v>
      </c>
      <c r="L4" s="101">
        <v>21</v>
      </c>
      <c r="M4" s="102" t="s">
        <v>282</v>
      </c>
      <c r="N4" s="102" t="s">
        <v>282</v>
      </c>
      <c r="O4" s="102" t="s">
        <v>286</v>
      </c>
      <c r="P4" s="101">
        <v>11</v>
      </c>
      <c r="Q4" s="102" t="s">
        <v>624</v>
      </c>
      <c r="R4" s="102" t="s">
        <v>552</v>
      </c>
      <c r="S4" s="102" t="s">
        <v>284</v>
      </c>
      <c r="T4" s="102" t="s">
        <v>284</v>
      </c>
      <c r="U4" s="102" t="s">
        <v>282</v>
      </c>
      <c r="V4" s="102" t="s">
        <v>282</v>
      </c>
      <c r="W4" s="102" t="s">
        <v>285</v>
      </c>
      <c r="X4" s="102" t="s">
        <v>286</v>
      </c>
      <c r="Y4" s="102" t="s">
        <v>283</v>
      </c>
      <c r="Z4" s="103">
        <v>43474</v>
      </c>
      <c r="AA4" s="103">
        <v>43474</v>
      </c>
      <c r="AB4" s="104"/>
      <c r="AC4" s="103">
        <v>43476</v>
      </c>
      <c r="AD4" s="103">
        <v>43476</v>
      </c>
      <c r="AE4" s="101" t="b">
        <v>0</v>
      </c>
      <c r="AF4" s="102" t="s">
        <v>283</v>
      </c>
      <c r="AG4" s="102" t="s">
        <v>283</v>
      </c>
      <c r="AH4" s="102" t="s">
        <v>283</v>
      </c>
      <c r="AI4" s="102" t="s">
        <v>283</v>
      </c>
      <c r="AJ4" s="102" t="s">
        <v>287</v>
      </c>
      <c r="AK4" s="102" t="s">
        <v>40</v>
      </c>
      <c r="AL4" s="102" t="s">
        <v>553</v>
      </c>
      <c r="AM4" s="102" t="s">
        <v>369</v>
      </c>
      <c r="AN4" s="102" t="s">
        <v>11</v>
      </c>
      <c r="AO4" s="102" t="s">
        <v>422</v>
      </c>
      <c r="AP4" s="102" t="s">
        <v>422</v>
      </c>
    </row>
    <row r="5" spans="1:42" ht="51">
      <c r="A5" s="101">
        <v>3992</v>
      </c>
      <c r="B5" s="101">
        <v>12</v>
      </c>
      <c r="C5" s="101">
        <v>447</v>
      </c>
      <c r="D5" s="101">
        <v>1</v>
      </c>
      <c r="E5" s="102" t="s">
        <v>507</v>
      </c>
      <c r="F5" s="102" t="s">
        <v>625</v>
      </c>
      <c r="G5" s="102" t="s">
        <v>626</v>
      </c>
      <c r="H5" s="102" t="s">
        <v>627</v>
      </c>
      <c r="I5" s="102" t="s">
        <v>282</v>
      </c>
      <c r="J5" s="101">
        <v>2</v>
      </c>
      <c r="K5" s="101">
        <v>0</v>
      </c>
      <c r="L5" s="101">
        <v>10</v>
      </c>
      <c r="M5" s="102" t="s">
        <v>282</v>
      </c>
      <c r="N5" s="102" t="s">
        <v>282</v>
      </c>
      <c r="O5" s="102" t="s">
        <v>286</v>
      </c>
      <c r="P5" s="101">
        <v>11</v>
      </c>
      <c r="Q5" s="102" t="s">
        <v>628</v>
      </c>
      <c r="R5" s="102" t="s">
        <v>593</v>
      </c>
      <c r="S5" s="102" t="s">
        <v>284</v>
      </c>
      <c r="T5" s="102" t="s">
        <v>288</v>
      </c>
      <c r="U5" s="102" t="s">
        <v>282</v>
      </c>
      <c r="V5" s="102" t="s">
        <v>282</v>
      </c>
      <c r="W5" s="102" t="s">
        <v>319</v>
      </c>
      <c r="X5" s="102" t="s">
        <v>286</v>
      </c>
      <c r="Y5" s="102" t="s">
        <v>283</v>
      </c>
      <c r="Z5" s="103">
        <v>43478</v>
      </c>
      <c r="AA5" s="103">
        <v>43481</v>
      </c>
      <c r="AB5" s="104"/>
      <c r="AC5" s="103">
        <v>43481</v>
      </c>
      <c r="AD5" s="103">
        <v>43481</v>
      </c>
      <c r="AE5" s="101" t="b">
        <v>0</v>
      </c>
      <c r="AF5" s="102" t="s">
        <v>283</v>
      </c>
      <c r="AG5" s="102" t="s">
        <v>283</v>
      </c>
      <c r="AH5" s="102" t="s">
        <v>283</v>
      </c>
      <c r="AI5" s="102" t="s">
        <v>283</v>
      </c>
      <c r="AJ5" s="102" t="s">
        <v>287</v>
      </c>
      <c r="AK5" s="102" t="s">
        <v>42</v>
      </c>
      <c r="AL5" s="102" t="s">
        <v>592</v>
      </c>
      <c r="AM5" s="102" t="s">
        <v>303</v>
      </c>
      <c r="AN5" s="102" t="s">
        <v>13</v>
      </c>
      <c r="AO5" s="102" t="s">
        <v>329</v>
      </c>
      <c r="AP5" s="102" t="s">
        <v>515</v>
      </c>
    </row>
    <row r="6" spans="1:42" ht="38.25">
      <c r="A6" s="101">
        <v>451</v>
      </c>
      <c r="B6" s="101">
        <v>3</v>
      </c>
      <c r="C6" s="101">
        <v>63</v>
      </c>
      <c r="D6" s="101">
        <v>2</v>
      </c>
      <c r="E6" s="102" t="s">
        <v>507</v>
      </c>
      <c r="F6" s="102" t="s">
        <v>629</v>
      </c>
      <c r="G6" s="102" t="s">
        <v>630</v>
      </c>
      <c r="H6" s="102" t="s">
        <v>631</v>
      </c>
      <c r="I6" s="102" t="s">
        <v>282</v>
      </c>
      <c r="J6" s="101">
        <v>7</v>
      </c>
      <c r="K6" s="101">
        <v>4</v>
      </c>
      <c r="L6" s="101">
        <v>2</v>
      </c>
      <c r="M6" s="102" t="s">
        <v>282</v>
      </c>
      <c r="N6" s="102" t="s">
        <v>282</v>
      </c>
      <c r="O6" s="102" t="s">
        <v>286</v>
      </c>
      <c r="P6" s="101">
        <v>6</v>
      </c>
      <c r="Q6" s="102" t="s">
        <v>632</v>
      </c>
      <c r="R6" s="102" t="s">
        <v>633</v>
      </c>
      <c r="S6" s="102" t="s">
        <v>284</v>
      </c>
      <c r="T6" s="102" t="s">
        <v>288</v>
      </c>
      <c r="U6" s="102" t="s">
        <v>282</v>
      </c>
      <c r="V6" s="102" t="s">
        <v>282</v>
      </c>
      <c r="W6" s="102" t="s">
        <v>342</v>
      </c>
      <c r="X6" s="102" t="s">
        <v>286</v>
      </c>
      <c r="Y6" s="102" t="s">
        <v>283</v>
      </c>
      <c r="Z6" s="103">
        <v>43470</v>
      </c>
      <c r="AA6" s="103">
        <v>43470</v>
      </c>
      <c r="AB6" s="104"/>
      <c r="AC6" s="103">
        <v>43470</v>
      </c>
      <c r="AD6" s="103">
        <v>43470</v>
      </c>
      <c r="AE6" s="101" t="b">
        <v>0</v>
      </c>
      <c r="AF6" s="102" t="s">
        <v>283</v>
      </c>
      <c r="AG6" s="102" t="s">
        <v>283</v>
      </c>
      <c r="AH6" s="102" t="s">
        <v>283</v>
      </c>
      <c r="AI6" s="102" t="s">
        <v>283</v>
      </c>
      <c r="AJ6" s="102" t="s">
        <v>287</v>
      </c>
      <c r="AK6" s="102" t="s">
        <v>58</v>
      </c>
      <c r="AL6" s="102" t="s">
        <v>560</v>
      </c>
      <c r="AM6" s="102" t="s">
        <v>352</v>
      </c>
      <c r="AN6" s="102" t="s">
        <v>80</v>
      </c>
      <c r="AO6" s="102" t="s">
        <v>485</v>
      </c>
      <c r="AP6" s="102" t="s">
        <v>634</v>
      </c>
    </row>
    <row r="7" spans="1:42" ht="38.25">
      <c r="A7" s="101">
        <v>4236</v>
      </c>
      <c r="B7" s="101">
        <v>16</v>
      </c>
      <c r="C7" s="101">
        <v>527</v>
      </c>
      <c r="D7" s="101">
        <v>7</v>
      </c>
      <c r="E7" s="102" t="s">
        <v>507</v>
      </c>
      <c r="F7" s="102" t="s">
        <v>635</v>
      </c>
      <c r="G7" s="102" t="s">
        <v>636</v>
      </c>
      <c r="H7" s="102" t="s">
        <v>637</v>
      </c>
      <c r="I7" s="102" t="s">
        <v>282</v>
      </c>
      <c r="J7" s="101">
        <v>3</v>
      </c>
      <c r="K7" s="101">
        <v>3</v>
      </c>
      <c r="L7" s="101">
        <v>12</v>
      </c>
      <c r="M7" s="102" t="s">
        <v>282</v>
      </c>
      <c r="N7" s="102" t="s">
        <v>282</v>
      </c>
      <c r="O7" s="102" t="s">
        <v>286</v>
      </c>
      <c r="P7" s="101">
        <v>11</v>
      </c>
      <c r="Q7" s="102" t="s">
        <v>638</v>
      </c>
      <c r="R7" s="102" t="s">
        <v>639</v>
      </c>
      <c r="S7" s="102" t="s">
        <v>284</v>
      </c>
      <c r="T7" s="102" t="s">
        <v>284</v>
      </c>
      <c r="U7" s="102" t="s">
        <v>282</v>
      </c>
      <c r="V7" s="102" t="s">
        <v>282</v>
      </c>
      <c r="W7" s="102" t="s">
        <v>285</v>
      </c>
      <c r="X7" s="102" t="s">
        <v>286</v>
      </c>
      <c r="Y7" s="102" t="s">
        <v>283</v>
      </c>
      <c r="Z7" s="103">
        <v>43481</v>
      </c>
      <c r="AA7" s="103">
        <v>43481</v>
      </c>
      <c r="AB7" s="104"/>
      <c r="AC7" s="103">
        <v>43482</v>
      </c>
      <c r="AD7" s="103">
        <v>43482</v>
      </c>
      <c r="AE7" s="101" t="b">
        <v>0</v>
      </c>
      <c r="AF7" s="102" t="s">
        <v>283</v>
      </c>
      <c r="AG7" s="102" t="s">
        <v>283</v>
      </c>
      <c r="AH7" s="102" t="s">
        <v>283</v>
      </c>
      <c r="AI7" s="102" t="s">
        <v>283</v>
      </c>
      <c r="AJ7" s="102" t="s">
        <v>287</v>
      </c>
      <c r="AK7" s="102" t="s">
        <v>58</v>
      </c>
      <c r="AL7" s="102" t="s">
        <v>562</v>
      </c>
      <c r="AM7" s="102" t="s">
        <v>481</v>
      </c>
      <c r="AN7" s="102" t="s">
        <v>80</v>
      </c>
      <c r="AO7" s="102" t="s">
        <v>563</v>
      </c>
      <c r="AP7" s="102" t="s">
        <v>640</v>
      </c>
    </row>
    <row r="8" spans="1:42" ht="38.25">
      <c r="A8" s="101">
        <v>4737</v>
      </c>
      <c r="B8" s="101">
        <v>17</v>
      </c>
      <c r="C8" s="101">
        <v>145</v>
      </c>
      <c r="D8" s="101">
        <v>1</v>
      </c>
      <c r="E8" s="102" t="s">
        <v>507</v>
      </c>
      <c r="F8" s="102" t="s">
        <v>641</v>
      </c>
      <c r="G8" s="102" t="s">
        <v>642</v>
      </c>
      <c r="H8" s="102" t="s">
        <v>643</v>
      </c>
      <c r="I8" s="102" t="s">
        <v>282</v>
      </c>
      <c r="J8" s="101">
        <v>1</v>
      </c>
      <c r="K8" s="101">
        <v>1</v>
      </c>
      <c r="L8" s="101">
        <v>9</v>
      </c>
      <c r="M8" s="102" t="s">
        <v>282</v>
      </c>
      <c r="N8" s="102" t="s">
        <v>282</v>
      </c>
      <c r="O8" s="102" t="s">
        <v>286</v>
      </c>
      <c r="P8" s="101">
        <v>11</v>
      </c>
      <c r="Q8" s="102" t="s">
        <v>644</v>
      </c>
      <c r="R8" s="102" t="s">
        <v>566</v>
      </c>
      <c r="S8" s="102" t="s">
        <v>284</v>
      </c>
      <c r="T8" s="102" t="s">
        <v>288</v>
      </c>
      <c r="U8" s="102" t="s">
        <v>282</v>
      </c>
      <c r="V8" s="102" t="s">
        <v>282</v>
      </c>
      <c r="W8" s="102" t="s">
        <v>409</v>
      </c>
      <c r="X8" s="102" t="s">
        <v>286</v>
      </c>
      <c r="Y8" s="102" t="s">
        <v>283</v>
      </c>
      <c r="Z8" s="103">
        <v>43482</v>
      </c>
      <c r="AA8" s="103">
        <v>43483</v>
      </c>
      <c r="AB8" s="104"/>
      <c r="AC8" s="103">
        <v>43483</v>
      </c>
      <c r="AD8" s="103">
        <v>43483</v>
      </c>
      <c r="AE8" s="101" t="b">
        <v>0</v>
      </c>
      <c r="AF8" s="102" t="s">
        <v>283</v>
      </c>
      <c r="AG8" s="102" t="s">
        <v>283</v>
      </c>
      <c r="AH8" s="102" t="s">
        <v>283</v>
      </c>
      <c r="AI8" s="102" t="s">
        <v>283</v>
      </c>
      <c r="AJ8" s="102" t="s">
        <v>287</v>
      </c>
      <c r="AK8" s="102" t="s">
        <v>43</v>
      </c>
      <c r="AL8" s="102" t="s">
        <v>564</v>
      </c>
      <c r="AM8" s="102" t="s">
        <v>431</v>
      </c>
      <c r="AN8" s="102" t="s">
        <v>14</v>
      </c>
      <c r="AO8" s="102" t="s">
        <v>408</v>
      </c>
      <c r="AP8" s="102" t="s">
        <v>567</v>
      </c>
    </row>
    <row r="9" spans="1:42" ht="38.25">
      <c r="A9" s="101">
        <v>4746</v>
      </c>
      <c r="B9" s="101">
        <v>18</v>
      </c>
      <c r="C9" s="101">
        <v>277</v>
      </c>
      <c r="D9" s="101">
        <v>1</v>
      </c>
      <c r="E9" s="102" t="s">
        <v>507</v>
      </c>
      <c r="F9" s="102" t="s">
        <v>645</v>
      </c>
      <c r="G9" s="102" t="s">
        <v>646</v>
      </c>
      <c r="H9" s="102" t="s">
        <v>647</v>
      </c>
      <c r="I9" s="102" t="s">
        <v>282</v>
      </c>
      <c r="J9" s="101">
        <v>0</v>
      </c>
      <c r="K9" s="101">
        <v>11</v>
      </c>
      <c r="L9" s="101">
        <v>4</v>
      </c>
      <c r="M9" s="102" t="s">
        <v>282</v>
      </c>
      <c r="N9" s="102" t="s">
        <v>282</v>
      </c>
      <c r="O9" s="102" t="s">
        <v>286</v>
      </c>
      <c r="P9" s="101">
        <v>11</v>
      </c>
      <c r="Q9" s="102" t="s">
        <v>648</v>
      </c>
      <c r="R9" s="102" t="s">
        <v>649</v>
      </c>
      <c r="S9" s="102" t="s">
        <v>284</v>
      </c>
      <c r="T9" s="102" t="s">
        <v>288</v>
      </c>
      <c r="U9" s="102" t="s">
        <v>282</v>
      </c>
      <c r="V9" s="102" t="s">
        <v>282</v>
      </c>
      <c r="W9" s="102" t="s">
        <v>395</v>
      </c>
      <c r="X9" s="102" t="s">
        <v>286</v>
      </c>
      <c r="Y9" s="102" t="s">
        <v>283</v>
      </c>
      <c r="Z9" s="103">
        <v>43483</v>
      </c>
      <c r="AA9" s="103">
        <v>43483</v>
      </c>
      <c r="AB9" s="104"/>
      <c r="AC9" s="103">
        <v>43483</v>
      </c>
      <c r="AD9" s="103">
        <v>43483</v>
      </c>
      <c r="AE9" s="101" t="b">
        <v>0</v>
      </c>
      <c r="AF9" s="102" t="s">
        <v>283</v>
      </c>
      <c r="AG9" s="102" t="s">
        <v>283</v>
      </c>
      <c r="AH9" s="102" t="s">
        <v>283</v>
      </c>
      <c r="AI9" s="102" t="s">
        <v>283</v>
      </c>
      <c r="AJ9" s="102" t="s">
        <v>287</v>
      </c>
      <c r="AK9" s="102" t="s">
        <v>54</v>
      </c>
      <c r="AL9" s="102" t="s">
        <v>568</v>
      </c>
      <c r="AM9" s="102" t="s">
        <v>369</v>
      </c>
      <c r="AN9" s="102" t="s">
        <v>24</v>
      </c>
      <c r="AO9" s="102" t="s">
        <v>394</v>
      </c>
      <c r="AP9" s="102" t="s">
        <v>594</v>
      </c>
    </row>
    <row r="10" spans="1:42" ht="38.25">
      <c r="A10" s="101">
        <v>832</v>
      </c>
      <c r="B10" s="101">
        <v>6</v>
      </c>
      <c r="C10" s="101">
        <v>19687</v>
      </c>
      <c r="D10" s="101">
        <v>192</v>
      </c>
      <c r="E10" s="102" t="s">
        <v>507</v>
      </c>
      <c r="F10" s="102" t="s">
        <v>650</v>
      </c>
      <c r="G10" s="102" t="s">
        <v>651</v>
      </c>
      <c r="H10" s="102" t="s">
        <v>652</v>
      </c>
      <c r="I10" s="102" t="s">
        <v>282</v>
      </c>
      <c r="J10" s="101">
        <v>3</v>
      </c>
      <c r="K10" s="101">
        <v>4</v>
      </c>
      <c r="L10" s="101">
        <v>10</v>
      </c>
      <c r="M10" s="102" t="s">
        <v>282</v>
      </c>
      <c r="N10" s="102" t="s">
        <v>282</v>
      </c>
      <c r="O10" s="102" t="s">
        <v>286</v>
      </c>
      <c r="P10" s="101">
        <v>11</v>
      </c>
      <c r="Q10" s="102" t="s">
        <v>653</v>
      </c>
      <c r="R10" s="102" t="s">
        <v>577</v>
      </c>
      <c r="S10" s="102" t="s">
        <v>284</v>
      </c>
      <c r="T10" s="102" t="s">
        <v>284</v>
      </c>
      <c r="U10" s="102" t="s">
        <v>282</v>
      </c>
      <c r="V10" s="102" t="s">
        <v>282</v>
      </c>
      <c r="W10" s="102" t="s">
        <v>285</v>
      </c>
      <c r="X10" s="102" t="s">
        <v>286</v>
      </c>
      <c r="Y10" s="102" t="s">
        <v>283</v>
      </c>
      <c r="Z10" s="103">
        <v>43470</v>
      </c>
      <c r="AA10" s="103">
        <v>43470</v>
      </c>
      <c r="AB10" s="104"/>
      <c r="AC10" s="103">
        <v>43472</v>
      </c>
      <c r="AD10" s="103">
        <v>43472</v>
      </c>
      <c r="AE10" s="101" t="b">
        <v>0</v>
      </c>
      <c r="AF10" s="102" t="s">
        <v>283</v>
      </c>
      <c r="AG10" s="102" t="s">
        <v>283</v>
      </c>
      <c r="AH10" s="102" t="s">
        <v>283</v>
      </c>
      <c r="AI10" s="102" t="s">
        <v>283</v>
      </c>
      <c r="AJ10" s="102" t="s">
        <v>287</v>
      </c>
      <c r="AK10" s="102" t="s">
        <v>38</v>
      </c>
      <c r="AL10" s="102" t="s">
        <v>571</v>
      </c>
      <c r="AM10" s="102" t="s">
        <v>442</v>
      </c>
      <c r="AN10" s="102" t="s">
        <v>9</v>
      </c>
      <c r="AO10" s="102" t="s">
        <v>298</v>
      </c>
      <c r="AP10" s="102" t="s">
        <v>578</v>
      </c>
    </row>
    <row r="11" spans="1:42" ht="38.25">
      <c r="A11" s="101">
        <v>1014</v>
      </c>
      <c r="B11" s="101">
        <v>7</v>
      </c>
      <c r="C11" s="101">
        <v>19599</v>
      </c>
      <c r="D11" s="101">
        <v>189</v>
      </c>
      <c r="E11" s="102" t="s">
        <v>507</v>
      </c>
      <c r="F11" s="102" t="s">
        <v>598</v>
      </c>
      <c r="G11" s="102" t="s">
        <v>599</v>
      </c>
      <c r="H11" s="102" t="s">
        <v>600</v>
      </c>
      <c r="I11" s="102" t="s">
        <v>284</v>
      </c>
      <c r="J11" s="101">
        <v>1</v>
      </c>
      <c r="K11" s="101">
        <v>5</v>
      </c>
      <c r="L11" s="101">
        <v>17</v>
      </c>
      <c r="M11" s="102" t="s">
        <v>282</v>
      </c>
      <c r="N11" s="102" t="s">
        <v>282</v>
      </c>
      <c r="O11" s="102" t="s">
        <v>286</v>
      </c>
      <c r="P11" s="101">
        <v>11</v>
      </c>
      <c r="Q11" s="102" t="s">
        <v>601</v>
      </c>
      <c r="R11" s="102" t="s">
        <v>577</v>
      </c>
      <c r="S11" s="102" t="s">
        <v>284</v>
      </c>
      <c r="T11" s="102" t="s">
        <v>284</v>
      </c>
      <c r="U11" s="102" t="s">
        <v>282</v>
      </c>
      <c r="V11" s="102" t="s">
        <v>282</v>
      </c>
      <c r="W11" s="102" t="s">
        <v>285</v>
      </c>
      <c r="X11" s="102" t="s">
        <v>286</v>
      </c>
      <c r="Y11" s="102" t="s">
        <v>283</v>
      </c>
      <c r="Z11" s="103">
        <v>43468</v>
      </c>
      <c r="AA11" s="103">
        <v>43468</v>
      </c>
      <c r="AB11" s="104"/>
      <c r="AC11" s="103">
        <v>43469</v>
      </c>
      <c r="AD11" s="103">
        <v>43472</v>
      </c>
      <c r="AE11" s="101" t="b">
        <v>0</v>
      </c>
      <c r="AF11" s="102" t="s">
        <v>283</v>
      </c>
      <c r="AG11" s="102" t="s">
        <v>283</v>
      </c>
      <c r="AH11" s="102" t="s">
        <v>283</v>
      </c>
      <c r="AI11" s="102" t="s">
        <v>283</v>
      </c>
      <c r="AJ11" s="102" t="s">
        <v>287</v>
      </c>
      <c r="AK11" s="102" t="s">
        <v>38</v>
      </c>
      <c r="AL11" s="102" t="s">
        <v>571</v>
      </c>
      <c r="AM11" s="102" t="s">
        <v>442</v>
      </c>
      <c r="AN11" s="102" t="s">
        <v>9</v>
      </c>
      <c r="AO11" s="102" t="s">
        <v>298</v>
      </c>
      <c r="AP11" s="102" t="s">
        <v>578</v>
      </c>
    </row>
    <row r="12" spans="1:42" ht="38.25">
      <c r="A12" s="101">
        <v>3325</v>
      </c>
      <c r="B12" s="101">
        <v>11</v>
      </c>
      <c r="C12" s="101">
        <v>356</v>
      </c>
      <c r="D12" s="101">
        <v>3</v>
      </c>
      <c r="E12" s="102" t="s">
        <v>507</v>
      </c>
      <c r="F12" s="102" t="s">
        <v>654</v>
      </c>
      <c r="G12" s="102" t="s">
        <v>655</v>
      </c>
      <c r="H12" s="102" t="s">
        <v>656</v>
      </c>
      <c r="I12" s="102" t="s">
        <v>284</v>
      </c>
      <c r="J12" s="101">
        <v>1</v>
      </c>
      <c r="K12" s="101">
        <v>3</v>
      </c>
      <c r="L12" s="101">
        <v>11</v>
      </c>
      <c r="M12" s="102" t="s">
        <v>282</v>
      </c>
      <c r="N12" s="102" t="s">
        <v>282</v>
      </c>
      <c r="O12" s="102" t="s">
        <v>286</v>
      </c>
      <c r="P12" s="101">
        <v>11</v>
      </c>
      <c r="Q12" s="102" t="s">
        <v>657</v>
      </c>
      <c r="R12" s="102" t="s">
        <v>577</v>
      </c>
      <c r="S12" s="102" t="s">
        <v>284</v>
      </c>
      <c r="T12" s="102" t="s">
        <v>284</v>
      </c>
      <c r="U12" s="102" t="s">
        <v>282</v>
      </c>
      <c r="V12" s="102" t="s">
        <v>282</v>
      </c>
      <c r="W12" s="102" t="s">
        <v>285</v>
      </c>
      <c r="X12" s="102" t="s">
        <v>286</v>
      </c>
      <c r="Y12" s="102" t="s">
        <v>283</v>
      </c>
      <c r="Z12" s="103">
        <v>43477</v>
      </c>
      <c r="AA12" s="103">
        <v>43477</v>
      </c>
      <c r="AB12" s="104"/>
      <c r="AC12" s="103">
        <v>43479</v>
      </c>
      <c r="AD12" s="103">
        <v>43479</v>
      </c>
      <c r="AE12" s="101" t="b">
        <v>0</v>
      </c>
      <c r="AF12" s="102" t="s">
        <v>283</v>
      </c>
      <c r="AG12" s="102" t="s">
        <v>283</v>
      </c>
      <c r="AH12" s="102" t="s">
        <v>283</v>
      </c>
      <c r="AI12" s="102" t="s">
        <v>283</v>
      </c>
      <c r="AJ12" s="102" t="s">
        <v>287</v>
      </c>
      <c r="AK12" s="102" t="s">
        <v>38</v>
      </c>
      <c r="AL12" s="102" t="s">
        <v>571</v>
      </c>
      <c r="AM12" s="102" t="s">
        <v>442</v>
      </c>
      <c r="AN12" s="102" t="s">
        <v>9</v>
      </c>
      <c r="AO12" s="102" t="s">
        <v>298</v>
      </c>
      <c r="AP12" s="102" t="s">
        <v>578</v>
      </c>
    </row>
    <row r="13" spans="1:42" ht="38.25">
      <c r="A13" s="101">
        <v>4230</v>
      </c>
      <c r="B13" s="101">
        <v>14</v>
      </c>
      <c r="C13" s="101">
        <v>521</v>
      </c>
      <c r="D13" s="101">
        <v>5</v>
      </c>
      <c r="E13" s="102" t="s">
        <v>507</v>
      </c>
      <c r="F13" s="102" t="s">
        <v>658</v>
      </c>
      <c r="G13" s="102" t="s">
        <v>659</v>
      </c>
      <c r="H13" s="102" t="s">
        <v>660</v>
      </c>
      <c r="I13" s="102" t="s">
        <v>284</v>
      </c>
      <c r="J13" s="101">
        <v>4</v>
      </c>
      <c r="K13" s="101">
        <v>1</v>
      </c>
      <c r="L13" s="101">
        <v>3</v>
      </c>
      <c r="M13" s="102" t="s">
        <v>282</v>
      </c>
      <c r="N13" s="102" t="s">
        <v>282</v>
      </c>
      <c r="O13" s="102" t="s">
        <v>286</v>
      </c>
      <c r="P13" s="101">
        <v>11</v>
      </c>
      <c r="Q13" s="102" t="s">
        <v>661</v>
      </c>
      <c r="R13" s="102" t="s">
        <v>662</v>
      </c>
      <c r="S13" s="102" t="s">
        <v>284</v>
      </c>
      <c r="T13" s="102" t="s">
        <v>284</v>
      </c>
      <c r="U13" s="102" t="s">
        <v>284</v>
      </c>
      <c r="V13" s="102" t="s">
        <v>288</v>
      </c>
      <c r="W13" s="102" t="s">
        <v>285</v>
      </c>
      <c r="X13" s="102" t="s">
        <v>286</v>
      </c>
      <c r="Y13" s="102" t="s">
        <v>283</v>
      </c>
      <c r="Z13" s="103">
        <v>43477</v>
      </c>
      <c r="AA13" s="103">
        <v>43481</v>
      </c>
      <c r="AB13" s="104"/>
      <c r="AC13" s="103">
        <v>43482</v>
      </c>
      <c r="AD13" s="103">
        <v>43482</v>
      </c>
      <c r="AE13" s="101" t="b">
        <v>0</v>
      </c>
      <c r="AF13" s="102" t="s">
        <v>283</v>
      </c>
      <c r="AG13" s="102" t="s">
        <v>283</v>
      </c>
      <c r="AH13" s="102" t="s">
        <v>283</v>
      </c>
      <c r="AI13" s="102" t="s">
        <v>283</v>
      </c>
      <c r="AJ13" s="102" t="s">
        <v>287</v>
      </c>
      <c r="AK13" s="102" t="s">
        <v>38</v>
      </c>
      <c r="AL13" s="102" t="s">
        <v>570</v>
      </c>
      <c r="AM13" s="102" t="s">
        <v>369</v>
      </c>
      <c r="AN13" s="102" t="s">
        <v>9</v>
      </c>
      <c r="AO13" s="102" t="s">
        <v>427</v>
      </c>
      <c r="AP13" s="102" t="s">
        <v>427</v>
      </c>
    </row>
    <row r="14" spans="1:42" ht="38.25">
      <c r="A14" s="101">
        <v>802</v>
      </c>
      <c r="B14" s="101">
        <v>4</v>
      </c>
      <c r="C14" s="101">
        <v>19657</v>
      </c>
      <c r="D14" s="101">
        <v>190</v>
      </c>
      <c r="E14" s="102" t="s">
        <v>507</v>
      </c>
      <c r="F14" s="102" t="s">
        <v>663</v>
      </c>
      <c r="G14" s="102" t="s">
        <v>664</v>
      </c>
      <c r="H14" s="102" t="s">
        <v>665</v>
      </c>
      <c r="I14" s="102" t="s">
        <v>282</v>
      </c>
      <c r="J14" s="101">
        <v>1</v>
      </c>
      <c r="K14" s="101">
        <v>11</v>
      </c>
      <c r="L14" s="101">
        <v>4</v>
      </c>
      <c r="M14" s="102" t="s">
        <v>282</v>
      </c>
      <c r="N14" s="102" t="s">
        <v>282</v>
      </c>
      <c r="O14" s="102" t="s">
        <v>286</v>
      </c>
      <c r="P14" s="101">
        <v>11</v>
      </c>
      <c r="Q14" s="102" t="s">
        <v>666</v>
      </c>
      <c r="R14" s="102" t="s">
        <v>493</v>
      </c>
      <c r="S14" s="102" t="s">
        <v>284</v>
      </c>
      <c r="T14" s="102" t="s">
        <v>284</v>
      </c>
      <c r="U14" s="102" t="s">
        <v>282</v>
      </c>
      <c r="V14" s="102" t="s">
        <v>282</v>
      </c>
      <c r="W14" s="102" t="s">
        <v>285</v>
      </c>
      <c r="X14" s="102" t="s">
        <v>286</v>
      </c>
      <c r="Y14" s="102" t="s">
        <v>283</v>
      </c>
      <c r="Z14" s="103">
        <v>43469</v>
      </c>
      <c r="AA14" s="103">
        <v>43469</v>
      </c>
      <c r="AB14" s="104"/>
      <c r="AC14" s="103">
        <v>43472</v>
      </c>
      <c r="AD14" s="103">
        <v>43472</v>
      </c>
      <c r="AE14" s="101" t="b">
        <v>0</v>
      </c>
      <c r="AF14" s="102" t="s">
        <v>283</v>
      </c>
      <c r="AG14" s="102" t="s">
        <v>283</v>
      </c>
      <c r="AH14" s="102" t="s">
        <v>283</v>
      </c>
      <c r="AI14" s="102" t="s">
        <v>283</v>
      </c>
      <c r="AJ14" s="102" t="s">
        <v>287</v>
      </c>
      <c r="AK14" s="102" t="s">
        <v>38</v>
      </c>
      <c r="AL14" s="102" t="s">
        <v>574</v>
      </c>
      <c r="AM14" s="102" t="s">
        <v>575</v>
      </c>
      <c r="AN14" s="102" t="s">
        <v>9</v>
      </c>
      <c r="AO14" s="102" t="s">
        <v>397</v>
      </c>
      <c r="AP14" s="102" t="s">
        <v>576</v>
      </c>
    </row>
    <row r="15" spans="1:42" ht="38.25">
      <c r="A15" s="101">
        <v>4231</v>
      </c>
      <c r="B15" s="101">
        <v>15</v>
      </c>
      <c r="C15" s="101">
        <v>522</v>
      </c>
      <c r="D15" s="101">
        <v>6</v>
      </c>
      <c r="E15" s="102" t="s">
        <v>507</v>
      </c>
      <c r="F15" s="102" t="s">
        <v>667</v>
      </c>
      <c r="G15" s="102" t="s">
        <v>668</v>
      </c>
      <c r="H15" s="102" t="s">
        <v>669</v>
      </c>
      <c r="I15" s="102" t="s">
        <v>282</v>
      </c>
      <c r="J15" s="101">
        <v>4</v>
      </c>
      <c r="K15" s="101">
        <v>2</v>
      </c>
      <c r="L15" s="101">
        <v>16</v>
      </c>
      <c r="M15" s="102" t="s">
        <v>282</v>
      </c>
      <c r="N15" s="102" t="s">
        <v>282</v>
      </c>
      <c r="O15" s="102" t="s">
        <v>286</v>
      </c>
      <c r="P15" s="101">
        <v>11</v>
      </c>
      <c r="Q15" s="102" t="s">
        <v>670</v>
      </c>
      <c r="R15" s="102" t="s">
        <v>671</v>
      </c>
      <c r="S15" s="102" t="s">
        <v>284</v>
      </c>
      <c r="T15" s="102" t="s">
        <v>284</v>
      </c>
      <c r="U15" s="102" t="s">
        <v>282</v>
      </c>
      <c r="V15" s="102" t="s">
        <v>282</v>
      </c>
      <c r="W15" s="102" t="s">
        <v>285</v>
      </c>
      <c r="X15" s="102" t="s">
        <v>286</v>
      </c>
      <c r="Y15" s="102" t="s">
        <v>283</v>
      </c>
      <c r="Z15" s="103">
        <v>43481</v>
      </c>
      <c r="AA15" s="103">
        <v>43481</v>
      </c>
      <c r="AB15" s="104"/>
      <c r="AC15" s="103">
        <v>43482</v>
      </c>
      <c r="AD15" s="103">
        <v>43482</v>
      </c>
      <c r="AE15" s="101" t="b">
        <v>0</v>
      </c>
      <c r="AF15" s="102" t="s">
        <v>283</v>
      </c>
      <c r="AG15" s="102" t="s">
        <v>283</v>
      </c>
      <c r="AH15" s="102" t="s">
        <v>283</v>
      </c>
      <c r="AI15" s="102" t="s">
        <v>283</v>
      </c>
      <c r="AJ15" s="102" t="s">
        <v>287</v>
      </c>
      <c r="AK15" s="102" t="s">
        <v>38</v>
      </c>
      <c r="AL15" s="102" t="s">
        <v>573</v>
      </c>
      <c r="AM15" s="102" t="s">
        <v>352</v>
      </c>
      <c r="AN15" s="102" t="s">
        <v>9</v>
      </c>
      <c r="AO15" s="102" t="s">
        <v>414</v>
      </c>
      <c r="AP15" s="102" t="s">
        <v>448</v>
      </c>
    </row>
    <row r="16" spans="1:42" ht="38.25">
      <c r="A16" s="101">
        <v>5390</v>
      </c>
      <c r="B16" s="101">
        <v>19</v>
      </c>
      <c r="C16" s="101">
        <v>676</v>
      </c>
      <c r="D16" s="101">
        <v>8</v>
      </c>
      <c r="E16" s="102" t="s">
        <v>507</v>
      </c>
      <c r="F16" s="102" t="s">
        <v>672</v>
      </c>
      <c r="G16" s="102" t="s">
        <v>673</v>
      </c>
      <c r="H16" s="102" t="s">
        <v>674</v>
      </c>
      <c r="I16" s="102" t="s">
        <v>284</v>
      </c>
      <c r="J16" s="101">
        <v>2</v>
      </c>
      <c r="K16" s="101">
        <v>0</v>
      </c>
      <c r="L16" s="101">
        <v>13</v>
      </c>
      <c r="M16" s="102" t="s">
        <v>282</v>
      </c>
      <c r="N16" s="102" t="s">
        <v>282</v>
      </c>
      <c r="O16" s="102" t="s">
        <v>286</v>
      </c>
      <c r="P16" s="101">
        <v>11</v>
      </c>
      <c r="Q16" s="102" t="s">
        <v>675</v>
      </c>
      <c r="R16" s="102" t="s">
        <v>676</v>
      </c>
      <c r="S16" s="102" t="s">
        <v>284</v>
      </c>
      <c r="T16" s="102" t="s">
        <v>284</v>
      </c>
      <c r="U16" s="102" t="s">
        <v>282</v>
      </c>
      <c r="V16" s="102" t="s">
        <v>282</v>
      </c>
      <c r="W16" s="102" t="s">
        <v>285</v>
      </c>
      <c r="X16" s="102" t="s">
        <v>286</v>
      </c>
      <c r="Y16" s="102" t="s">
        <v>283</v>
      </c>
      <c r="Z16" s="103">
        <v>43480</v>
      </c>
      <c r="AA16" s="103">
        <v>43483</v>
      </c>
      <c r="AB16" s="104"/>
      <c r="AC16" s="103">
        <v>43486</v>
      </c>
      <c r="AD16" s="103">
        <v>43486</v>
      </c>
      <c r="AE16" s="101" t="b">
        <v>0</v>
      </c>
      <c r="AF16" s="102" t="s">
        <v>283</v>
      </c>
      <c r="AG16" s="102" t="s">
        <v>283</v>
      </c>
      <c r="AH16" s="102" t="s">
        <v>283</v>
      </c>
      <c r="AI16" s="102" t="s">
        <v>283</v>
      </c>
      <c r="AJ16" s="102" t="s">
        <v>287</v>
      </c>
      <c r="AK16" s="102" t="s">
        <v>38</v>
      </c>
      <c r="AL16" s="102" t="s">
        <v>570</v>
      </c>
      <c r="AM16" s="102" t="s">
        <v>500</v>
      </c>
      <c r="AN16" s="102" t="s">
        <v>9</v>
      </c>
      <c r="AO16" s="102" t="s">
        <v>427</v>
      </c>
      <c r="AP16" s="102" t="s">
        <v>579</v>
      </c>
    </row>
    <row r="17" spans="1:42" ht="51">
      <c r="A17" s="101">
        <v>4179</v>
      </c>
      <c r="B17" s="101">
        <v>13</v>
      </c>
      <c r="C17" s="101">
        <v>470</v>
      </c>
      <c r="D17" s="101">
        <v>4</v>
      </c>
      <c r="E17" s="102" t="s">
        <v>507</v>
      </c>
      <c r="F17" s="102" t="s">
        <v>677</v>
      </c>
      <c r="G17" s="102" t="s">
        <v>678</v>
      </c>
      <c r="H17" s="102" t="s">
        <v>679</v>
      </c>
      <c r="I17" s="102" t="s">
        <v>282</v>
      </c>
      <c r="J17" s="101">
        <v>1</v>
      </c>
      <c r="K17" s="101">
        <v>4</v>
      </c>
      <c r="L17" s="101">
        <v>13</v>
      </c>
      <c r="M17" s="102" t="s">
        <v>282</v>
      </c>
      <c r="N17" s="102" t="s">
        <v>282</v>
      </c>
      <c r="O17" s="102" t="s">
        <v>286</v>
      </c>
      <c r="P17" s="101">
        <v>11</v>
      </c>
      <c r="Q17" s="102" t="s">
        <v>680</v>
      </c>
      <c r="R17" s="102" t="s">
        <v>519</v>
      </c>
      <c r="S17" s="102" t="s">
        <v>284</v>
      </c>
      <c r="T17" s="102" t="s">
        <v>284</v>
      </c>
      <c r="U17" s="102" t="s">
        <v>284</v>
      </c>
      <c r="V17" s="102" t="s">
        <v>288</v>
      </c>
      <c r="W17" s="102" t="s">
        <v>285</v>
      </c>
      <c r="X17" s="102" t="s">
        <v>286</v>
      </c>
      <c r="Y17" s="102" t="s">
        <v>283</v>
      </c>
      <c r="Z17" s="103">
        <v>43476</v>
      </c>
      <c r="AA17" s="103">
        <v>43480</v>
      </c>
      <c r="AB17" s="104"/>
      <c r="AC17" s="103">
        <v>43482</v>
      </c>
      <c r="AD17" s="103">
        <v>43482</v>
      </c>
      <c r="AE17" s="101" t="b">
        <v>0</v>
      </c>
      <c r="AF17" s="102" t="s">
        <v>283</v>
      </c>
      <c r="AG17" s="102" t="s">
        <v>283</v>
      </c>
      <c r="AH17" s="102" t="s">
        <v>283</v>
      </c>
      <c r="AI17" s="102" t="s">
        <v>283</v>
      </c>
      <c r="AJ17" s="102" t="s">
        <v>287</v>
      </c>
      <c r="AK17" s="102" t="s">
        <v>38</v>
      </c>
      <c r="AL17" s="102" t="s">
        <v>572</v>
      </c>
      <c r="AM17" s="102" t="s">
        <v>512</v>
      </c>
      <c r="AN17" s="102" t="s">
        <v>9</v>
      </c>
      <c r="AO17" s="102" t="s">
        <v>385</v>
      </c>
      <c r="AP17" s="102" t="s">
        <v>518</v>
      </c>
    </row>
    <row r="18" spans="1:42" ht="38.25">
      <c r="A18" s="101">
        <v>1356</v>
      </c>
      <c r="B18" s="101">
        <v>8</v>
      </c>
      <c r="C18" s="101">
        <v>30</v>
      </c>
      <c r="D18" s="101">
        <v>1</v>
      </c>
      <c r="E18" s="102" t="s">
        <v>507</v>
      </c>
      <c r="F18" s="102" t="s">
        <v>681</v>
      </c>
      <c r="G18" s="102" t="s">
        <v>682</v>
      </c>
      <c r="H18" s="102" t="s">
        <v>683</v>
      </c>
      <c r="I18" s="102" t="s">
        <v>284</v>
      </c>
      <c r="J18" s="101">
        <v>1</v>
      </c>
      <c r="K18" s="101">
        <v>1</v>
      </c>
      <c r="L18" s="101">
        <v>2</v>
      </c>
      <c r="M18" s="102" t="s">
        <v>282</v>
      </c>
      <c r="N18" s="102" t="s">
        <v>282</v>
      </c>
      <c r="O18" s="102" t="s">
        <v>286</v>
      </c>
      <c r="P18" s="101">
        <v>11</v>
      </c>
      <c r="Q18" s="102" t="s">
        <v>684</v>
      </c>
      <c r="R18" s="102" t="s">
        <v>685</v>
      </c>
      <c r="S18" s="102" t="s">
        <v>282</v>
      </c>
      <c r="T18" s="102" t="s">
        <v>288</v>
      </c>
      <c r="U18" s="102" t="s">
        <v>282</v>
      </c>
      <c r="V18" s="102" t="s">
        <v>282</v>
      </c>
      <c r="W18" s="102" t="s">
        <v>347</v>
      </c>
      <c r="X18" s="102" t="s">
        <v>286</v>
      </c>
      <c r="Y18" s="102" t="s">
        <v>283</v>
      </c>
      <c r="Z18" s="103">
        <v>43466</v>
      </c>
      <c r="AA18" s="103">
        <v>43469</v>
      </c>
      <c r="AB18" s="104"/>
      <c r="AC18" s="103">
        <v>43473</v>
      </c>
      <c r="AD18" s="103">
        <v>43473</v>
      </c>
      <c r="AE18" s="101" t="b">
        <v>0</v>
      </c>
      <c r="AF18" s="102" t="s">
        <v>283</v>
      </c>
      <c r="AG18" s="102" t="s">
        <v>283</v>
      </c>
      <c r="AH18" s="102" t="s">
        <v>283</v>
      </c>
      <c r="AI18" s="102" t="s">
        <v>283</v>
      </c>
      <c r="AJ18" s="102" t="s">
        <v>287</v>
      </c>
      <c r="AK18" s="102" t="s">
        <v>53</v>
      </c>
      <c r="AL18" s="102" t="s">
        <v>605</v>
      </c>
      <c r="AM18" s="102" t="s">
        <v>500</v>
      </c>
      <c r="AN18" s="102" t="s">
        <v>23</v>
      </c>
      <c r="AO18" s="102" t="s">
        <v>399</v>
      </c>
      <c r="AP18" s="102" t="s">
        <v>686</v>
      </c>
    </row>
    <row r="19" spans="1:42" ht="51">
      <c r="A19" s="101">
        <v>5766</v>
      </c>
      <c r="B19" s="101">
        <v>23</v>
      </c>
      <c r="C19" s="101">
        <v>36532</v>
      </c>
      <c r="D19" s="101">
        <v>0</v>
      </c>
      <c r="E19" s="102" t="s">
        <v>507</v>
      </c>
      <c r="F19" s="102" t="s">
        <v>687</v>
      </c>
      <c r="G19" s="102" t="s">
        <v>688</v>
      </c>
      <c r="H19" s="102" t="s">
        <v>689</v>
      </c>
      <c r="I19" s="102" t="s">
        <v>284</v>
      </c>
      <c r="J19" s="101">
        <v>3</v>
      </c>
      <c r="K19" s="101">
        <v>2</v>
      </c>
      <c r="L19" s="101">
        <v>18</v>
      </c>
      <c r="M19" s="102" t="s">
        <v>282</v>
      </c>
      <c r="N19" s="102" t="s">
        <v>282</v>
      </c>
      <c r="O19" s="102" t="s">
        <v>286</v>
      </c>
      <c r="P19" s="101">
        <v>11</v>
      </c>
      <c r="Q19" s="102" t="s">
        <v>503</v>
      </c>
      <c r="R19" s="102" t="s">
        <v>690</v>
      </c>
      <c r="S19" s="102" t="s">
        <v>284</v>
      </c>
      <c r="T19" s="102" t="s">
        <v>288</v>
      </c>
      <c r="U19" s="102" t="s">
        <v>282</v>
      </c>
      <c r="V19" s="102" t="s">
        <v>282</v>
      </c>
      <c r="W19" s="102" t="s">
        <v>493</v>
      </c>
      <c r="X19" s="102" t="s">
        <v>286</v>
      </c>
      <c r="Y19" s="102" t="s">
        <v>283</v>
      </c>
      <c r="Z19" s="103">
        <v>43484</v>
      </c>
      <c r="AA19" s="103">
        <v>43484</v>
      </c>
      <c r="AB19" s="104"/>
      <c r="AC19" s="103">
        <v>43487</v>
      </c>
      <c r="AD19" s="103">
        <v>43487</v>
      </c>
      <c r="AE19" s="101" t="b">
        <v>0</v>
      </c>
      <c r="AF19" s="102" t="s">
        <v>283</v>
      </c>
      <c r="AG19" s="102" t="s">
        <v>283</v>
      </c>
      <c r="AH19" s="102" t="s">
        <v>283</v>
      </c>
      <c r="AI19" s="102" t="s">
        <v>283</v>
      </c>
      <c r="AJ19" s="102" t="s">
        <v>287</v>
      </c>
      <c r="AK19" s="102" t="s">
        <v>53</v>
      </c>
      <c r="AL19" s="102" t="s">
        <v>581</v>
      </c>
      <c r="AM19" s="102" t="s">
        <v>366</v>
      </c>
      <c r="AN19" s="102" t="s">
        <v>23</v>
      </c>
      <c r="AO19" s="102" t="s">
        <v>386</v>
      </c>
      <c r="AP19" s="102" t="s">
        <v>691</v>
      </c>
    </row>
    <row r="20" spans="1:42" ht="38.25">
      <c r="A20" s="101">
        <v>5518</v>
      </c>
      <c r="B20" s="101">
        <v>21</v>
      </c>
      <c r="C20" s="101">
        <v>100</v>
      </c>
      <c r="D20" s="101">
        <v>1</v>
      </c>
      <c r="E20" s="102" t="s">
        <v>507</v>
      </c>
      <c r="F20" s="102" t="s">
        <v>692</v>
      </c>
      <c r="G20" s="102" t="s">
        <v>693</v>
      </c>
      <c r="H20" s="102" t="s">
        <v>694</v>
      </c>
      <c r="I20" s="102" t="s">
        <v>284</v>
      </c>
      <c r="J20" s="101">
        <v>3</v>
      </c>
      <c r="K20" s="101">
        <v>2</v>
      </c>
      <c r="L20" s="101">
        <v>15</v>
      </c>
      <c r="M20" s="102" t="s">
        <v>282</v>
      </c>
      <c r="N20" s="102" t="s">
        <v>282</v>
      </c>
      <c r="O20" s="102" t="s">
        <v>286</v>
      </c>
      <c r="P20" s="101">
        <v>11</v>
      </c>
      <c r="Q20" s="102" t="s">
        <v>695</v>
      </c>
      <c r="R20" s="102" t="s">
        <v>696</v>
      </c>
      <c r="S20" s="102" t="s">
        <v>284</v>
      </c>
      <c r="T20" s="102" t="s">
        <v>288</v>
      </c>
      <c r="U20" s="102" t="s">
        <v>282</v>
      </c>
      <c r="V20" s="102" t="s">
        <v>282</v>
      </c>
      <c r="W20" s="102" t="s">
        <v>356</v>
      </c>
      <c r="X20" s="102" t="s">
        <v>286</v>
      </c>
      <c r="Y20" s="102" t="s">
        <v>283</v>
      </c>
      <c r="Z20" s="103">
        <v>43485</v>
      </c>
      <c r="AA20" s="103">
        <v>43485</v>
      </c>
      <c r="AB20" s="104"/>
      <c r="AC20" s="103">
        <v>43486</v>
      </c>
      <c r="AD20" s="103">
        <v>43486</v>
      </c>
      <c r="AE20" s="101" t="b">
        <v>0</v>
      </c>
      <c r="AF20" s="102" t="s">
        <v>283</v>
      </c>
      <c r="AG20" s="102" t="s">
        <v>283</v>
      </c>
      <c r="AH20" s="102" t="s">
        <v>283</v>
      </c>
      <c r="AI20" s="102" t="s">
        <v>283</v>
      </c>
      <c r="AJ20" s="102" t="s">
        <v>287</v>
      </c>
      <c r="AK20" s="102" t="s">
        <v>49</v>
      </c>
      <c r="AL20" s="102" t="s">
        <v>582</v>
      </c>
      <c r="AM20" s="102" t="s">
        <v>330</v>
      </c>
      <c r="AN20" s="102" t="s">
        <v>19</v>
      </c>
      <c r="AO20" s="102" t="s">
        <v>367</v>
      </c>
      <c r="AP20" s="102" t="s">
        <v>697</v>
      </c>
    </row>
    <row r="21" spans="1:42" ht="38.25">
      <c r="A21" s="101">
        <v>280</v>
      </c>
      <c r="B21" s="101">
        <v>1</v>
      </c>
      <c r="C21" s="101">
        <v>24</v>
      </c>
      <c r="D21" s="101">
        <v>1</v>
      </c>
      <c r="E21" s="102" t="s">
        <v>507</v>
      </c>
      <c r="F21" s="102" t="s">
        <v>698</v>
      </c>
      <c r="G21" s="102" t="s">
        <v>699</v>
      </c>
      <c r="H21" s="102" t="s">
        <v>700</v>
      </c>
      <c r="I21" s="102" t="s">
        <v>282</v>
      </c>
      <c r="J21" s="101">
        <v>2</v>
      </c>
      <c r="K21" s="101">
        <v>0</v>
      </c>
      <c r="L21" s="101">
        <v>26</v>
      </c>
      <c r="M21" s="102" t="s">
        <v>282</v>
      </c>
      <c r="N21" s="102" t="s">
        <v>282</v>
      </c>
      <c r="O21" s="102" t="s">
        <v>286</v>
      </c>
      <c r="P21" s="101">
        <v>11</v>
      </c>
      <c r="Q21" s="102" t="s">
        <v>701</v>
      </c>
      <c r="R21" s="102" t="s">
        <v>702</v>
      </c>
      <c r="S21" s="102" t="s">
        <v>284</v>
      </c>
      <c r="T21" s="102" t="s">
        <v>288</v>
      </c>
      <c r="U21" s="102" t="s">
        <v>282</v>
      </c>
      <c r="V21" s="102" t="s">
        <v>282</v>
      </c>
      <c r="W21" s="102" t="s">
        <v>342</v>
      </c>
      <c r="X21" s="102" t="s">
        <v>286</v>
      </c>
      <c r="Y21" s="102" t="s">
        <v>283</v>
      </c>
      <c r="Z21" s="103">
        <v>43467</v>
      </c>
      <c r="AA21" s="103">
        <v>43467</v>
      </c>
      <c r="AB21" s="104"/>
      <c r="AC21" s="103">
        <v>43468</v>
      </c>
      <c r="AD21" s="103">
        <v>43468</v>
      </c>
      <c r="AE21" s="101" t="b">
        <v>0</v>
      </c>
      <c r="AF21" s="102" t="s">
        <v>283</v>
      </c>
      <c r="AG21" s="102" t="s">
        <v>283</v>
      </c>
      <c r="AH21" s="102" t="s">
        <v>283</v>
      </c>
      <c r="AI21" s="102" t="s">
        <v>283</v>
      </c>
      <c r="AJ21" s="102" t="s">
        <v>287</v>
      </c>
      <c r="AK21" s="102" t="s">
        <v>47</v>
      </c>
      <c r="AL21" s="102" t="s">
        <v>585</v>
      </c>
      <c r="AM21" s="102" t="s">
        <v>352</v>
      </c>
      <c r="AN21" s="102" t="s">
        <v>79</v>
      </c>
      <c r="AO21" s="102" t="s">
        <v>368</v>
      </c>
      <c r="AP21" s="102" t="s">
        <v>532</v>
      </c>
    </row>
    <row r="22" spans="1:42" ht="51">
      <c r="A22" s="101">
        <v>808</v>
      </c>
      <c r="B22" s="101">
        <v>5</v>
      </c>
      <c r="C22" s="101">
        <v>19663</v>
      </c>
      <c r="D22" s="101">
        <v>191</v>
      </c>
      <c r="E22" s="102" t="s">
        <v>507</v>
      </c>
      <c r="F22" s="102" t="s">
        <v>703</v>
      </c>
      <c r="G22" s="102" t="s">
        <v>704</v>
      </c>
      <c r="H22" s="102" t="s">
        <v>583</v>
      </c>
      <c r="I22" s="102" t="s">
        <v>282</v>
      </c>
      <c r="J22" s="101">
        <v>0</v>
      </c>
      <c r="K22" s="101">
        <v>6</v>
      </c>
      <c r="L22" s="101">
        <v>17</v>
      </c>
      <c r="M22" s="102" t="s">
        <v>282</v>
      </c>
      <c r="N22" s="102" t="s">
        <v>282</v>
      </c>
      <c r="O22" s="102" t="s">
        <v>286</v>
      </c>
      <c r="P22" s="101">
        <v>11</v>
      </c>
      <c r="Q22" s="102" t="s">
        <v>705</v>
      </c>
      <c r="R22" s="102" t="s">
        <v>584</v>
      </c>
      <c r="S22" s="102" t="s">
        <v>284</v>
      </c>
      <c r="T22" s="102" t="s">
        <v>284</v>
      </c>
      <c r="U22" s="102" t="s">
        <v>282</v>
      </c>
      <c r="V22" s="102" t="s">
        <v>282</v>
      </c>
      <c r="W22" s="102" t="s">
        <v>285</v>
      </c>
      <c r="X22" s="102" t="s">
        <v>286</v>
      </c>
      <c r="Y22" s="102" t="s">
        <v>283</v>
      </c>
      <c r="Z22" s="103">
        <v>43466</v>
      </c>
      <c r="AA22" s="103">
        <v>43469</v>
      </c>
      <c r="AB22" s="104"/>
      <c r="AC22" s="103">
        <v>43472</v>
      </c>
      <c r="AD22" s="103">
        <v>43472</v>
      </c>
      <c r="AE22" s="101" t="b">
        <v>0</v>
      </c>
      <c r="AF22" s="102" t="s">
        <v>283</v>
      </c>
      <c r="AG22" s="102" t="s">
        <v>283</v>
      </c>
      <c r="AH22" s="102" t="s">
        <v>283</v>
      </c>
      <c r="AI22" s="102" t="s">
        <v>283</v>
      </c>
      <c r="AJ22" s="102" t="s">
        <v>287</v>
      </c>
      <c r="AK22" s="102" t="s">
        <v>47</v>
      </c>
      <c r="AL22" s="102" t="s">
        <v>585</v>
      </c>
      <c r="AM22" s="102" t="s">
        <v>481</v>
      </c>
      <c r="AN22" s="102" t="s">
        <v>79</v>
      </c>
      <c r="AO22" s="102" t="s">
        <v>368</v>
      </c>
      <c r="AP22" s="102" t="s">
        <v>533</v>
      </c>
    </row>
    <row r="23" spans="1:42" ht="25.5">
      <c r="A23" s="101">
        <v>5698</v>
      </c>
      <c r="B23" s="101">
        <v>22</v>
      </c>
      <c r="C23" s="101">
        <v>340</v>
      </c>
      <c r="D23" s="101">
        <v>3</v>
      </c>
      <c r="E23" s="102" t="s">
        <v>507</v>
      </c>
      <c r="F23" s="102" t="s">
        <v>706</v>
      </c>
      <c r="G23" s="102" t="s">
        <v>707</v>
      </c>
      <c r="H23" s="102" t="s">
        <v>708</v>
      </c>
      <c r="I23" s="102" t="s">
        <v>284</v>
      </c>
      <c r="J23" s="101">
        <v>2</v>
      </c>
      <c r="K23" s="101">
        <v>0</v>
      </c>
      <c r="L23" s="101">
        <v>26</v>
      </c>
      <c r="M23" s="102" t="s">
        <v>282</v>
      </c>
      <c r="N23" s="102" t="s">
        <v>282</v>
      </c>
      <c r="O23" s="102" t="s">
        <v>286</v>
      </c>
      <c r="P23" s="101">
        <v>11</v>
      </c>
      <c r="Q23" s="102" t="s">
        <v>709</v>
      </c>
      <c r="R23" s="102" t="s">
        <v>710</v>
      </c>
      <c r="S23" s="102" t="s">
        <v>284</v>
      </c>
      <c r="T23" s="102" t="s">
        <v>288</v>
      </c>
      <c r="U23" s="102" t="s">
        <v>282</v>
      </c>
      <c r="V23" s="102" t="s">
        <v>282</v>
      </c>
      <c r="W23" s="102" t="s">
        <v>342</v>
      </c>
      <c r="X23" s="102" t="s">
        <v>286</v>
      </c>
      <c r="Y23" s="102" t="s">
        <v>283</v>
      </c>
      <c r="Z23" s="103">
        <v>43484</v>
      </c>
      <c r="AA23" s="103">
        <v>43486</v>
      </c>
      <c r="AB23" s="104"/>
      <c r="AC23" s="103">
        <v>43486</v>
      </c>
      <c r="AD23" s="103">
        <v>43486</v>
      </c>
      <c r="AE23" s="101" t="b">
        <v>0</v>
      </c>
      <c r="AF23" s="102" t="s">
        <v>283</v>
      </c>
      <c r="AG23" s="102" t="s">
        <v>283</v>
      </c>
      <c r="AH23" s="102" t="s">
        <v>283</v>
      </c>
      <c r="AI23" s="102" t="s">
        <v>283</v>
      </c>
      <c r="AJ23" s="102" t="s">
        <v>287</v>
      </c>
      <c r="AK23" s="102" t="s">
        <v>47</v>
      </c>
      <c r="AL23" s="102" t="s">
        <v>585</v>
      </c>
      <c r="AM23" s="102" t="s">
        <v>369</v>
      </c>
      <c r="AN23" s="102" t="s">
        <v>79</v>
      </c>
      <c r="AO23" s="102" t="s">
        <v>368</v>
      </c>
      <c r="AP23" s="102" t="s">
        <v>368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22"/>
  <sheetViews>
    <sheetView zoomScale="82" zoomScaleNormal="82" workbookViewId="0">
      <selection activeCell="B1" sqref="B1:B1048576"/>
    </sheetView>
  </sheetViews>
  <sheetFormatPr defaultRowHeight="12.75"/>
  <sheetData>
    <row r="1" spans="1:2">
      <c r="A1" t="str">
        <f>รอวางอัตราป่วย!C3</f>
        <v>ยางชุมน้อย</v>
      </c>
      <c r="B1" s="34">
        <f>รอวางอัตราป่วย!F3</f>
        <v>5.4445472858931776</v>
      </c>
    </row>
    <row r="2" spans="1:2">
      <c r="A2" s="26" t="str">
        <f>รอวางอัตราป่วย!C12</f>
        <v>บึงบูรพ์</v>
      </c>
      <c r="B2" s="34">
        <f>รอวางอัตราป่วย!F12</f>
        <v>0</v>
      </c>
    </row>
    <row r="3" spans="1:2">
      <c r="A3" s="26" t="str">
        <f>รอวางอัตราป่วย!C21</f>
        <v>พยุห์</v>
      </c>
      <c r="B3" s="34">
        <f>รอวางอัตราป่วย!F21</f>
        <v>0</v>
      </c>
    </row>
    <row r="4" spans="1:2">
      <c r="A4" s="26" t="str">
        <f>รอวางอัตราป่วย!C11</f>
        <v>อุทุมพรพิสัย</v>
      </c>
      <c r="B4" s="34">
        <f>รอวางอัตราป่วย!F11</f>
        <v>1.8680589933030085</v>
      </c>
    </row>
    <row r="5" spans="1:2">
      <c r="A5" s="26" t="str">
        <f>รอวางอัตราป่วย!C2</f>
        <v>เมือง</v>
      </c>
      <c r="B5" s="34">
        <f>รอวางอัตราป่วย!F2</f>
        <v>12.883461929369998</v>
      </c>
    </row>
    <row r="6" spans="1:2">
      <c r="A6" s="26" t="str">
        <f>รอวางอัตราป่วย!C13</f>
        <v>ห้วยทับทัน</v>
      </c>
      <c r="B6" s="34">
        <f>รอวางอัตราป่วย!F13</f>
        <v>2.3551023291962037</v>
      </c>
    </row>
    <row r="7" spans="1:2">
      <c r="A7" s="26" t="str">
        <f>รอวางอัตราป่วย!C18</f>
        <v>ภูสิงห์</v>
      </c>
      <c r="B7" s="34">
        <f>รอวางอัตราป่วย!F18</f>
        <v>1.8390128179193408</v>
      </c>
    </row>
    <row r="8" spans="1:2">
      <c r="A8" s="26" t="str">
        <f>รอวางอัตราป่วย!C7</f>
        <v>ไพรบึง</v>
      </c>
      <c r="B8" s="34">
        <f>รอวางอัตราป่วย!F7</f>
        <v>10.344042865713636</v>
      </c>
    </row>
    <row r="9" spans="1:2">
      <c r="A9" s="26" t="str">
        <f>รอวางอัตราป่วย!C8</f>
        <v>ปรางค์กู่</v>
      </c>
      <c r="B9" s="34">
        <f>รอวางอัตราป่วย!F8</f>
        <v>0</v>
      </c>
    </row>
    <row r="10" spans="1:2">
      <c r="A10" s="26" t="str">
        <f>รอวางอัตราป่วย!C22</f>
        <v>โพธิ์ศรีสุวรรณ</v>
      </c>
      <c r="B10" s="34">
        <f>รอวางอัตราป่วย!F22</f>
        <v>4.1970956098379917</v>
      </c>
    </row>
    <row r="11" spans="1:2">
      <c r="A11" s="26" t="str">
        <f>รอวางอัตราป่วย!C20</f>
        <v>เบญจลักษ์</v>
      </c>
      <c r="B11" s="34">
        <f>รอวางอัตราป่วย!F20</f>
        <v>0</v>
      </c>
    </row>
    <row r="12" spans="1:2">
      <c r="A12" s="26" t="str">
        <f>รอวางอัตราป่วย!C17</f>
        <v>วังหิน</v>
      </c>
      <c r="B12" s="34">
        <f>รอวางอัตราป่วย!F17</f>
        <v>1.9921112394916132</v>
      </c>
    </row>
    <row r="13" spans="1:2">
      <c r="A13" s="26" t="str">
        <f>รอวางอัตราป่วย!C10</f>
        <v>ราษีไศล</v>
      </c>
      <c r="B13" s="34">
        <f>รอวางอัตราป่วย!F10</f>
        <v>0</v>
      </c>
    </row>
    <row r="14" spans="1:2">
      <c r="A14" s="26" t="str">
        <f>รอวางอัตราป่วย!C9</f>
        <v>ขุนหาญ</v>
      </c>
      <c r="B14" s="34">
        <f>รอวางอัตราป่วย!F9</f>
        <v>3.7020926078465854</v>
      </c>
    </row>
    <row r="15" spans="1:2">
      <c r="A15" s="26" t="str">
        <f>รอวางอัตราป่วย!C14</f>
        <v>โนนคูณ</v>
      </c>
      <c r="B15" s="34">
        <f>รอวางอัตราป่วย!F14</f>
        <v>7.5830342247611346</v>
      </c>
    </row>
    <row r="16" spans="1:2">
      <c r="A16" s="26" t="str">
        <f>รอวางอัตราป่วย!C5</f>
        <v>กันทรลักษ์</v>
      </c>
      <c r="B16" s="34">
        <f>รอวางอัตราป่วย!F5</f>
        <v>2.9636801003699662</v>
      </c>
    </row>
    <row r="17" spans="1:2">
      <c r="A17" s="26" t="str">
        <f>รอวางอัตราป่วย!C19</f>
        <v>เมืองจันทร์</v>
      </c>
      <c r="B17" s="34">
        <f>รอวางอัตราป่วย!F19</f>
        <v>0</v>
      </c>
    </row>
    <row r="18" spans="1:2">
      <c r="A18" s="26" t="str">
        <f>รอวางอัตราป่วย!C16</f>
        <v>น้ำเกลี้ยง</v>
      </c>
      <c r="B18" s="34">
        <f>รอวางอัตราป่วย!F16</f>
        <v>0</v>
      </c>
    </row>
    <row r="19" spans="1:2">
      <c r="A19" s="26" t="str">
        <f>รอวางอัตราป่วย!C6</f>
        <v>ขุขันธ์</v>
      </c>
      <c r="B19" s="34">
        <f>รอวางอัตราป่วย!F6</f>
        <v>2.6381221846289811</v>
      </c>
    </row>
    <row r="20" spans="1:2">
      <c r="A20" s="26" t="str">
        <f>รอวางอัตราป่วย!C4</f>
        <v>กันทรารมย์</v>
      </c>
      <c r="B20" s="34">
        <f>รอวางอัตราป่วย!F4</f>
        <v>12.984807774903363</v>
      </c>
    </row>
    <row r="21" spans="1:2">
      <c r="A21" s="26" t="str">
        <f>รอวางอัตราป่วย!C15</f>
        <v>ศรีรัตนะ</v>
      </c>
      <c r="B21" s="34">
        <f>รอวางอัตราป่วย!F15</f>
        <v>5.6173463655769016</v>
      </c>
    </row>
    <row r="22" spans="1:2">
      <c r="A22" s="26" t="str">
        <f>รอวางอัตราป่วย!C23</f>
        <v>ศิลาลาด</v>
      </c>
      <c r="B22" s="34">
        <f>รอวางอัตราป่วย!F23</f>
        <v>14.917951268025858</v>
      </c>
    </row>
  </sheetData>
  <sortState ref="A1:B22">
    <sortCondition descending="1" ref="B1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B2:C35"/>
  <sheetViews>
    <sheetView topLeftCell="A25" workbookViewId="0">
      <selection activeCell="C34" sqref="C34"/>
    </sheetView>
  </sheetViews>
  <sheetFormatPr defaultRowHeight="24"/>
  <cols>
    <col min="1" max="1" width="2.5703125" style="63" customWidth="1"/>
    <col min="2" max="16384" width="9.140625" style="63"/>
  </cols>
  <sheetData>
    <row r="2" spans="2:2">
      <c r="B2" s="63" t="str">
        <f>"                           "&amp;"การเกิดโรคมือเท้าปากประเทศไทย พบผู้ป่วย  "&amp;รอวางประเทศ!N5&amp;  "  ราย  อัตราป่วย  "&amp;รอวางประเทศ!P5&amp;"  ต่อแสนประชากร"</f>
        <v xml:space="preserve">                           การเกิดโรคมือเท้าปากประเทศไทย พบผู้ป่วย  47149  ราย  อัตราป่วย  71.62  ต่อแสนประชากร</v>
      </c>
    </row>
    <row r="3" spans="2:2">
      <c r="B3" s="63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4" spans="2:2">
      <c r="B4" s="63" t="str">
        <f>"                           "&amp;"จังหวัดศรีสะเกษ พบผู้ป่วย  "&amp;อัตราป่วย!B28&amp;  "  ราย  อัตราป่วย  "&amp;อัตราป่วย!C28&amp;"  ต่อแสนประชากร"&amp; "  ไม่พบผู้ป่วยเสียชีวิต"</f>
        <v xml:space="preserve">                           จังหวัดศรีสะเกษ พบผู้ป่วย  67  ราย  อัตราป่วย  4.55  ต่อแสนประชากร  ไม่พบผู้ป่วยเสียชีวิต</v>
      </c>
    </row>
    <row r="5" spans="2:2">
      <c r="B5" s="63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6" spans="2:2">
      <c r="B6" s="63" t="str">
        <f>"                "&amp;RIGHT(รอวางสถานการณ์!A5,45)&amp;"  กลุ่มอายุที่ป่วยมากที่สุด  เรียงตามลำดับคือ"&amp;Age!A1&amp;"  ปี"</f>
        <v xml:space="preserve">                อัตราส่วนเพศชาย ต่อ เพศหญิง  เท่ากับ 1.29 : 1  กลุ่มอายุที่ป่วยมากที่สุด  เรียงตามลำดับคือ  0 - 4  ปี</v>
      </c>
    </row>
    <row r="7" spans="2:2">
      <c r="B7" s="63" t="str">
        <f>"                ("&amp;Age!C1&amp;" "&amp;Age!G1&amp;")"&amp;Age!A2&amp;"  ปี"&amp;"  ("&amp;Age!C2&amp;" "&amp;Age!G2&amp;")"&amp;Age!A3&amp;"  ปี"&amp;"  ("&amp;Age!C3&amp;" "&amp;Age!G3&amp;""</f>
        <v xml:space="preserve">                (259.29 ต่อแสนประชากร)  5 - 9  ปี  (17.87 ต่อแสนประชากร) 10 - 14  ปี  (1.1 ต่อแสนประชากร</v>
      </c>
    </row>
    <row r="8" spans="2:2">
      <c r="B8" s="63" t="str">
        <f xml:space="preserve"> "              " &amp;      Age!A4&amp;"  ปี"&amp;"  ("&amp;Age!C4&amp;" "&amp;Age!G4&amp;")"  &amp;  Age!A5&amp;"  ปี"&amp;"  ("&amp;Age!C5&amp;" "&amp;Age!G5&amp;")"</f>
        <v xml:space="preserve">               25 - 34  ปี  (0.47 ต่อแสนประชากร) 15 - 24  ปี  (0 ต่อแสนประชากร)</v>
      </c>
    </row>
    <row r="15" spans="2:2">
      <c r="B15" s="63" t="str">
        <f>"                           อาชีพที่ป่วยมากที่สุด เรียงตามลำดับคือ  "&amp;occupation!B1&amp;"  จำนวน  "&amp;occupation!C1&amp;" ราย "&amp;occupation!B2&amp;"  จำนวน  "&amp;occupation!C2&amp;" ราย "</f>
        <v xml:space="preserve">                           อาชีพที่ป่วยมากที่สุด เรียงตามลำดับคือ  ไม่ทราบอาชีพ/ในปกครอง  จำนวน  209 ราย นักเรียน  จำนวน  12 ราย </v>
      </c>
    </row>
    <row r="16" spans="2:2">
      <c r="B16" s="63" t="str">
        <f>"                "&amp;occupation!B3&amp;"  จำนวน  "&amp;occupation!C3&amp;" ราย "&amp;occupation!B4&amp;"  จำนวน  "&amp;occupation!C4&amp;" ราย "&amp;occupation!B5&amp;"  จำนวน  "&amp;occupation!C5&amp;" ราย"</f>
        <v xml:space="preserve">                เกษตร  จำนวน  1 ราย ค้าขาย  จำนวน  0 ราย อื่นๆ  จำนวน  0 ราย</v>
      </c>
    </row>
    <row r="17" spans="2:2">
      <c r="B17" s="63" t="str">
        <f>"               "&amp;occupation!B6&amp;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               รับจ้าง,กรรมกร  จำนวน  0 ราย ข้าราชการ  จำนวน  0 ราย ทหาร,ตำรวจ  จำนวน  0 ราย </v>
      </c>
    </row>
    <row r="24" spans="2:2">
      <c r="B24" s="63" t="str">
        <f>"                          อำเภอที่มีอัตราป่วยต่อแสนประชากรสูงสุด 5 อันดับแรก คือ"&amp;'Attack rate'!B1&amp;"  ("&amp;'Attack rate'!D1&amp;" ต่อแสนประชากร"&amp;""</f>
        <v xml:space="preserve">                          อำเภอที่มีอัตราป่วยต่อแสนประชากรสูงสุด 5 อันดับแรก คือยางชุมน้อย  (40.67 ต่อแสนประชากร</v>
      </c>
    </row>
    <row r="25" spans="2:2">
      <c r="B25" s="63" t="str">
        <f>"         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ต่อแสนประชากร"&amp;""</f>
        <v xml:space="preserve">           บึงบูรพ์  (36.91 ต่อแสนประชากร)  พยุห์  (36.68 ต่อแสนประชากร)  อุทุมพรพิสัย  (35.44 ต่อแสนประชากร</v>
      </c>
    </row>
    <row r="26" spans="2:2">
      <c r="B26" s="63" t="str">
        <f xml:space="preserve"> "            "&amp;'Attack rate'!B5&amp;"  ("&amp;'Attack rate'!D5&amp;" ต่อแสนประชากร"&amp;")"</f>
        <v xml:space="preserve">            เมือง  (35.12 ต่อแสนประชากร)</v>
      </c>
    </row>
    <row r="34" spans="2:3">
      <c r="C34" s="63" t="s">
        <v>546</v>
      </c>
    </row>
    <row r="35" spans="2:3">
      <c r="B35" s="63" t="s">
        <v>545</v>
      </c>
    </row>
  </sheetData>
  <pageMargins left="0" right="0" top="0" bottom="0" header="0" footer="0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7"/>
  <sheetViews>
    <sheetView workbookViewId="0">
      <selection sqref="A1:S117"/>
    </sheetView>
  </sheetViews>
  <sheetFormatPr defaultRowHeight="12.75"/>
  <sheetData>
    <row r="1" spans="1:19" ht="18">
      <c r="A1" s="47" t="s">
        <v>453</v>
      </c>
    </row>
    <row r="2" spans="1:19" ht="18">
      <c r="A2" s="47" t="s">
        <v>454</v>
      </c>
    </row>
    <row r="3" spans="1:19" ht="21">
      <c r="A3" s="60" t="s">
        <v>146</v>
      </c>
      <c r="B3" s="60" t="s">
        <v>228</v>
      </c>
      <c r="C3" s="60" t="s">
        <v>229</v>
      </c>
      <c r="D3" s="60" t="s">
        <v>230</v>
      </c>
      <c r="E3" s="60" t="s">
        <v>231</v>
      </c>
      <c r="F3" s="60" t="s">
        <v>232</v>
      </c>
      <c r="G3" s="60" t="s">
        <v>233</v>
      </c>
      <c r="H3" s="60" t="s">
        <v>234</v>
      </c>
      <c r="I3" s="60" t="s">
        <v>235</v>
      </c>
      <c r="J3" s="60" t="s">
        <v>236</v>
      </c>
      <c r="K3" s="60" t="s">
        <v>237</v>
      </c>
      <c r="L3" s="60" t="s">
        <v>238</v>
      </c>
      <c r="M3" s="60" t="s">
        <v>239</v>
      </c>
      <c r="N3" s="60" t="s">
        <v>147</v>
      </c>
      <c r="O3" s="60" t="s">
        <v>147</v>
      </c>
      <c r="P3" s="60" t="s">
        <v>148</v>
      </c>
      <c r="Q3" s="60" t="s">
        <v>150</v>
      </c>
      <c r="R3" s="60" t="s">
        <v>37</v>
      </c>
      <c r="S3" s="60" t="s">
        <v>97</v>
      </c>
    </row>
    <row r="4" spans="1:19" ht="21">
      <c r="A4" s="60" t="s">
        <v>455</v>
      </c>
      <c r="B4" s="60" t="s">
        <v>456</v>
      </c>
      <c r="C4" s="60" t="s">
        <v>456</v>
      </c>
      <c r="D4" s="60" t="s">
        <v>456</v>
      </c>
      <c r="E4" s="60" t="s">
        <v>456</v>
      </c>
      <c r="F4" s="60" t="s">
        <v>456</v>
      </c>
      <c r="G4" s="60" t="s">
        <v>456</v>
      </c>
      <c r="H4" s="60" t="s">
        <v>456</v>
      </c>
      <c r="I4" s="60" t="s">
        <v>456</v>
      </c>
      <c r="J4" s="60" t="s">
        <v>456</v>
      </c>
      <c r="K4" s="60" t="s">
        <v>456</v>
      </c>
      <c r="L4" s="60" t="s">
        <v>456</v>
      </c>
      <c r="M4" s="60" t="s">
        <v>456</v>
      </c>
      <c r="N4" s="60" t="s">
        <v>456</v>
      </c>
      <c r="O4" s="60" t="s">
        <v>457</v>
      </c>
      <c r="P4" s="60" t="s">
        <v>458</v>
      </c>
      <c r="Q4" s="60" t="s">
        <v>459</v>
      </c>
      <c r="R4" s="60" t="s">
        <v>460</v>
      </c>
      <c r="S4" s="60" t="s">
        <v>461</v>
      </c>
    </row>
    <row r="5" spans="1:19" ht="21">
      <c r="A5" s="60" t="s">
        <v>462</v>
      </c>
      <c r="B5" s="60">
        <v>2163</v>
      </c>
      <c r="C5" s="60">
        <v>2013</v>
      </c>
      <c r="D5" s="60">
        <v>2589</v>
      </c>
      <c r="E5" s="60">
        <v>3047</v>
      </c>
      <c r="F5" s="60">
        <v>6964</v>
      </c>
      <c r="G5" s="60">
        <v>13181</v>
      </c>
      <c r="H5" s="60">
        <v>13369</v>
      </c>
      <c r="I5" s="60">
        <v>3823</v>
      </c>
      <c r="J5" s="60">
        <v>0</v>
      </c>
      <c r="K5" s="60">
        <v>0</v>
      </c>
      <c r="L5" s="60">
        <v>0</v>
      </c>
      <c r="M5" s="60">
        <v>0</v>
      </c>
      <c r="N5" s="60">
        <v>47149</v>
      </c>
      <c r="O5" s="60">
        <v>58</v>
      </c>
      <c r="P5" s="60">
        <v>71.62</v>
      </c>
      <c r="Q5" s="60">
        <v>0.09</v>
      </c>
      <c r="R5" s="60">
        <v>0.12</v>
      </c>
      <c r="S5" s="60">
        <v>65830324</v>
      </c>
    </row>
    <row r="6" spans="1:19" ht="21">
      <c r="A6" s="60" t="s">
        <v>463</v>
      </c>
      <c r="B6" s="60">
        <v>160</v>
      </c>
      <c r="C6" s="60">
        <v>176</v>
      </c>
      <c r="D6" s="60">
        <v>235</v>
      </c>
      <c r="E6" s="60">
        <v>448</v>
      </c>
      <c r="F6" s="60">
        <v>1476</v>
      </c>
      <c r="G6" s="60">
        <v>3213</v>
      </c>
      <c r="H6" s="60">
        <v>3202</v>
      </c>
      <c r="I6" s="60">
        <v>1008</v>
      </c>
      <c r="J6" s="60">
        <v>0</v>
      </c>
      <c r="K6" s="60">
        <v>0</v>
      </c>
      <c r="L6" s="60">
        <v>0</v>
      </c>
      <c r="M6" s="60">
        <v>0</v>
      </c>
      <c r="N6" s="60">
        <v>9918</v>
      </c>
      <c r="O6" s="60">
        <v>7</v>
      </c>
      <c r="P6" s="60">
        <v>82.13</v>
      </c>
      <c r="Q6" s="60">
        <v>0.06</v>
      </c>
      <c r="R6" s="60">
        <v>7.0000000000000007E-2</v>
      </c>
      <c r="S6" s="60">
        <v>12075763</v>
      </c>
    </row>
    <row r="7" spans="1:19" ht="21">
      <c r="A7" s="60" t="s">
        <v>464</v>
      </c>
      <c r="B7" s="60">
        <v>54</v>
      </c>
      <c r="C7" s="60">
        <v>42</v>
      </c>
      <c r="D7" s="60">
        <v>52</v>
      </c>
      <c r="E7" s="60">
        <v>128</v>
      </c>
      <c r="F7" s="60">
        <v>512</v>
      </c>
      <c r="G7" s="60">
        <v>1127</v>
      </c>
      <c r="H7" s="60">
        <v>1201</v>
      </c>
      <c r="I7" s="60">
        <v>345</v>
      </c>
      <c r="J7" s="60">
        <v>0</v>
      </c>
      <c r="K7" s="60">
        <v>0</v>
      </c>
      <c r="L7" s="60">
        <v>0</v>
      </c>
      <c r="M7" s="60">
        <v>0</v>
      </c>
      <c r="N7" s="60">
        <v>3461</v>
      </c>
      <c r="O7" s="60">
        <v>2</v>
      </c>
      <c r="P7" s="60">
        <v>59.11</v>
      </c>
      <c r="Q7" s="60">
        <v>0.03</v>
      </c>
      <c r="R7" s="60">
        <v>0.06</v>
      </c>
      <c r="S7" s="60">
        <v>5855581</v>
      </c>
    </row>
    <row r="8" spans="1:19" ht="21">
      <c r="A8" s="60" t="s">
        <v>152</v>
      </c>
      <c r="B8" s="60">
        <v>23</v>
      </c>
      <c r="C8" s="60">
        <v>16</v>
      </c>
      <c r="D8" s="60">
        <v>13</v>
      </c>
      <c r="E8" s="60">
        <v>25</v>
      </c>
      <c r="F8" s="60">
        <v>55</v>
      </c>
      <c r="G8" s="60">
        <v>189</v>
      </c>
      <c r="H8" s="60">
        <v>325</v>
      </c>
      <c r="I8" s="60">
        <v>105</v>
      </c>
      <c r="J8" s="60">
        <v>0</v>
      </c>
      <c r="K8" s="60">
        <v>0</v>
      </c>
      <c r="L8" s="60">
        <v>0</v>
      </c>
      <c r="M8" s="60">
        <v>0</v>
      </c>
      <c r="N8" s="60">
        <v>751</v>
      </c>
      <c r="O8" s="60">
        <v>0</v>
      </c>
      <c r="P8" s="60">
        <v>43.36</v>
      </c>
      <c r="Q8" s="60">
        <v>0</v>
      </c>
      <c r="R8" s="60">
        <v>0</v>
      </c>
      <c r="S8" s="60">
        <v>1732003</v>
      </c>
    </row>
    <row r="9" spans="1:19" ht="21">
      <c r="A9" s="60" t="s">
        <v>159</v>
      </c>
      <c r="B9" s="60">
        <v>0</v>
      </c>
      <c r="C9" s="60">
        <v>3</v>
      </c>
      <c r="D9" s="60">
        <v>10</v>
      </c>
      <c r="E9" s="60">
        <v>20</v>
      </c>
      <c r="F9" s="60">
        <v>37</v>
      </c>
      <c r="G9" s="60">
        <v>40</v>
      </c>
      <c r="H9" s="60">
        <v>44</v>
      </c>
      <c r="I9" s="60">
        <v>5</v>
      </c>
      <c r="J9" s="60">
        <v>0</v>
      </c>
      <c r="K9" s="60">
        <v>0</v>
      </c>
      <c r="L9" s="60">
        <v>0</v>
      </c>
      <c r="M9" s="60">
        <v>0</v>
      </c>
      <c r="N9" s="60">
        <v>159</v>
      </c>
      <c r="O9" s="60">
        <v>0</v>
      </c>
      <c r="P9" s="60">
        <v>39.14</v>
      </c>
      <c r="Q9" s="60">
        <v>0</v>
      </c>
      <c r="R9" s="60">
        <v>0</v>
      </c>
      <c r="S9" s="60">
        <v>406193</v>
      </c>
    </row>
    <row r="10" spans="1:19" ht="21">
      <c r="A10" s="60" t="s">
        <v>173</v>
      </c>
      <c r="B10" s="60">
        <v>4</v>
      </c>
      <c r="C10" s="60">
        <v>0</v>
      </c>
      <c r="D10" s="60">
        <v>2</v>
      </c>
      <c r="E10" s="60">
        <v>14</v>
      </c>
      <c r="F10" s="60">
        <v>40</v>
      </c>
      <c r="G10" s="60">
        <v>84</v>
      </c>
      <c r="H10" s="60">
        <v>76</v>
      </c>
      <c r="I10" s="60">
        <v>9</v>
      </c>
      <c r="J10" s="60">
        <v>0</v>
      </c>
      <c r="K10" s="60">
        <v>0</v>
      </c>
      <c r="L10" s="60">
        <v>0</v>
      </c>
      <c r="M10" s="60">
        <v>0</v>
      </c>
      <c r="N10" s="60">
        <v>229</v>
      </c>
      <c r="O10" s="60">
        <v>0</v>
      </c>
      <c r="P10" s="60">
        <v>30.51</v>
      </c>
      <c r="Q10" s="60">
        <v>0</v>
      </c>
      <c r="R10" s="60">
        <v>0</v>
      </c>
      <c r="S10" s="60">
        <v>750603</v>
      </c>
    </row>
    <row r="11" spans="1:19" ht="21">
      <c r="A11" s="60" t="s">
        <v>224</v>
      </c>
      <c r="B11" s="60">
        <v>0</v>
      </c>
      <c r="C11" s="60">
        <v>1</v>
      </c>
      <c r="D11" s="60">
        <v>3</v>
      </c>
      <c r="E11" s="60">
        <v>18</v>
      </c>
      <c r="F11" s="60">
        <v>123</v>
      </c>
      <c r="G11" s="60">
        <v>151</v>
      </c>
      <c r="H11" s="60">
        <v>69</v>
      </c>
      <c r="I11" s="60">
        <v>7</v>
      </c>
      <c r="J11" s="60">
        <v>0</v>
      </c>
      <c r="K11" s="60">
        <v>0</v>
      </c>
      <c r="L11" s="60">
        <v>0</v>
      </c>
      <c r="M11" s="60">
        <v>0</v>
      </c>
      <c r="N11" s="60">
        <v>372</v>
      </c>
      <c r="O11" s="60">
        <v>1</v>
      </c>
      <c r="P11" s="60">
        <v>82.47</v>
      </c>
      <c r="Q11" s="60">
        <v>0.22</v>
      </c>
      <c r="R11" s="60">
        <v>0.27</v>
      </c>
      <c r="S11" s="60">
        <v>451078</v>
      </c>
    </row>
    <row r="12" spans="1:19" ht="21">
      <c r="A12" s="60" t="s">
        <v>214</v>
      </c>
      <c r="B12" s="60">
        <v>7</v>
      </c>
      <c r="C12" s="60">
        <v>6</v>
      </c>
      <c r="D12" s="60">
        <v>7</v>
      </c>
      <c r="E12" s="60">
        <v>12</v>
      </c>
      <c r="F12" s="60">
        <v>77</v>
      </c>
      <c r="G12" s="60">
        <v>119</v>
      </c>
      <c r="H12" s="60">
        <v>116</v>
      </c>
      <c r="I12" s="60">
        <v>20</v>
      </c>
      <c r="J12" s="60">
        <v>0</v>
      </c>
      <c r="K12" s="60">
        <v>0</v>
      </c>
      <c r="L12" s="60">
        <v>0</v>
      </c>
      <c r="M12" s="60">
        <v>0</v>
      </c>
      <c r="N12" s="60">
        <v>364</v>
      </c>
      <c r="O12" s="60">
        <v>0</v>
      </c>
      <c r="P12" s="60">
        <v>75.88</v>
      </c>
      <c r="Q12" s="60">
        <v>0</v>
      </c>
      <c r="R12" s="60">
        <v>0</v>
      </c>
      <c r="S12" s="60">
        <v>479717</v>
      </c>
    </row>
    <row r="13" spans="1:19" ht="21">
      <c r="A13" s="60" t="s">
        <v>208</v>
      </c>
      <c r="B13" s="60">
        <v>0</v>
      </c>
      <c r="C13" s="60">
        <v>0</v>
      </c>
      <c r="D13" s="60">
        <v>0</v>
      </c>
      <c r="E13" s="60">
        <v>2</v>
      </c>
      <c r="F13" s="60">
        <v>18</v>
      </c>
      <c r="G13" s="60">
        <v>41</v>
      </c>
      <c r="H13" s="60">
        <v>31</v>
      </c>
      <c r="I13" s="60">
        <v>11</v>
      </c>
      <c r="J13" s="60">
        <v>0</v>
      </c>
      <c r="K13" s="60">
        <v>0</v>
      </c>
      <c r="L13" s="60">
        <v>0</v>
      </c>
      <c r="M13" s="60">
        <v>0</v>
      </c>
      <c r="N13" s="60">
        <v>103</v>
      </c>
      <c r="O13" s="60">
        <v>0</v>
      </c>
      <c r="P13" s="60">
        <v>21.42</v>
      </c>
      <c r="Q13" s="60">
        <v>0</v>
      </c>
      <c r="R13" s="60">
        <v>0</v>
      </c>
      <c r="S13" s="60">
        <v>480916</v>
      </c>
    </row>
    <row r="14" spans="1:19" ht="21">
      <c r="A14" s="60" t="s">
        <v>176</v>
      </c>
      <c r="B14" s="60">
        <v>15</v>
      </c>
      <c r="C14" s="60">
        <v>13</v>
      </c>
      <c r="D14" s="60">
        <v>14</v>
      </c>
      <c r="E14" s="60">
        <v>26</v>
      </c>
      <c r="F14" s="60">
        <v>119</v>
      </c>
      <c r="G14" s="60">
        <v>323</v>
      </c>
      <c r="H14" s="60">
        <v>401</v>
      </c>
      <c r="I14" s="60">
        <v>154</v>
      </c>
      <c r="J14" s="60">
        <v>0</v>
      </c>
      <c r="K14" s="60">
        <v>0</v>
      </c>
      <c r="L14" s="60">
        <v>0</v>
      </c>
      <c r="M14" s="60">
        <v>0</v>
      </c>
      <c r="N14" s="60">
        <v>1065</v>
      </c>
      <c r="O14" s="60">
        <v>0</v>
      </c>
      <c r="P14" s="60">
        <v>83.19</v>
      </c>
      <c r="Q14" s="60">
        <v>0</v>
      </c>
      <c r="R14" s="60">
        <v>0</v>
      </c>
      <c r="S14" s="60">
        <v>1280247</v>
      </c>
    </row>
    <row r="15" spans="1:19" ht="21">
      <c r="A15" s="60" t="s">
        <v>151</v>
      </c>
      <c r="B15" s="60">
        <v>5</v>
      </c>
      <c r="C15" s="60">
        <v>3</v>
      </c>
      <c r="D15" s="60">
        <v>3</v>
      </c>
      <c r="E15" s="60">
        <v>11</v>
      </c>
      <c r="F15" s="60">
        <v>43</v>
      </c>
      <c r="G15" s="60">
        <v>180</v>
      </c>
      <c r="H15" s="60">
        <v>139</v>
      </c>
      <c r="I15" s="60">
        <v>34</v>
      </c>
      <c r="J15" s="60">
        <v>0</v>
      </c>
      <c r="K15" s="60">
        <v>0</v>
      </c>
      <c r="L15" s="60">
        <v>0</v>
      </c>
      <c r="M15" s="60">
        <v>0</v>
      </c>
      <c r="N15" s="60">
        <v>418</v>
      </c>
      <c r="O15" s="60">
        <v>1</v>
      </c>
      <c r="P15" s="60">
        <v>152.1</v>
      </c>
      <c r="Q15" s="60">
        <v>0.36</v>
      </c>
      <c r="R15" s="60">
        <v>0.24</v>
      </c>
      <c r="S15" s="60">
        <v>274824</v>
      </c>
    </row>
    <row r="16" spans="1:19" ht="21">
      <c r="A16" s="60" t="s">
        <v>465</v>
      </c>
      <c r="B16" s="60">
        <v>41</v>
      </c>
      <c r="C16" s="60">
        <v>60</v>
      </c>
      <c r="D16" s="60">
        <v>71</v>
      </c>
      <c r="E16" s="60">
        <v>130</v>
      </c>
      <c r="F16" s="60">
        <v>431</v>
      </c>
      <c r="G16" s="60">
        <v>906</v>
      </c>
      <c r="H16" s="60">
        <v>951</v>
      </c>
      <c r="I16" s="60">
        <v>288</v>
      </c>
      <c r="J16" s="60">
        <v>0</v>
      </c>
      <c r="K16" s="60">
        <v>0</v>
      </c>
      <c r="L16" s="60">
        <v>0</v>
      </c>
      <c r="M16" s="60">
        <v>0</v>
      </c>
      <c r="N16" s="60">
        <v>2878</v>
      </c>
      <c r="O16" s="60">
        <v>2</v>
      </c>
      <c r="P16" s="60">
        <v>81.17</v>
      </c>
      <c r="Q16" s="60">
        <v>0.06</v>
      </c>
      <c r="R16" s="60">
        <v>7.0000000000000007E-2</v>
      </c>
      <c r="S16" s="60">
        <v>3545813</v>
      </c>
    </row>
    <row r="17" spans="1:19" ht="21">
      <c r="A17" s="60" t="s">
        <v>199</v>
      </c>
      <c r="B17" s="60">
        <v>0</v>
      </c>
      <c r="C17" s="60">
        <v>2</v>
      </c>
      <c r="D17" s="60">
        <v>4</v>
      </c>
      <c r="E17" s="60">
        <v>9</v>
      </c>
      <c r="F17" s="60">
        <v>37</v>
      </c>
      <c r="G17" s="60">
        <v>42</v>
      </c>
      <c r="H17" s="60">
        <v>63</v>
      </c>
      <c r="I17" s="60">
        <v>15</v>
      </c>
      <c r="J17" s="60">
        <v>0</v>
      </c>
      <c r="K17" s="60">
        <v>0</v>
      </c>
      <c r="L17" s="60">
        <v>0</v>
      </c>
      <c r="M17" s="60">
        <v>0</v>
      </c>
      <c r="N17" s="60">
        <v>172</v>
      </c>
      <c r="O17" s="60">
        <v>0</v>
      </c>
      <c r="P17" s="60">
        <v>37.47</v>
      </c>
      <c r="Q17" s="60">
        <v>0</v>
      </c>
      <c r="R17" s="60">
        <v>0</v>
      </c>
      <c r="S17" s="60">
        <v>458983</v>
      </c>
    </row>
    <row r="18" spans="1:19" ht="21">
      <c r="A18" s="60" t="s">
        <v>163</v>
      </c>
      <c r="B18" s="60">
        <v>19</v>
      </c>
      <c r="C18" s="60">
        <v>24</v>
      </c>
      <c r="D18" s="60">
        <v>20</v>
      </c>
      <c r="E18" s="60">
        <v>36</v>
      </c>
      <c r="F18" s="60">
        <v>107</v>
      </c>
      <c r="G18" s="60">
        <v>235</v>
      </c>
      <c r="H18" s="60">
        <v>293</v>
      </c>
      <c r="I18" s="60">
        <v>68</v>
      </c>
      <c r="J18" s="60">
        <v>0</v>
      </c>
      <c r="K18" s="60">
        <v>0</v>
      </c>
      <c r="L18" s="60">
        <v>0</v>
      </c>
      <c r="M18" s="60">
        <v>0</v>
      </c>
      <c r="N18" s="60">
        <v>802</v>
      </c>
      <c r="O18" s="60">
        <v>2</v>
      </c>
      <c r="P18" s="60">
        <v>128.28</v>
      </c>
      <c r="Q18" s="60">
        <v>0.32</v>
      </c>
      <c r="R18" s="60">
        <v>0.25</v>
      </c>
      <c r="S18" s="60">
        <v>625174</v>
      </c>
    </row>
    <row r="19" spans="1:19" ht="21">
      <c r="A19" s="60" t="s">
        <v>196</v>
      </c>
      <c r="B19" s="60">
        <v>4</v>
      </c>
      <c r="C19" s="60">
        <v>5</v>
      </c>
      <c r="D19" s="60">
        <v>9</v>
      </c>
      <c r="E19" s="60">
        <v>15</v>
      </c>
      <c r="F19" s="60">
        <v>44</v>
      </c>
      <c r="G19" s="60">
        <v>121</v>
      </c>
      <c r="H19" s="60">
        <v>120</v>
      </c>
      <c r="I19" s="60">
        <v>44</v>
      </c>
      <c r="J19" s="60">
        <v>0</v>
      </c>
      <c r="K19" s="60">
        <v>0</v>
      </c>
      <c r="L19" s="60">
        <v>0</v>
      </c>
      <c r="M19" s="60">
        <v>0</v>
      </c>
      <c r="N19" s="60">
        <v>362</v>
      </c>
      <c r="O19" s="60">
        <v>0</v>
      </c>
      <c r="P19" s="60">
        <v>60.24</v>
      </c>
      <c r="Q19" s="60">
        <v>0</v>
      </c>
      <c r="R19" s="60">
        <v>0</v>
      </c>
      <c r="S19" s="60">
        <v>600971</v>
      </c>
    </row>
    <row r="20" spans="1:19" ht="21">
      <c r="A20" s="60" t="s">
        <v>186</v>
      </c>
      <c r="B20" s="60">
        <v>6</v>
      </c>
      <c r="C20" s="60">
        <v>11</v>
      </c>
      <c r="D20" s="60">
        <v>20</v>
      </c>
      <c r="E20" s="60">
        <v>47</v>
      </c>
      <c r="F20" s="60">
        <v>117</v>
      </c>
      <c r="G20" s="60">
        <v>250</v>
      </c>
      <c r="H20" s="60">
        <v>305</v>
      </c>
      <c r="I20" s="60">
        <v>113</v>
      </c>
      <c r="J20" s="60">
        <v>0</v>
      </c>
      <c r="K20" s="60">
        <v>0</v>
      </c>
      <c r="L20" s="60">
        <v>0</v>
      </c>
      <c r="M20" s="60">
        <v>0</v>
      </c>
      <c r="N20" s="60">
        <v>869</v>
      </c>
      <c r="O20" s="60">
        <v>0</v>
      </c>
      <c r="P20" s="60">
        <v>100.51</v>
      </c>
      <c r="Q20" s="60">
        <v>0</v>
      </c>
      <c r="R20" s="60">
        <v>0</v>
      </c>
      <c r="S20" s="60">
        <v>864581</v>
      </c>
    </row>
    <row r="21" spans="1:19" ht="21">
      <c r="A21" s="60" t="s">
        <v>178</v>
      </c>
      <c r="B21" s="60">
        <v>12</v>
      </c>
      <c r="C21" s="60">
        <v>18</v>
      </c>
      <c r="D21" s="60">
        <v>18</v>
      </c>
      <c r="E21" s="60">
        <v>23</v>
      </c>
      <c r="F21" s="60">
        <v>126</v>
      </c>
      <c r="G21" s="60">
        <v>258</v>
      </c>
      <c r="H21" s="60">
        <v>170</v>
      </c>
      <c r="I21" s="60">
        <v>48</v>
      </c>
      <c r="J21" s="60">
        <v>0</v>
      </c>
      <c r="K21" s="60">
        <v>0</v>
      </c>
      <c r="L21" s="60">
        <v>0</v>
      </c>
      <c r="M21" s="60">
        <v>0</v>
      </c>
      <c r="N21" s="60">
        <v>673</v>
      </c>
      <c r="O21" s="60">
        <v>0</v>
      </c>
      <c r="P21" s="60">
        <v>67.56</v>
      </c>
      <c r="Q21" s="60">
        <v>0</v>
      </c>
      <c r="R21" s="60">
        <v>0</v>
      </c>
      <c r="S21" s="60">
        <v>996104</v>
      </c>
    </row>
    <row r="22" spans="1:19" ht="21">
      <c r="A22" s="60" t="s">
        <v>466</v>
      </c>
      <c r="B22" s="60">
        <v>69</v>
      </c>
      <c r="C22" s="60">
        <v>77</v>
      </c>
      <c r="D22" s="60">
        <v>114</v>
      </c>
      <c r="E22" s="60">
        <v>192</v>
      </c>
      <c r="F22" s="60">
        <v>540</v>
      </c>
      <c r="G22" s="60">
        <v>1197</v>
      </c>
      <c r="H22" s="60">
        <v>1074</v>
      </c>
      <c r="I22" s="60">
        <v>391</v>
      </c>
      <c r="J22" s="60">
        <v>0</v>
      </c>
      <c r="K22" s="60">
        <v>0</v>
      </c>
      <c r="L22" s="60">
        <v>0</v>
      </c>
      <c r="M22" s="60">
        <v>0</v>
      </c>
      <c r="N22" s="60">
        <v>3654</v>
      </c>
      <c r="O22" s="60">
        <v>3</v>
      </c>
      <c r="P22" s="60">
        <v>121.58</v>
      </c>
      <c r="Q22" s="60">
        <v>0.1</v>
      </c>
      <c r="R22" s="60">
        <v>0.08</v>
      </c>
      <c r="S22" s="60">
        <v>3005413</v>
      </c>
    </row>
    <row r="23" spans="1:19" ht="21">
      <c r="A23" s="60" t="s">
        <v>212</v>
      </c>
      <c r="B23" s="60">
        <v>4</v>
      </c>
      <c r="C23" s="60">
        <v>3</v>
      </c>
      <c r="D23" s="60">
        <v>2</v>
      </c>
      <c r="E23" s="60">
        <v>2</v>
      </c>
      <c r="F23" s="60">
        <v>7</v>
      </c>
      <c r="G23" s="60">
        <v>17</v>
      </c>
      <c r="H23" s="60">
        <v>24</v>
      </c>
      <c r="I23" s="60">
        <v>16</v>
      </c>
      <c r="J23" s="60">
        <v>0</v>
      </c>
      <c r="K23" s="60">
        <v>0</v>
      </c>
      <c r="L23" s="60">
        <v>0</v>
      </c>
      <c r="M23" s="60">
        <v>0</v>
      </c>
      <c r="N23" s="60">
        <v>75</v>
      </c>
      <c r="O23" s="60">
        <v>0</v>
      </c>
      <c r="P23" s="60">
        <v>22.66</v>
      </c>
      <c r="Q23" s="60">
        <v>0</v>
      </c>
      <c r="R23" s="60">
        <v>0</v>
      </c>
      <c r="S23" s="60">
        <v>331044</v>
      </c>
    </row>
    <row r="24" spans="1:19" ht="21">
      <c r="A24" s="60" t="s">
        <v>194</v>
      </c>
      <c r="B24" s="60">
        <v>22</v>
      </c>
      <c r="C24" s="60">
        <v>24</v>
      </c>
      <c r="D24" s="60">
        <v>59</v>
      </c>
      <c r="E24" s="60">
        <v>87</v>
      </c>
      <c r="F24" s="60">
        <v>216</v>
      </c>
      <c r="G24" s="60">
        <v>471</v>
      </c>
      <c r="H24" s="60">
        <v>429</v>
      </c>
      <c r="I24" s="60">
        <v>195</v>
      </c>
      <c r="J24" s="60">
        <v>0</v>
      </c>
      <c r="K24" s="60">
        <v>0</v>
      </c>
      <c r="L24" s="60">
        <v>0</v>
      </c>
      <c r="M24" s="60">
        <v>0</v>
      </c>
      <c r="N24" s="60">
        <v>1503</v>
      </c>
      <c r="O24" s="60">
        <v>2</v>
      </c>
      <c r="P24" s="60">
        <v>140.57</v>
      </c>
      <c r="Q24" s="60">
        <v>0.19</v>
      </c>
      <c r="R24" s="60">
        <v>0.13</v>
      </c>
      <c r="S24" s="60">
        <v>1069198</v>
      </c>
    </row>
    <row r="25" spans="1:19" ht="21">
      <c r="A25" s="60" t="s">
        <v>202</v>
      </c>
      <c r="B25" s="60">
        <v>13</v>
      </c>
      <c r="C25" s="60">
        <v>10</v>
      </c>
      <c r="D25" s="60">
        <v>8</v>
      </c>
      <c r="E25" s="60">
        <v>22</v>
      </c>
      <c r="F25" s="60">
        <v>79</v>
      </c>
      <c r="G25" s="60">
        <v>154</v>
      </c>
      <c r="H25" s="60">
        <v>137</v>
      </c>
      <c r="I25" s="60">
        <v>29</v>
      </c>
      <c r="J25" s="60">
        <v>0</v>
      </c>
      <c r="K25" s="60">
        <v>0</v>
      </c>
      <c r="L25" s="60">
        <v>0</v>
      </c>
      <c r="M25" s="60">
        <v>0</v>
      </c>
      <c r="N25" s="60">
        <v>452</v>
      </c>
      <c r="O25" s="60">
        <v>0</v>
      </c>
      <c r="P25" s="60">
        <v>136.72</v>
      </c>
      <c r="Q25" s="60">
        <v>0</v>
      </c>
      <c r="R25" s="60">
        <v>0</v>
      </c>
      <c r="S25" s="60">
        <v>330602</v>
      </c>
    </row>
    <row r="26" spans="1:19" ht="21">
      <c r="A26" s="60" t="s">
        <v>223</v>
      </c>
      <c r="B26" s="60">
        <v>15</v>
      </c>
      <c r="C26" s="60">
        <v>14</v>
      </c>
      <c r="D26" s="60">
        <v>21</v>
      </c>
      <c r="E26" s="60">
        <v>35</v>
      </c>
      <c r="F26" s="60">
        <v>82</v>
      </c>
      <c r="G26" s="60">
        <v>210</v>
      </c>
      <c r="H26" s="60">
        <v>241</v>
      </c>
      <c r="I26" s="60">
        <v>89</v>
      </c>
      <c r="J26" s="60">
        <v>0</v>
      </c>
      <c r="K26" s="60">
        <v>0</v>
      </c>
      <c r="L26" s="60">
        <v>0</v>
      </c>
      <c r="M26" s="60">
        <v>0</v>
      </c>
      <c r="N26" s="60">
        <v>707</v>
      </c>
      <c r="O26" s="60">
        <v>0</v>
      </c>
      <c r="P26" s="60">
        <v>96.87</v>
      </c>
      <c r="Q26" s="60">
        <v>0</v>
      </c>
      <c r="R26" s="60">
        <v>0</v>
      </c>
      <c r="S26" s="60">
        <v>729850</v>
      </c>
    </row>
    <row r="27" spans="1:19" ht="21">
      <c r="A27" s="60" t="s">
        <v>191</v>
      </c>
      <c r="B27" s="60">
        <v>15</v>
      </c>
      <c r="C27" s="60">
        <v>26</v>
      </c>
      <c r="D27" s="60">
        <v>24</v>
      </c>
      <c r="E27" s="60">
        <v>46</v>
      </c>
      <c r="F27" s="60">
        <v>156</v>
      </c>
      <c r="G27" s="60">
        <v>345</v>
      </c>
      <c r="H27" s="60">
        <v>243</v>
      </c>
      <c r="I27" s="60">
        <v>62</v>
      </c>
      <c r="J27" s="60">
        <v>0</v>
      </c>
      <c r="K27" s="60">
        <v>0</v>
      </c>
      <c r="L27" s="60">
        <v>0</v>
      </c>
      <c r="M27" s="60">
        <v>0</v>
      </c>
      <c r="N27" s="60">
        <v>917</v>
      </c>
      <c r="O27" s="60">
        <v>1</v>
      </c>
      <c r="P27" s="60">
        <v>168.34</v>
      </c>
      <c r="Q27" s="60">
        <v>0.18</v>
      </c>
      <c r="R27" s="60">
        <v>0.11</v>
      </c>
      <c r="S27" s="60">
        <v>544719</v>
      </c>
    </row>
    <row r="28" spans="1:19" ht="21">
      <c r="A28" s="60" t="s">
        <v>467</v>
      </c>
      <c r="B28" s="60">
        <v>1225</v>
      </c>
      <c r="C28" s="60">
        <v>1077</v>
      </c>
      <c r="D28" s="60">
        <v>1477</v>
      </c>
      <c r="E28" s="60">
        <v>1606</v>
      </c>
      <c r="F28" s="60">
        <v>2433</v>
      </c>
      <c r="G28" s="60">
        <v>4571</v>
      </c>
      <c r="H28" s="60">
        <v>5261</v>
      </c>
      <c r="I28" s="60">
        <v>1525</v>
      </c>
      <c r="J28" s="60">
        <v>0</v>
      </c>
      <c r="K28" s="60">
        <v>0</v>
      </c>
      <c r="L28" s="60">
        <v>0</v>
      </c>
      <c r="M28" s="60">
        <v>0</v>
      </c>
      <c r="N28" s="60">
        <v>19175</v>
      </c>
      <c r="O28" s="60">
        <v>32</v>
      </c>
      <c r="P28" s="60">
        <v>85.19</v>
      </c>
      <c r="Q28" s="60">
        <v>0.14000000000000001</v>
      </c>
      <c r="R28" s="60">
        <v>0.17</v>
      </c>
      <c r="S28" s="60">
        <v>22507913</v>
      </c>
    </row>
    <row r="29" spans="1:19" ht="21">
      <c r="A29" s="60" t="s">
        <v>171</v>
      </c>
      <c r="B29" s="60">
        <v>435</v>
      </c>
      <c r="C29" s="60">
        <v>382</v>
      </c>
      <c r="D29" s="60">
        <v>577</v>
      </c>
      <c r="E29" s="60">
        <v>488</v>
      </c>
      <c r="F29" s="60">
        <v>307</v>
      </c>
      <c r="G29" s="60">
        <v>843</v>
      </c>
      <c r="H29" s="60">
        <v>1409</v>
      </c>
      <c r="I29" s="60">
        <v>490</v>
      </c>
      <c r="J29" s="60">
        <v>0</v>
      </c>
      <c r="K29" s="60">
        <v>0</v>
      </c>
      <c r="L29" s="60">
        <v>0</v>
      </c>
      <c r="M29" s="60">
        <v>0</v>
      </c>
      <c r="N29" s="60">
        <v>4931</v>
      </c>
      <c r="O29" s="60">
        <v>3</v>
      </c>
      <c r="P29" s="60">
        <v>86.64</v>
      </c>
      <c r="Q29" s="60">
        <v>0.05</v>
      </c>
      <c r="R29" s="60">
        <v>0.06</v>
      </c>
      <c r="S29" s="60">
        <v>5691530</v>
      </c>
    </row>
    <row r="30" spans="1:19" ht="21">
      <c r="A30" s="60" t="s">
        <v>468</v>
      </c>
      <c r="B30" s="60">
        <v>149</v>
      </c>
      <c r="C30" s="60">
        <v>117</v>
      </c>
      <c r="D30" s="60">
        <v>176</v>
      </c>
      <c r="E30" s="60">
        <v>282</v>
      </c>
      <c r="F30" s="60">
        <v>636</v>
      </c>
      <c r="G30" s="60">
        <v>1213</v>
      </c>
      <c r="H30" s="60">
        <v>1409</v>
      </c>
      <c r="I30" s="60">
        <v>442</v>
      </c>
      <c r="J30" s="60">
        <v>0</v>
      </c>
      <c r="K30" s="60">
        <v>0</v>
      </c>
      <c r="L30" s="60">
        <v>0</v>
      </c>
      <c r="M30" s="60">
        <v>0</v>
      </c>
      <c r="N30" s="60">
        <v>4424</v>
      </c>
      <c r="O30" s="60">
        <v>16</v>
      </c>
      <c r="P30" s="60">
        <v>84.04</v>
      </c>
      <c r="Q30" s="60">
        <v>0.3</v>
      </c>
      <c r="R30" s="60">
        <v>0.36</v>
      </c>
      <c r="S30" s="60">
        <v>5264087</v>
      </c>
    </row>
    <row r="31" spans="1:19" ht="17.25">
      <c r="A31" s="61" t="s">
        <v>469</v>
      </c>
      <c r="B31" s="62">
        <v>241660</v>
      </c>
    </row>
    <row r="33" spans="1:19" ht="18">
      <c r="A33" s="47" t="s">
        <v>453</v>
      </c>
    </row>
    <row r="34" spans="1:19" ht="18">
      <c r="A34" s="47" t="s">
        <v>454</v>
      </c>
    </row>
    <row r="35" spans="1:19" ht="21">
      <c r="A35" s="60" t="s">
        <v>146</v>
      </c>
      <c r="B35" s="60" t="s">
        <v>228</v>
      </c>
      <c r="C35" s="60" t="s">
        <v>229</v>
      </c>
      <c r="D35" s="60" t="s">
        <v>230</v>
      </c>
      <c r="E35" s="60" t="s">
        <v>231</v>
      </c>
      <c r="F35" s="60" t="s">
        <v>232</v>
      </c>
      <c r="G35" s="60" t="s">
        <v>233</v>
      </c>
      <c r="H35" s="60" t="s">
        <v>234</v>
      </c>
      <c r="I35" s="60" t="s">
        <v>235</v>
      </c>
      <c r="J35" s="60" t="s">
        <v>236</v>
      </c>
      <c r="K35" s="60" t="s">
        <v>237</v>
      </c>
      <c r="L35" s="60" t="s">
        <v>238</v>
      </c>
      <c r="M35" s="60" t="s">
        <v>239</v>
      </c>
      <c r="N35" s="60" t="s">
        <v>147</v>
      </c>
      <c r="O35" s="60" t="s">
        <v>147</v>
      </c>
      <c r="P35" s="60" t="s">
        <v>148</v>
      </c>
      <c r="Q35" s="60" t="s">
        <v>150</v>
      </c>
      <c r="R35" s="60" t="s">
        <v>37</v>
      </c>
      <c r="S35" s="60" t="s">
        <v>97</v>
      </c>
    </row>
    <row r="36" spans="1:19" ht="21">
      <c r="A36" s="60" t="s">
        <v>455</v>
      </c>
      <c r="B36" s="60" t="s">
        <v>456</v>
      </c>
      <c r="C36" s="60" t="s">
        <v>456</v>
      </c>
      <c r="D36" s="60" t="s">
        <v>456</v>
      </c>
      <c r="E36" s="60" t="s">
        <v>456</v>
      </c>
      <c r="F36" s="60" t="s">
        <v>456</v>
      </c>
      <c r="G36" s="60" t="s">
        <v>456</v>
      </c>
      <c r="H36" s="60" t="s">
        <v>456</v>
      </c>
      <c r="I36" s="60" t="s">
        <v>456</v>
      </c>
      <c r="J36" s="60" t="s">
        <v>456</v>
      </c>
      <c r="K36" s="60" t="s">
        <v>456</v>
      </c>
      <c r="L36" s="60" t="s">
        <v>456</v>
      </c>
      <c r="M36" s="60" t="s">
        <v>456</v>
      </c>
      <c r="N36" s="60" t="s">
        <v>456</v>
      </c>
      <c r="O36" s="60" t="s">
        <v>457</v>
      </c>
      <c r="P36" s="60" t="s">
        <v>458</v>
      </c>
      <c r="Q36" s="60" t="s">
        <v>459</v>
      </c>
      <c r="R36" s="60" t="s">
        <v>460</v>
      </c>
      <c r="S36" s="60" t="s">
        <v>461</v>
      </c>
    </row>
    <row r="37" spans="1:19" ht="21">
      <c r="A37" s="60" t="s">
        <v>210</v>
      </c>
      <c r="B37" s="60">
        <v>51</v>
      </c>
      <c r="C37" s="60">
        <v>41</v>
      </c>
      <c r="D37" s="60">
        <v>58</v>
      </c>
      <c r="E37" s="60">
        <v>126</v>
      </c>
      <c r="F37" s="60">
        <v>205</v>
      </c>
      <c r="G37" s="60">
        <v>411</v>
      </c>
      <c r="H37" s="60">
        <v>424</v>
      </c>
      <c r="I37" s="60">
        <v>169</v>
      </c>
      <c r="J37" s="60">
        <v>0</v>
      </c>
      <c r="K37" s="60">
        <v>0</v>
      </c>
      <c r="L37" s="60">
        <v>0</v>
      </c>
      <c r="M37" s="60">
        <v>0</v>
      </c>
      <c r="N37" s="60">
        <v>1485</v>
      </c>
      <c r="O37" s="60">
        <v>5</v>
      </c>
      <c r="P37" s="60">
        <v>123.46</v>
      </c>
      <c r="Q37" s="60">
        <v>0.42</v>
      </c>
      <c r="R37" s="60">
        <v>0.34</v>
      </c>
      <c r="S37" s="60">
        <v>1202818</v>
      </c>
    </row>
    <row r="38" spans="1:19" ht="21">
      <c r="A38" s="60" t="s">
        <v>216</v>
      </c>
      <c r="B38" s="60">
        <v>45</v>
      </c>
      <c r="C38" s="60">
        <v>26</v>
      </c>
      <c r="D38" s="60">
        <v>49</v>
      </c>
      <c r="E38" s="60">
        <v>63</v>
      </c>
      <c r="F38" s="60">
        <v>194</v>
      </c>
      <c r="G38" s="60">
        <v>311</v>
      </c>
      <c r="H38" s="60">
        <v>310</v>
      </c>
      <c r="I38" s="60">
        <v>174</v>
      </c>
      <c r="J38" s="60">
        <v>0</v>
      </c>
      <c r="K38" s="60">
        <v>0</v>
      </c>
      <c r="L38" s="60">
        <v>0</v>
      </c>
      <c r="M38" s="60">
        <v>0</v>
      </c>
      <c r="N38" s="60">
        <v>1172</v>
      </c>
      <c r="O38" s="60">
        <v>4</v>
      </c>
      <c r="P38" s="60">
        <v>106.27</v>
      </c>
      <c r="Q38" s="60">
        <v>0.36</v>
      </c>
      <c r="R38" s="60">
        <v>0.34</v>
      </c>
      <c r="S38" s="60">
        <v>1102810</v>
      </c>
    </row>
    <row r="39" spans="1:19" ht="21">
      <c r="A39" s="60" t="s">
        <v>188</v>
      </c>
      <c r="B39" s="60">
        <v>30</v>
      </c>
      <c r="C39" s="60">
        <v>23</v>
      </c>
      <c r="D39" s="60">
        <v>31</v>
      </c>
      <c r="E39" s="60">
        <v>22</v>
      </c>
      <c r="F39" s="60">
        <v>67</v>
      </c>
      <c r="G39" s="60">
        <v>168</v>
      </c>
      <c r="H39" s="60">
        <v>248</v>
      </c>
      <c r="I39" s="60">
        <v>47</v>
      </c>
      <c r="J39" s="60">
        <v>0</v>
      </c>
      <c r="K39" s="60">
        <v>0</v>
      </c>
      <c r="L39" s="60">
        <v>0</v>
      </c>
      <c r="M39" s="60">
        <v>0</v>
      </c>
      <c r="N39" s="60">
        <v>636</v>
      </c>
      <c r="O39" s="60">
        <v>4</v>
      </c>
      <c r="P39" s="60">
        <v>78.58</v>
      </c>
      <c r="Q39" s="60">
        <v>0.49</v>
      </c>
      <c r="R39" s="60">
        <v>0.63</v>
      </c>
      <c r="S39" s="60">
        <v>809340</v>
      </c>
    </row>
    <row r="40" spans="1:19" ht="21">
      <c r="A40" s="60" t="s">
        <v>197</v>
      </c>
      <c r="B40" s="60">
        <v>7</v>
      </c>
      <c r="C40" s="60">
        <v>2</v>
      </c>
      <c r="D40" s="60">
        <v>11</v>
      </c>
      <c r="E40" s="60">
        <v>18</v>
      </c>
      <c r="F40" s="60">
        <v>24</v>
      </c>
      <c r="G40" s="60">
        <v>23</v>
      </c>
      <c r="H40" s="60">
        <v>29</v>
      </c>
      <c r="I40" s="60">
        <v>11</v>
      </c>
      <c r="J40" s="60">
        <v>0</v>
      </c>
      <c r="K40" s="60">
        <v>0</v>
      </c>
      <c r="L40" s="60">
        <v>0</v>
      </c>
      <c r="M40" s="60">
        <v>0</v>
      </c>
      <c r="N40" s="60">
        <v>125</v>
      </c>
      <c r="O40" s="60">
        <v>0</v>
      </c>
      <c r="P40" s="60">
        <v>44.2</v>
      </c>
      <c r="Q40" s="60">
        <v>0</v>
      </c>
      <c r="R40" s="60">
        <v>0</v>
      </c>
      <c r="S40" s="60">
        <v>282788</v>
      </c>
    </row>
    <row r="41" spans="1:19" ht="21">
      <c r="A41" s="60" t="s">
        <v>195</v>
      </c>
      <c r="B41" s="60">
        <v>14</v>
      </c>
      <c r="C41" s="60">
        <v>12</v>
      </c>
      <c r="D41" s="60">
        <v>10</v>
      </c>
      <c r="E41" s="60">
        <v>10</v>
      </c>
      <c r="F41" s="60">
        <v>61</v>
      </c>
      <c r="G41" s="60">
        <v>159</v>
      </c>
      <c r="H41" s="60">
        <v>147</v>
      </c>
      <c r="I41" s="60">
        <v>1</v>
      </c>
      <c r="J41" s="60">
        <v>0</v>
      </c>
      <c r="K41" s="60">
        <v>0</v>
      </c>
      <c r="L41" s="60">
        <v>0</v>
      </c>
      <c r="M41" s="60">
        <v>0</v>
      </c>
      <c r="N41" s="60">
        <v>414</v>
      </c>
      <c r="O41" s="60">
        <v>0</v>
      </c>
      <c r="P41" s="60">
        <v>54.62</v>
      </c>
      <c r="Q41" s="60">
        <v>0</v>
      </c>
      <c r="R41" s="60">
        <v>0</v>
      </c>
      <c r="S41" s="60">
        <v>757988</v>
      </c>
    </row>
    <row r="42" spans="1:19" ht="21">
      <c r="A42" s="60" t="s">
        <v>227</v>
      </c>
      <c r="B42" s="60">
        <v>0</v>
      </c>
      <c r="C42" s="60">
        <v>0</v>
      </c>
      <c r="D42" s="60">
        <v>1</v>
      </c>
      <c r="E42" s="60">
        <v>1</v>
      </c>
      <c r="F42" s="60">
        <v>0</v>
      </c>
      <c r="G42" s="60">
        <v>3</v>
      </c>
      <c r="H42" s="60">
        <v>9</v>
      </c>
      <c r="I42" s="60">
        <v>2</v>
      </c>
      <c r="J42" s="60">
        <v>0</v>
      </c>
      <c r="K42" s="60">
        <v>0</v>
      </c>
      <c r="L42" s="60">
        <v>0</v>
      </c>
      <c r="M42" s="60">
        <v>0</v>
      </c>
      <c r="N42" s="60">
        <v>16</v>
      </c>
      <c r="O42" s="60">
        <v>0</v>
      </c>
      <c r="P42" s="60">
        <v>7.58</v>
      </c>
      <c r="Q42" s="60">
        <v>0</v>
      </c>
      <c r="R42" s="60">
        <v>0</v>
      </c>
      <c r="S42" s="60">
        <v>211007</v>
      </c>
    </row>
    <row r="43" spans="1:19" ht="21">
      <c r="A43" s="60" t="s">
        <v>217</v>
      </c>
      <c r="B43" s="60">
        <v>0</v>
      </c>
      <c r="C43" s="60">
        <v>9</v>
      </c>
      <c r="D43" s="60">
        <v>6</v>
      </c>
      <c r="E43" s="60">
        <v>18</v>
      </c>
      <c r="F43" s="60">
        <v>52</v>
      </c>
      <c r="G43" s="60">
        <v>76</v>
      </c>
      <c r="H43" s="60">
        <v>96</v>
      </c>
      <c r="I43" s="60">
        <v>38</v>
      </c>
      <c r="J43" s="60">
        <v>0</v>
      </c>
      <c r="K43" s="60">
        <v>0</v>
      </c>
      <c r="L43" s="60">
        <v>0</v>
      </c>
      <c r="M43" s="60">
        <v>0</v>
      </c>
      <c r="N43" s="60">
        <v>295</v>
      </c>
      <c r="O43" s="60">
        <v>2</v>
      </c>
      <c r="P43" s="60">
        <v>46.18</v>
      </c>
      <c r="Q43" s="60">
        <v>0.31</v>
      </c>
      <c r="R43" s="60">
        <v>0.68</v>
      </c>
      <c r="S43" s="60">
        <v>638869</v>
      </c>
    </row>
    <row r="44" spans="1:19" ht="21">
      <c r="A44" s="60" t="s">
        <v>222</v>
      </c>
      <c r="B44" s="60">
        <v>2</v>
      </c>
      <c r="C44" s="60">
        <v>4</v>
      </c>
      <c r="D44" s="60">
        <v>10</v>
      </c>
      <c r="E44" s="60">
        <v>24</v>
      </c>
      <c r="F44" s="60">
        <v>33</v>
      </c>
      <c r="G44" s="60">
        <v>62</v>
      </c>
      <c r="H44" s="60">
        <v>146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281</v>
      </c>
      <c r="O44" s="60">
        <v>1</v>
      </c>
      <c r="P44" s="60">
        <v>108.72</v>
      </c>
      <c r="Q44" s="60">
        <v>0.39</v>
      </c>
      <c r="R44" s="60">
        <v>0.36</v>
      </c>
      <c r="S44" s="60">
        <v>258467</v>
      </c>
    </row>
    <row r="45" spans="1:19" ht="21">
      <c r="A45" s="60" t="s">
        <v>470</v>
      </c>
      <c r="B45" s="60">
        <v>438</v>
      </c>
      <c r="C45" s="60">
        <v>370</v>
      </c>
      <c r="D45" s="60">
        <v>404</v>
      </c>
      <c r="E45" s="60">
        <v>449</v>
      </c>
      <c r="F45" s="60">
        <v>646</v>
      </c>
      <c r="G45" s="60">
        <v>1126</v>
      </c>
      <c r="H45" s="60">
        <v>1185</v>
      </c>
      <c r="I45" s="60">
        <v>318</v>
      </c>
      <c r="J45" s="60">
        <v>0</v>
      </c>
      <c r="K45" s="60">
        <v>0</v>
      </c>
      <c r="L45" s="60">
        <v>0</v>
      </c>
      <c r="M45" s="60">
        <v>0</v>
      </c>
      <c r="N45" s="60">
        <v>4936</v>
      </c>
      <c r="O45" s="60">
        <v>7</v>
      </c>
      <c r="P45" s="60">
        <v>93.74</v>
      </c>
      <c r="Q45" s="60">
        <v>0.13</v>
      </c>
      <c r="R45" s="60">
        <v>0.14000000000000001</v>
      </c>
      <c r="S45" s="60">
        <v>5265846</v>
      </c>
    </row>
    <row r="46" spans="1:19" ht="21">
      <c r="A46" s="60" t="s">
        <v>209</v>
      </c>
      <c r="B46" s="60">
        <v>82</v>
      </c>
      <c r="C46" s="60">
        <v>74</v>
      </c>
      <c r="D46" s="60">
        <v>99</v>
      </c>
      <c r="E46" s="60">
        <v>70</v>
      </c>
      <c r="F46" s="60">
        <v>98</v>
      </c>
      <c r="G46" s="60">
        <v>195</v>
      </c>
      <c r="H46" s="60">
        <v>226</v>
      </c>
      <c r="I46" s="60">
        <v>30</v>
      </c>
      <c r="J46" s="60">
        <v>0</v>
      </c>
      <c r="K46" s="60">
        <v>0</v>
      </c>
      <c r="L46" s="60">
        <v>0</v>
      </c>
      <c r="M46" s="60">
        <v>0</v>
      </c>
      <c r="N46" s="60">
        <v>874</v>
      </c>
      <c r="O46" s="60">
        <v>1</v>
      </c>
      <c r="P46" s="60">
        <v>100.59</v>
      </c>
      <c r="Q46" s="60">
        <v>0.12</v>
      </c>
      <c r="R46" s="60">
        <v>0.11</v>
      </c>
      <c r="S46" s="60">
        <v>868853</v>
      </c>
    </row>
    <row r="47" spans="1:19" ht="21">
      <c r="A47" s="60" t="s">
        <v>225</v>
      </c>
      <c r="B47" s="60">
        <v>14</v>
      </c>
      <c r="C47" s="60">
        <v>18</v>
      </c>
      <c r="D47" s="60">
        <v>21</v>
      </c>
      <c r="E47" s="60">
        <v>37</v>
      </c>
      <c r="F47" s="60">
        <v>49</v>
      </c>
      <c r="G47" s="60">
        <v>109</v>
      </c>
      <c r="H47" s="60">
        <v>83</v>
      </c>
      <c r="I47" s="60">
        <v>10</v>
      </c>
      <c r="J47" s="60">
        <v>0</v>
      </c>
      <c r="K47" s="60">
        <v>0</v>
      </c>
      <c r="L47" s="60">
        <v>0</v>
      </c>
      <c r="M47" s="60">
        <v>0</v>
      </c>
      <c r="N47" s="60">
        <v>341</v>
      </c>
      <c r="O47" s="60">
        <v>1</v>
      </c>
      <c r="P47" s="60">
        <v>38.590000000000003</v>
      </c>
      <c r="Q47" s="60">
        <v>0.11</v>
      </c>
      <c r="R47" s="60">
        <v>0.28999999999999998</v>
      </c>
      <c r="S47" s="60">
        <v>883629</v>
      </c>
    </row>
    <row r="48" spans="1:19" ht="21">
      <c r="A48" s="60" t="s">
        <v>220</v>
      </c>
      <c r="B48" s="60">
        <v>49</v>
      </c>
      <c r="C48" s="60">
        <v>22</v>
      </c>
      <c r="D48" s="60">
        <v>31</v>
      </c>
      <c r="E48" s="60">
        <v>49</v>
      </c>
      <c r="F48" s="60">
        <v>91</v>
      </c>
      <c r="G48" s="60">
        <v>153</v>
      </c>
      <c r="H48" s="60">
        <v>162</v>
      </c>
      <c r="I48" s="60">
        <v>36</v>
      </c>
      <c r="J48" s="60">
        <v>0</v>
      </c>
      <c r="K48" s="60">
        <v>0</v>
      </c>
      <c r="L48" s="60">
        <v>0</v>
      </c>
      <c r="M48" s="60">
        <v>0</v>
      </c>
      <c r="N48" s="60">
        <v>593</v>
      </c>
      <c r="O48" s="60">
        <v>0</v>
      </c>
      <c r="P48" s="60">
        <v>69.84</v>
      </c>
      <c r="Q48" s="60">
        <v>0</v>
      </c>
      <c r="R48" s="60">
        <v>0</v>
      </c>
      <c r="S48" s="60">
        <v>849133</v>
      </c>
    </row>
    <row r="49" spans="1:19" ht="21">
      <c r="A49" s="60" t="s">
        <v>182</v>
      </c>
      <c r="B49" s="60">
        <v>119</v>
      </c>
      <c r="C49" s="60">
        <v>91</v>
      </c>
      <c r="D49" s="60">
        <v>85</v>
      </c>
      <c r="E49" s="60">
        <v>127</v>
      </c>
      <c r="F49" s="60">
        <v>185</v>
      </c>
      <c r="G49" s="60">
        <v>350</v>
      </c>
      <c r="H49" s="60">
        <v>418</v>
      </c>
      <c r="I49" s="60">
        <v>167</v>
      </c>
      <c r="J49" s="60">
        <v>0</v>
      </c>
      <c r="K49" s="60">
        <v>0</v>
      </c>
      <c r="L49" s="60">
        <v>0</v>
      </c>
      <c r="M49" s="60">
        <v>0</v>
      </c>
      <c r="N49" s="60">
        <v>1542</v>
      </c>
      <c r="O49" s="60">
        <v>2</v>
      </c>
      <c r="P49" s="60">
        <v>170.92</v>
      </c>
      <c r="Q49" s="60">
        <v>0.22</v>
      </c>
      <c r="R49" s="60">
        <v>0.13</v>
      </c>
      <c r="S49" s="60">
        <v>902175</v>
      </c>
    </row>
    <row r="50" spans="1:19" ht="21">
      <c r="A50" s="60" t="s">
        <v>184</v>
      </c>
      <c r="B50" s="60">
        <v>91</v>
      </c>
      <c r="C50" s="60">
        <v>61</v>
      </c>
      <c r="D50" s="60">
        <v>82</v>
      </c>
      <c r="E50" s="60">
        <v>75</v>
      </c>
      <c r="F50" s="60">
        <v>92</v>
      </c>
      <c r="G50" s="60">
        <v>112</v>
      </c>
      <c r="H50" s="60">
        <v>118</v>
      </c>
      <c r="I50" s="60">
        <v>7</v>
      </c>
      <c r="J50" s="60">
        <v>0</v>
      </c>
      <c r="K50" s="60">
        <v>0</v>
      </c>
      <c r="L50" s="60">
        <v>0</v>
      </c>
      <c r="M50" s="60">
        <v>0</v>
      </c>
      <c r="N50" s="60">
        <v>638</v>
      </c>
      <c r="O50" s="60">
        <v>2</v>
      </c>
      <c r="P50" s="60">
        <v>115.77</v>
      </c>
      <c r="Q50" s="60">
        <v>0.36</v>
      </c>
      <c r="R50" s="60">
        <v>0.31</v>
      </c>
      <c r="S50" s="60">
        <v>551086</v>
      </c>
    </row>
    <row r="51" spans="1:19" ht="21">
      <c r="A51" s="60" t="s">
        <v>218</v>
      </c>
      <c r="B51" s="60">
        <v>16</v>
      </c>
      <c r="C51" s="60">
        <v>16</v>
      </c>
      <c r="D51" s="60">
        <v>6</v>
      </c>
      <c r="E51" s="60">
        <v>6</v>
      </c>
      <c r="F51" s="60">
        <v>14</v>
      </c>
      <c r="G51" s="60">
        <v>37</v>
      </c>
      <c r="H51" s="60">
        <v>30</v>
      </c>
      <c r="I51" s="60">
        <v>11</v>
      </c>
      <c r="J51" s="60">
        <v>0</v>
      </c>
      <c r="K51" s="60">
        <v>0</v>
      </c>
      <c r="L51" s="60">
        <v>0</v>
      </c>
      <c r="M51" s="60">
        <v>0</v>
      </c>
      <c r="N51" s="60">
        <v>136</v>
      </c>
      <c r="O51" s="60">
        <v>1</v>
      </c>
      <c r="P51" s="60">
        <v>70.02</v>
      </c>
      <c r="Q51" s="60">
        <v>0.51</v>
      </c>
      <c r="R51" s="60">
        <v>0.74</v>
      </c>
      <c r="S51" s="60">
        <v>194223</v>
      </c>
    </row>
    <row r="52" spans="1:19" ht="21">
      <c r="A52" s="60" t="s">
        <v>175</v>
      </c>
      <c r="B52" s="60">
        <v>38</v>
      </c>
      <c r="C52" s="60">
        <v>59</v>
      </c>
      <c r="D52" s="60">
        <v>52</v>
      </c>
      <c r="E52" s="60">
        <v>49</v>
      </c>
      <c r="F52" s="60">
        <v>76</v>
      </c>
      <c r="G52" s="60">
        <v>116</v>
      </c>
      <c r="H52" s="60">
        <v>82</v>
      </c>
      <c r="I52" s="60">
        <v>33</v>
      </c>
      <c r="J52" s="60">
        <v>0</v>
      </c>
      <c r="K52" s="60">
        <v>0</v>
      </c>
      <c r="L52" s="60">
        <v>0</v>
      </c>
      <c r="M52" s="60">
        <v>0</v>
      </c>
      <c r="N52" s="60">
        <v>505</v>
      </c>
      <c r="O52" s="60">
        <v>0</v>
      </c>
      <c r="P52" s="60">
        <v>105.29</v>
      </c>
      <c r="Q52" s="60">
        <v>0</v>
      </c>
      <c r="R52" s="60">
        <v>0</v>
      </c>
      <c r="S52" s="60">
        <v>479621</v>
      </c>
    </row>
    <row r="53" spans="1:19" ht="21">
      <c r="A53" s="60" t="s">
        <v>204</v>
      </c>
      <c r="B53" s="60">
        <v>29</v>
      </c>
      <c r="C53" s="60">
        <v>29</v>
      </c>
      <c r="D53" s="60">
        <v>28</v>
      </c>
      <c r="E53" s="60">
        <v>36</v>
      </c>
      <c r="F53" s="60">
        <v>41</v>
      </c>
      <c r="G53" s="60">
        <v>54</v>
      </c>
      <c r="H53" s="60">
        <v>66</v>
      </c>
      <c r="I53" s="60">
        <v>24</v>
      </c>
      <c r="J53" s="60">
        <v>0</v>
      </c>
      <c r="K53" s="60">
        <v>0</v>
      </c>
      <c r="L53" s="60">
        <v>0</v>
      </c>
      <c r="M53" s="60">
        <v>0</v>
      </c>
      <c r="N53" s="60">
        <v>307</v>
      </c>
      <c r="O53" s="60">
        <v>0</v>
      </c>
      <c r="P53" s="60">
        <v>57.16</v>
      </c>
      <c r="Q53" s="60">
        <v>0</v>
      </c>
      <c r="R53" s="60">
        <v>0</v>
      </c>
      <c r="S53" s="60">
        <v>537126</v>
      </c>
    </row>
    <row r="54" spans="1:19" ht="21">
      <c r="A54" s="60" t="s">
        <v>471</v>
      </c>
      <c r="B54" s="60">
        <v>199</v>
      </c>
      <c r="C54" s="60">
        <v>205</v>
      </c>
      <c r="D54" s="60">
        <v>318</v>
      </c>
      <c r="E54" s="60">
        <v>385</v>
      </c>
      <c r="F54" s="60">
        <v>837</v>
      </c>
      <c r="G54" s="60">
        <v>1372</v>
      </c>
      <c r="H54" s="60">
        <v>1234</v>
      </c>
      <c r="I54" s="60">
        <v>259</v>
      </c>
      <c r="J54" s="60">
        <v>0</v>
      </c>
      <c r="K54" s="60">
        <v>0</v>
      </c>
      <c r="L54" s="60">
        <v>0</v>
      </c>
      <c r="M54" s="60">
        <v>0</v>
      </c>
      <c r="N54" s="60">
        <v>4809</v>
      </c>
      <c r="O54" s="60">
        <v>6</v>
      </c>
      <c r="P54" s="60">
        <v>80.75</v>
      </c>
      <c r="Q54" s="60">
        <v>0.1</v>
      </c>
      <c r="R54" s="60">
        <v>0.12</v>
      </c>
      <c r="S54" s="60">
        <v>5955406</v>
      </c>
    </row>
    <row r="55" spans="1:19" ht="21">
      <c r="A55" s="60" t="s">
        <v>185</v>
      </c>
      <c r="B55" s="60">
        <v>49</v>
      </c>
      <c r="C55" s="60">
        <v>72</v>
      </c>
      <c r="D55" s="60">
        <v>96</v>
      </c>
      <c r="E55" s="60">
        <v>83</v>
      </c>
      <c r="F55" s="60">
        <v>144</v>
      </c>
      <c r="G55" s="60">
        <v>171</v>
      </c>
      <c r="H55" s="60">
        <v>163</v>
      </c>
      <c r="I55" s="60">
        <v>27</v>
      </c>
      <c r="J55" s="60">
        <v>0</v>
      </c>
      <c r="K55" s="60">
        <v>0</v>
      </c>
      <c r="L55" s="60">
        <v>0</v>
      </c>
      <c r="M55" s="60">
        <v>0</v>
      </c>
      <c r="N55" s="60">
        <v>805</v>
      </c>
      <c r="O55" s="60">
        <v>1</v>
      </c>
      <c r="P55" s="60">
        <v>62.58</v>
      </c>
      <c r="Q55" s="60">
        <v>0.08</v>
      </c>
      <c r="R55" s="60">
        <v>0.12</v>
      </c>
      <c r="S55" s="60">
        <v>1286431</v>
      </c>
    </row>
    <row r="56" spans="1:19" ht="21">
      <c r="A56" s="60" t="s">
        <v>198</v>
      </c>
      <c r="B56" s="60">
        <v>53</v>
      </c>
      <c r="C56" s="60">
        <v>57</v>
      </c>
      <c r="D56" s="60">
        <v>77</v>
      </c>
      <c r="E56" s="60">
        <v>109</v>
      </c>
      <c r="F56" s="60">
        <v>255</v>
      </c>
      <c r="G56" s="60">
        <v>368</v>
      </c>
      <c r="H56" s="60">
        <v>342</v>
      </c>
      <c r="I56" s="60">
        <v>42</v>
      </c>
      <c r="J56" s="60">
        <v>0</v>
      </c>
      <c r="K56" s="60">
        <v>0</v>
      </c>
      <c r="L56" s="60">
        <v>0</v>
      </c>
      <c r="M56" s="60">
        <v>0</v>
      </c>
      <c r="N56" s="60">
        <v>1303</v>
      </c>
      <c r="O56" s="60">
        <v>2</v>
      </c>
      <c r="P56" s="60">
        <v>88.7</v>
      </c>
      <c r="Q56" s="60">
        <v>0.14000000000000001</v>
      </c>
      <c r="R56" s="60">
        <v>0.15</v>
      </c>
      <c r="S56" s="60">
        <v>1469044</v>
      </c>
    </row>
    <row r="57" spans="1:19" ht="21">
      <c r="A57" s="60" t="s">
        <v>161</v>
      </c>
      <c r="B57" s="60">
        <v>40</v>
      </c>
      <c r="C57" s="60">
        <v>17</v>
      </c>
      <c r="D57" s="60">
        <v>64</v>
      </c>
      <c r="E57" s="60">
        <v>86</v>
      </c>
      <c r="F57" s="60">
        <v>182</v>
      </c>
      <c r="G57" s="60">
        <v>236</v>
      </c>
      <c r="H57" s="60">
        <v>193</v>
      </c>
      <c r="I57" s="60">
        <v>78</v>
      </c>
      <c r="J57" s="60">
        <v>0</v>
      </c>
      <c r="K57" s="60">
        <v>0</v>
      </c>
      <c r="L57" s="60">
        <v>0</v>
      </c>
      <c r="M57" s="60">
        <v>0</v>
      </c>
      <c r="N57" s="60">
        <v>896</v>
      </c>
      <c r="O57" s="60">
        <v>0</v>
      </c>
      <c r="P57" s="60">
        <v>128.99</v>
      </c>
      <c r="Q57" s="60">
        <v>0</v>
      </c>
      <c r="R57" s="60">
        <v>0</v>
      </c>
      <c r="S57" s="60">
        <v>694611</v>
      </c>
    </row>
    <row r="58" spans="1:19" ht="21">
      <c r="A58" s="60" t="s">
        <v>160</v>
      </c>
      <c r="B58" s="60">
        <v>8</v>
      </c>
      <c r="C58" s="60">
        <v>11</v>
      </c>
      <c r="D58" s="60">
        <v>11</v>
      </c>
      <c r="E58" s="60">
        <v>19</v>
      </c>
      <c r="F58" s="60">
        <v>32</v>
      </c>
      <c r="G58" s="60">
        <v>78</v>
      </c>
      <c r="H58" s="60">
        <v>67</v>
      </c>
      <c r="I58" s="60">
        <v>20</v>
      </c>
      <c r="J58" s="60">
        <v>0</v>
      </c>
      <c r="K58" s="60">
        <v>0</v>
      </c>
      <c r="L58" s="60">
        <v>0</v>
      </c>
      <c r="M58" s="60">
        <v>0</v>
      </c>
      <c r="N58" s="60">
        <v>246</v>
      </c>
      <c r="O58" s="60">
        <v>0</v>
      </c>
      <c r="P58" s="60">
        <v>46.26</v>
      </c>
      <c r="Q58" s="60">
        <v>0</v>
      </c>
      <c r="R58" s="60">
        <v>0</v>
      </c>
      <c r="S58" s="60">
        <v>531752</v>
      </c>
    </row>
    <row r="59" spans="1:19" ht="21">
      <c r="A59" s="60" t="s">
        <v>174</v>
      </c>
      <c r="B59" s="60">
        <v>7</v>
      </c>
      <c r="C59" s="60">
        <v>12</v>
      </c>
      <c r="D59" s="60">
        <v>20</v>
      </c>
      <c r="E59" s="60">
        <v>24</v>
      </c>
      <c r="F59" s="60">
        <v>41</v>
      </c>
      <c r="G59" s="60">
        <v>70</v>
      </c>
      <c r="H59" s="60">
        <v>81</v>
      </c>
      <c r="I59" s="60">
        <v>2</v>
      </c>
      <c r="J59" s="60">
        <v>0</v>
      </c>
      <c r="K59" s="60">
        <v>0</v>
      </c>
      <c r="L59" s="60">
        <v>0</v>
      </c>
      <c r="M59" s="60">
        <v>0</v>
      </c>
      <c r="N59" s="60">
        <v>257</v>
      </c>
      <c r="O59" s="60">
        <v>0</v>
      </c>
      <c r="P59" s="60">
        <v>112.01</v>
      </c>
      <c r="Q59" s="60">
        <v>0</v>
      </c>
      <c r="R59" s="60">
        <v>0</v>
      </c>
      <c r="S59" s="60">
        <v>229437</v>
      </c>
    </row>
    <row r="60" spans="1:19" ht="21">
      <c r="A60" s="60" t="s">
        <v>201</v>
      </c>
      <c r="B60" s="60">
        <v>19</v>
      </c>
      <c r="C60" s="60">
        <v>17</v>
      </c>
      <c r="D60" s="60">
        <v>27</v>
      </c>
      <c r="E60" s="60">
        <v>24</v>
      </c>
      <c r="F60" s="60">
        <v>107</v>
      </c>
      <c r="G60" s="60">
        <v>271</v>
      </c>
      <c r="H60" s="60">
        <v>246</v>
      </c>
      <c r="I60" s="60">
        <v>74</v>
      </c>
      <c r="J60" s="60">
        <v>0</v>
      </c>
      <c r="K60" s="60">
        <v>0</v>
      </c>
      <c r="L60" s="60">
        <v>0</v>
      </c>
      <c r="M60" s="60">
        <v>0</v>
      </c>
      <c r="N60" s="60">
        <v>785</v>
      </c>
      <c r="O60" s="60">
        <v>3</v>
      </c>
      <c r="P60" s="60">
        <v>111.72</v>
      </c>
      <c r="Q60" s="60">
        <v>0.43</v>
      </c>
      <c r="R60" s="60">
        <v>0.38</v>
      </c>
      <c r="S60" s="60">
        <v>702650</v>
      </c>
    </row>
    <row r="61" spans="1:19" ht="21">
      <c r="A61" s="60" t="s">
        <v>203</v>
      </c>
      <c r="B61" s="60">
        <v>17</v>
      </c>
      <c r="C61" s="60">
        <v>15</v>
      </c>
      <c r="D61" s="60">
        <v>17</v>
      </c>
      <c r="E61" s="60">
        <v>29</v>
      </c>
      <c r="F61" s="60">
        <v>49</v>
      </c>
      <c r="G61" s="60">
        <v>90</v>
      </c>
      <c r="H61" s="60">
        <v>76</v>
      </c>
      <c r="I61" s="60">
        <v>6</v>
      </c>
      <c r="J61" s="60">
        <v>0</v>
      </c>
      <c r="K61" s="60">
        <v>0</v>
      </c>
      <c r="L61" s="60">
        <v>0</v>
      </c>
      <c r="M61" s="60">
        <v>0</v>
      </c>
      <c r="N61" s="60">
        <v>299</v>
      </c>
      <c r="O61" s="60">
        <v>0</v>
      </c>
      <c r="P61" s="60">
        <v>61.84</v>
      </c>
      <c r="Q61" s="60">
        <v>0</v>
      </c>
      <c r="R61" s="60">
        <v>0</v>
      </c>
      <c r="S61" s="60">
        <v>483512</v>
      </c>
    </row>
    <row r="62" spans="1:19" ht="21">
      <c r="A62" s="60" t="s">
        <v>211</v>
      </c>
      <c r="B62" s="60">
        <v>6</v>
      </c>
      <c r="C62" s="60">
        <v>4</v>
      </c>
      <c r="D62" s="60">
        <v>6</v>
      </c>
      <c r="E62" s="60">
        <v>11</v>
      </c>
      <c r="F62" s="60">
        <v>27</v>
      </c>
      <c r="G62" s="60">
        <v>88</v>
      </c>
      <c r="H62" s="60">
        <v>66</v>
      </c>
      <c r="I62" s="60">
        <v>10</v>
      </c>
      <c r="J62" s="60">
        <v>0</v>
      </c>
      <c r="K62" s="60">
        <v>0</v>
      </c>
      <c r="L62" s="60">
        <v>0</v>
      </c>
      <c r="M62" s="60">
        <v>0</v>
      </c>
      <c r="N62" s="60">
        <v>218</v>
      </c>
      <c r="O62" s="60">
        <v>0</v>
      </c>
      <c r="P62" s="60">
        <v>39.07</v>
      </c>
      <c r="Q62" s="60">
        <v>0</v>
      </c>
      <c r="R62" s="60">
        <v>0</v>
      </c>
      <c r="S62" s="60">
        <v>557969</v>
      </c>
    </row>
    <row r="63" spans="1:19" ht="17.25">
      <c r="A63" s="61" t="s">
        <v>469</v>
      </c>
      <c r="B63" s="62">
        <v>241660</v>
      </c>
    </row>
    <row r="65" spans="1:19" ht="18">
      <c r="A65" s="47" t="s">
        <v>453</v>
      </c>
    </row>
    <row r="66" spans="1:19" ht="18">
      <c r="A66" s="47" t="s">
        <v>454</v>
      </c>
    </row>
    <row r="67" spans="1:19" ht="21">
      <c r="A67" s="60" t="s">
        <v>146</v>
      </c>
      <c r="B67" s="60" t="s">
        <v>228</v>
      </c>
      <c r="C67" s="60" t="s">
        <v>229</v>
      </c>
      <c r="D67" s="60" t="s">
        <v>230</v>
      </c>
      <c r="E67" s="60" t="s">
        <v>231</v>
      </c>
      <c r="F67" s="60" t="s">
        <v>232</v>
      </c>
      <c r="G67" s="60" t="s">
        <v>233</v>
      </c>
      <c r="H67" s="60" t="s">
        <v>234</v>
      </c>
      <c r="I67" s="60" t="s">
        <v>235</v>
      </c>
      <c r="J67" s="60" t="s">
        <v>236</v>
      </c>
      <c r="K67" s="60" t="s">
        <v>237</v>
      </c>
      <c r="L67" s="60" t="s">
        <v>238</v>
      </c>
      <c r="M67" s="60" t="s">
        <v>239</v>
      </c>
      <c r="N67" s="60" t="s">
        <v>147</v>
      </c>
      <c r="O67" s="60" t="s">
        <v>147</v>
      </c>
      <c r="P67" s="60" t="s">
        <v>148</v>
      </c>
      <c r="Q67" s="60" t="s">
        <v>150</v>
      </c>
      <c r="R67" s="60" t="s">
        <v>37</v>
      </c>
      <c r="S67" s="60" t="s">
        <v>97</v>
      </c>
    </row>
    <row r="68" spans="1:19" ht="21">
      <c r="A68" s="60" t="s">
        <v>455</v>
      </c>
      <c r="B68" s="60" t="s">
        <v>456</v>
      </c>
      <c r="C68" s="60" t="s">
        <v>456</v>
      </c>
      <c r="D68" s="60" t="s">
        <v>456</v>
      </c>
      <c r="E68" s="60" t="s">
        <v>456</v>
      </c>
      <c r="F68" s="60" t="s">
        <v>456</v>
      </c>
      <c r="G68" s="60" t="s">
        <v>456</v>
      </c>
      <c r="H68" s="60" t="s">
        <v>456</v>
      </c>
      <c r="I68" s="60" t="s">
        <v>456</v>
      </c>
      <c r="J68" s="60" t="s">
        <v>456</v>
      </c>
      <c r="K68" s="60" t="s">
        <v>456</v>
      </c>
      <c r="L68" s="60" t="s">
        <v>456</v>
      </c>
      <c r="M68" s="60" t="s">
        <v>456</v>
      </c>
      <c r="N68" s="60" t="s">
        <v>456</v>
      </c>
      <c r="O68" s="60" t="s">
        <v>457</v>
      </c>
      <c r="P68" s="60" t="s">
        <v>458</v>
      </c>
      <c r="Q68" s="60" t="s">
        <v>459</v>
      </c>
      <c r="R68" s="60" t="s">
        <v>460</v>
      </c>
      <c r="S68" s="60" t="s">
        <v>461</v>
      </c>
    </row>
    <row r="69" spans="1:19" ht="21">
      <c r="A69" s="60" t="s">
        <v>472</v>
      </c>
      <c r="B69" s="60">
        <v>105</v>
      </c>
      <c r="C69" s="60">
        <v>107</v>
      </c>
      <c r="D69" s="60">
        <v>229</v>
      </c>
      <c r="E69" s="60">
        <v>390</v>
      </c>
      <c r="F69" s="60">
        <v>1908</v>
      </c>
      <c r="G69" s="60">
        <v>4007</v>
      </c>
      <c r="H69" s="60">
        <v>3503</v>
      </c>
      <c r="I69" s="60">
        <v>882</v>
      </c>
      <c r="J69" s="60">
        <v>0</v>
      </c>
      <c r="K69" s="60">
        <v>0</v>
      </c>
      <c r="L69" s="60">
        <v>0</v>
      </c>
      <c r="M69" s="60">
        <v>0</v>
      </c>
      <c r="N69" s="60">
        <v>11131</v>
      </c>
      <c r="O69" s="60">
        <v>9</v>
      </c>
      <c r="P69" s="60">
        <v>50.76</v>
      </c>
      <c r="Q69" s="60">
        <v>0.04</v>
      </c>
      <c r="R69" s="60">
        <v>0.08</v>
      </c>
      <c r="S69" s="60">
        <v>21930713</v>
      </c>
    </row>
    <row r="70" spans="1:19" ht="21">
      <c r="A70" s="60" t="s">
        <v>473</v>
      </c>
      <c r="B70" s="60">
        <v>22</v>
      </c>
      <c r="C70" s="60">
        <v>19</v>
      </c>
      <c r="D70" s="60">
        <v>33</v>
      </c>
      <c r="E70" s="60">
        <v>61</v>
      </c>
      <c r="F70" s="60">
        <v>406</v>
      </c>
      <c r="G70" s="60">
        <v>937</v>
      </c>
      <c r="H70" s="60">
        <v>740</v>
      </c>
      <c r="I70" s="60">
        <v>236</v>
      </c>
      <c r="J70" s="60">
        <v>0</v>
      </c>
      <c r="K70" s="60">
        <v>0</v>
      </c>
      <c r="L70" s="60">
        <v>0</v>
      </c>
      <c r="M70" s="60">
        <v>0</v>
      </c>
      <c r="N70" s="60">
        <v>2454</v>
      </c>
      <c r="O70" s="60">
        <v>3</v>
      </c>
      <c r="P70" s="60">
        <v>48.52</v>
      </c>
      <c r="Q70" s="60">
        <v>0.06</v>
      </c>
      <c r="R70" s="60">
        <v>0.12</v>
      </c>
      <c r="S70" s="60">
        <v>5057217</v>
      </c>
    </row>
    <row r="71" spans="1:19" ht="21">
      <c r="A71" s="60" t="s">
        <v>206</v>
      </c>
      <c r="B71" s="60">
        <v>5</v>
      </c>
      <c r="C71" s="60">
        <v>6</v>
      </c>
      <c r="D71" s="60">
        <v>9</v>
      </c>
      <c r="E71" s="60">
        <v>18</v>
      </c>
      <c r="F71" s="60">
        <v>102</v>
      </c>
      <c r="G71" s="60">
        <v>242</v>
      </c>
      <c r="H71" s="60">
        <v>196</v>
      </c>
      <c r="I71" s="60">
        <v>99</v>
      </c>
      <c r="J71" s="60">
        <v>0</v>
      </c>
      <c r="K71" s="60">
        <v>0</v>
      </c>
      <c r="L71" s="60">
        <v>0</v>
      </c>
      <c r="M71" s="60">
        <v>0</v>
      </c>
      <c r="N71" s="60">
        <v>677</v>
      </c>
      <c r="O71" s="60">
        <v>0</v>
      </c>
      <c r="P71" s="60">
        <v>37.61</v>
      </c>
      <c r="Q71" s="60">
        <v>0</v>
      </c>
      <c r="R71" s="60">
        <v>0</v>
      </c>
      <c r="S71" s="60">
        <v>1799885</v>
      </c>
    </row>
    <row r="72" spans="1:19" ht="21">
      <c r="A72" s="60" t="s">
        <v>190</v>
      </c>
      <c r="B72" s="60">
        <v>12</v>
      </c>
      <c r="C72" s="60">
        <v>5</v>
      </c>
      <c r="D72" s="60">
        <v>11</v>
      </c>
      <c r="E72" s="60">
        <v>11</v>
      </c>
      <c r="F72" s="60">
        <v>72</v>
      </c>
      <c r="G72" s="60">
        <v>193</v>
      </c>
      <c r="H72" s="60">
        <v>138</v>
      </c>
      <c r="I72" s="60">
        <v>20</v>
      </c>
      <c r="J72" s="60">
        <v>0</v>
      </c>
      <c r="K72" s="60">
        <v>0</v>
      </c>
      <c r="L72" s="60">
        <v>0</v>
      </c>
      <c r="M72" s="60">
        <v>0</v>
      </c>
      <c r="N72" s="60">
        <v>462</v>
      </c>
      <c r="O72" s="60">
        <v>1</v>
      </c>
      <c r="P72" s="60">
        <v>47.92</v>
      </c>
      <c r="Q72" s="60">
        <v>0.1</v>
      </c>
      <c r="R72" s="60">
        <v>0.22</v>
      </c>
      <c r="S72" s="60">
        <v>964040</v>
      </c>
    </row>
    <row r="73" spans="1:19" ht="21">
      <c r="A73" s="60" t="s">
        <v>181</v>
      </c>
      <c r="B73" s="60">
        <v>4</v>
      </c>
      <c r="C73" s="60">
        <v>7</v>
      </c>
      <c r="D73" s="60">
        <v>6</v>
      </c>
      <c r="E73" s="60">
        <v>28</v>
      </c>
      <c r="F73" s="60">
        <v>184</v>
      </c>
      <c r="G73" s="60">
        <v>369</v>
      </c>
      <c r="H73" s="60">
        <v>253</v>
      </c>
      <c r="I73" s="60">
        <v>61</v>
      </c>
      <c r="J73" s="60">
        <v>0</v>
      </c>
      <c r="K73" s="60">
        <v>0</v>
      </c>
      <c r="L73" s="60">
        <v>0</v>
      </c>
      <c r="M73" s="60">
        <v>0</v>
      </c>
      <c r="N73" s="60">
        <v>912</v>
      </c>
      <c r="O73" s="60">
        <v>0</v>
      </c>
      <c r="P73" s="60">
        <v>69.72</v>
      </c>
      <c r="Q73" s="60">
        <v>0</v>
      </c>
      <c r="R73" s="60">
        <v>0</v>
      </c>
      <c r="S73" s="60">
        <v>1308074</v>
      </c>
    </row>
    <row r="74" spans="1:19" ht="21">
      <c r="A74" s="60" t="s">
        <v>183</v>
      </c>
      <c r="B74" s="60">
        <v>1</v>
      </c>
      <c r="C74" s="60">
        <v>1</v>
      </c>
      <c r="D74" s="60">
        <v>7</v>
      </c>
      <c r="E74" s="60">
        <v>4</v>
      </c>
      <c r="F74" s="60">
        <v>48</v>
      </c>
      <c r="G74" s="60">
        <v>133</v>
      </c>
      <c r="H74" s="60">
        <v>153</v>
      </c>
      <c r="I74" s="60">
        <v>56</v>
      </c>
      <c r="J74" s="60">
        <v>0</v>
      </c>
      <c r="K74" s="60">
        <v>0</v>
      </c>
      <c r="L74" s="60">
        <v>0</v>
      </c>
      <c r="M74" s="60">
        <v>0</v>
      </c>
      <c r="N74" s="60">
        <v>403</v>
      </c>
      <c r="O74" s="60">
        <v>2</v>
      </c>
      <c r="P74" s="60">
        <v>40.9</v>
      </c>
      <c r="Q74" s="60">
        <v>0.2</v>
      </c>
      <c r="R74" s="60">
        <v>0.5</v>
      </c>
      <c r="S74" s="60">
        <v>985218</v>
      </c>
    </row>
    <row r="75" spans="1:19" ht="21">
      <c r="A75" s="60" t="s">
        <v>474</v>
      </c>
      <c r="B75" s="60">
        <v>8</v>
      </c>
      <c r="C75" s="60">
        <v>11</v>
      </c>
      <c r="D75" s="60">
        <v>40</v>
      </c>
      <c r="E75" s="60">
        <v>51</v>
      </c>
      <c r="F75" s="60">
        <v>262</v>
      </c>
      <c r="G75" s="60">
        <v>564</v>
      </c>
      <c r="H75" s="60">
        <v>390</v>
      </c>
      <c r="I75" s="60">
        <v>91</v>
      </c>
      <c r="J75" s="60">
        <v>0</v>
      </c>
      <c r="K75" s="60">
        <v>0</v>
      </c>
      <c r="L75" s="60">
        <v>0</v>
      </c>
      <c r="M75" s="60">
        <v>0</v>
      </c>
      <c r="N75" s="60">
        <v>1417</v>
      </c>
      <c r="O75" s="60">
        <v>1</v>
      </c>
      <c r="P75" s="60">
        <v>25.63</v>
      </c>
      <c r="Q75" s="60">
        <v>0.02</v>
      </c>
      <c r="R75" s="60">
        <v>7.0000000000000007E-2</v>
      </c>
      <c r="S75" s="60">
        <v>5528267</v>
      </c>
    </row>
    <row r="76" spans="1:19" ht="21">
      <c r="A76" s="60" t="s">
        <v>155</v>
      </c>
      <c r="B76" s="60">
        <v>0</v>
      </c>
      <c r="C76" s="60">
        <v>0</v>
      </c>
      <c r="D76" s="60">
        <v>1</v>
      </c>
      <c r="E76" s="60">
        <v>3</v>
      </c>
      <c r="F76" s="60">
        <v>30</v>
      </c>
      <c r="G76" s="60">
        <v>49</v>
      </c>
      <c r="H76" s="60">
        <v>33</v>
      </c>
      <c r="I76" s="60">
        <v>5</v>
      </c>
      <c r="J76" s="60">
        <v>0</v>
      </c>
      <c r="K76" s="60">
        <v>0</v>
      </c>
      <c r="L76" s="60">
        <v>0</v>
      </c>
      <c r="M76" s="60">
        <v>0</v>
      </c>
      <c r="N76" s="60">
        <v>121</v>
      </c>
      <c r="O76" s="60">
        <v>0</v>
      </c>
      <c r="P76" s="60">
        <v>28.73</v>
      </c>
      <c r="Q76" s="60">
        <v>0</v>
      </c>
      <c r="R76" s="60">
        <v>0</v>
      </c>
      <c r="S76" s="60">
        <v>421136</v>
      </c>
    </row>
    <row r="77" spans="1:19" ht="21">
      <c r="A77" s="60" t="s">
        <v>207</v>
      </c>
      <c r="B77" s="60">
        <v>0</v>
      </c>
      <c r="C77" s="60">
        <v>2</v>
      </c>
      <c r="D77" s="60">
        <v>2</v>
      </c>
      <c r="E77" s="60">
        <v>9</v>
      </c>
      <c r="F77" s="60">
        <v>43</v>
      </c>
      <c r="G77" s="60">
        <v>106</v>
      </c>
      <c r="H77" s="60">
        <v>57</v>
      </c>
      <c r="I77" s="60">
        <v>12</v>
      </c>
      <c r="J77" s="60">
        <v>0</v>
      </c>
      <c r="K77" s="60">
        <v>0</v>
      </c>
      <c r="L77" s="60">
        <v>0</v>
      </c>
      <c r="M77" s="60">
        <v>0</v>
      </c>
      <c r="N77" s="60">
        <v>231</v>
      </c>
      <c r="O77" s="60">
        <v>0</v>
      </c>
      <c r="P77" s="60">
        <v>45.26</v>
      </c>
      <c r="Q77" s="60">
        <v>0</v>
      </c>
      <c r="R77" s="60">
        <v>0</v>
      </c>
      <c r="S77" s="60">
        <v>510404</v>
      </c>
    </row>
    <row r="78" spans="1:19" ht="21">
      <c r="A78" s="60" t="s">
        <v>226</v>
      </c>
      <c r="B78" s="60">
        <v>2</v>
      </c>
      <c r="C78" s="60">
        <v>1</v>
      </c>
      <c r="D78" s="60">
        <v>2</v>
      </c>
      <c r="E78" s="60">
        <v>4</v>
      </c>
      <c r="F78" s="60">
        <v>47</v>
      </c>
      <c r="G78" s="60">
        <v>144</v>
      </c>
      <c r="H78" s="60">
        <v>70</v>
      </c>
      <c r="I78" s="60">
        <v>14</v>
      </c>
      <c r="J78" s="60">
        <v>0</v>
      </c>
      <c r="K78" s="60">
        <v>0</v>
      </c>
      <c r="L78" s="60">
        <v>0</v>
      </c>
      <c r="M78" s="60">
        <v>0</v>
      </c>
      <c r="N78" s="60">
        <v>284</v>
      </c>
      <c r="O78" s="60">
        <v>0</v>
      </c>
      <c r="P78" s="60">
        <v>18.010000000000002</v>
      </c>
      <c r="Q78" s="60">
        <v>0</v>
      </c>
      <c r="R78" s="60">
        <v>0</v>
      </c>
      <c r="S78" s="60">
        <v>1576967</v>
      </c>
    </row>
    <row r="79" spans="1:19" ht="21">
      <c r="A79" s="60" t="s">
        <v>172</v>
      </c>
      <c r="B79" s="60">
        <v>2</v>
      </c>
      <c r="C79" s="60">
        <v>5</v>
      </c>
      <c r="D79" s="60">
        <v>12</v>
      </c>
      <c r="E79" s="60">
        <v>9</v>
      </c>
      <c r="F79" s="60">
        <v>46</v>
      </c>
      <c r="G79" s="60">
        <v>105</v>
      </c>
      <c r="H79" s="60">
        <v>126</v>
      </c>
      <c r="I79" s="60">
        <v>36</v>
      </c>
      <c r="J79" s="60">
        <v>0</v>
      </c>
      <c r="K79" s="60">
        <v>0</v>
      </c>
      <c r="L79" s="60">
        <v>0</v>
      </c>
      <c r="M79" s="60">
        <v>0</v>
      </c>
      <c r="N79" s="60">
        <v>341</v>
      </c>
      <c r="O79" s="60">
        <v>0</v>
      </c>
      <c r="P79" s="60">
        <v>53.34</v>
      </c>
      <c r="Q79" s="60">
        <v>0</v>
      </c>
      <c r="R79" s="60">
        <v>0</v>
      </c>
      <c r="S79" s="60">
        <v>639310</v>
      </c>
    </row>
    <row r="80" spans="1:19" ht="21">
      <c r="A80" s="60" t="s">
        <v>219</v>
      </c>
      <c r="B80" s="60">
        <v>1</v>
      </c>
      <c r="C80" s="60">
        <v>0</v>
      </c>
      <c r="D80" s="60">
        <v>1</v>
      </c>
      <c r="E80" s="60">
        <v>5</v>
      </c>
      <c r="F80" s="60">
        <v>23</v>
      </c>
      <c r="G80" s="60">
        <v>55</v>
      </c>
      <c r="H80" s="60">
        <v>40</v>
      </c>
      <c r="I80" s="60">
        <v>5</v>
      </c>
      <c r="J80" s="60">
        <v>0</v>
      </c>
      <c r="K80" s="60">
        <v>0</v>
      </c>
      <c r="L80" s="60">
        <v>0</v>
      </c>
      <c r="M80" s="60">
        <v>0</v>
      </c>
      <c r="N80" s="60">
        <v>130</v>
      </c>
      <c r="O80" s="60">
        <v>0</v>
      </c>
      <c r="P80" s="60">
        <v>25</v>
      </c>
      <c r="Q80" s="60">
        <v>0</v>
      </c>
      <c r="R80" s="60">
        <v>0</v>
      </c>
      <c r="S80" s="60">
        <v>519971</v>
      </c>
    </row>
    <row r="81" spans="1:19" ht="21">
      <c r="A81" s="60" t="s">
        <v>221</v>
      </c>
      <c r="B81" s="60">
        <v>1</v>
      </c>
      <c r="C81" s="60">
        <v>2</v>
      </c>
      <c r="D81" s="60">
        <v>11</v>
      </c>
      <c r="E81" s="60">
        <v>13</v>
      </c>
      <c r="F81" s="60">
        <v>37</v>
      </c>
      <c r="G81" s="60">
        <v>77</v>
      </c>
      <c r="H81" s="60">
        <v>49</v>
      </c>
      <c r="I81" s="60">
        <v>14</v>
      </c>
      <c r="J81" s="60">
        <v>0</v>
      </c>
      <c r="K81" s="60">
        <v>0</v>
      </c>
      <c r="L81" s="60">
        <v>0</v>
      </c>
      <c r="M81" s="60">
        <v>0</v>
      </c>
      <c r="N81" s="60">
        <v>204</v>
      </c>
      <c r="O81" s="60">
        <v>0</v>
      </c>
      <c r="P81" s="60">
        <v>17.829999999999998</v>
      </c>
      <c r="Q81" s="60">
        <v>0</v>
      </c>
      <c r="R81" s="60">
        <v>0</v>
      </c>
      <c r="S81" s="60">
        <v>1144343</v>
      </c>
    </row>
    <row r="82" spans="1:19" ht="21">
      <c r="A82" s="60" t="s">
        <v>192</v>
      </c>
      <c r="B82" s="60">
        <v>2</v>
      </c>
      <c r="C82" s="60">
        <v>1</v>
      </c>
      <c r="D82" s="60">
        <v>11</v>
      </c>
      <c r="E82" s="60">
        <v>8</v>
      </c>
      <c r="F82" s="60">
        <v>36</v>
      </c>
      <c r="G82" s="60">
        <v>28</v>
      </c>
      <c r="H82" s="60">
        <v>15</v>
      </c>
      <c r="I82" s="60">
        <v>5</v>
      </c>
      <c r="J82" s="60">
        <v>0</v>
      </c>
      <c r="K82" s="60">
        <v>0</v>
      </c>
      <c r="L82" s="60">
        <v>0</v>
      </c>
      <c r="M82" s="60">
        <v>0</v>
      </c>
      <c r="N82" s="60">
        <v>106</v>
      </c>
      <c r="O82" s="60">
        <v>1</v>
      </c>
      <c r="P82" s="60">
        <v>14.8</v>
      </c>
      <c r="Q82" s="60">
        <v>0.14000000000000001</v>
      </c>
      <c r="R82" s="60">
        <v>0.94</v>
      </c>
      <c r="S82" s="60">
        <v>716136</v>
      </c>
    </row>
    <row r="83" spans="1:19" ht="21">
      <c r="A83" s="60" t="s">
        <v>475</v>
      </c>
      <c r="B83" s="60">
        <v>44</v>
      </c>
      <c r="C83" s="60">
        <v>36</v>
      </c>
      <c r="D83" s="60">
        <v>69</v>
      </c>
      <c r="E83" s="60">
        <v>142</v>
      </c>
      <c r="F83" s="60">
        <v>608</v>
      </c>
      <c r="G83" s="60">
        <v>1404</v>
      </c>
      <c r="H83" s="60">
        <v>1339</v>
      </c>
      <c r="I83" s="60">
        <v>271</v>
      </c>
      <c r="J83" s="60">
        <v>0</v>
      </c>
      <c r="K83" s="60">
        <v>0</v>
      </c>
      <c r="L83" s="60">
        <v>0</v>
      </c>
      <c r="M83" s="60">
        <v>0</v>
      </c>
      <c r="N83" s="60">
        <v>3913</v>
      </c>
      <c r="O83" s="60">
        <v>2</v>
      </c>
      <c r="P83" s="60">
        <v>57.97</v>
      </c>
      <c r="Q83" s="60">
        <v>0.03</v>
      </c>
      <c r="R83" s="60">
        <v>0.05</v>
      </c>
      <c r="S83" s="60">
        <v>6749926</v>
      </c>
    </row>
    <row r="84" spans="1:19" ht="21">
      <c r="A84" s="60" t="s">
        <v>193</v>
      </c>
      <c r="B84" s="60">
        <v>23</v>
      </c>
      <c r="C84" s="60">
        <v>22</v>
      </c>
      <c r="D84" s="60">
        <v>33</v>
      </c>
      <c r="E84" s="60">
        <v>55</v>
      </c>
      <c r="F84" s="60">
        <v>243</v>
      </c>
      <c r="G84" s="60">
        <v>658</v>
      </c>
      <c r="H84" s="60">
        <v>468</v>
      </c>
      <c r="I84" s="60">
        <v>77</v>
      </c>
      <c r="J84" s="60">
        <v>0</v>
      </c>
      <c r="K84" s="60">
        <v>0</v>
      </c>
      <c r="L84" s="60">
        <v>0</v>
      </c>
      <c r="M84" s="60">
        <v>0</v>
      </c>
      <c r="N84" s="60">
        <v>1579</v>
      </c>
      <c r="O84" s="60">
        <v>2</v>
      </c>
      <c r="P84" s="60">
        <v>60.04</v>
      </c>
      <c r="Q84" s="60">
        <v>0.08</v>
      </c>
      <c r="R84" s="60">
        <v>0.13</v>
      </c>
      <c r="S84" s="60">
        <v>2630127</v>
      </c>
    </row>
    <row r="85" spans="1:19" ht="21">
      <c r="A85" s="60" t="s">
        <v>205</v>
      </c>
      <c r="B85" s="60">
        <v>4</v>
      </c>
      <c r="C85" s="60">
        <v>1</v>
      </c>
      <c r="D85" s="60">
        <v>4</v>
      </c>
      <c r="E85" s="60">
        <v>19</v>
      </c>
      <c r="F85" s="60">
        <v>90</v>
      </c>
      <c r="G85" s="60">
        <v>177</v>
      </c>
      <c r="H85" s="60">
        <v>257</v>
      </c>
      <c r="I85" s="60">
        <v>65</v>
      </c>
      <c r="J85" s="60">
        <v>0</v>
      </c>
      <c r="K85" s="60">
        <v>0</v>
      </c>
      <c r="L85" s="60">
        <v>0</v>
      </c>
      <c r="M85" s="60">
        <v>0</v>
      </c>
      <c r="N85" s="60">
        <v>617</v>
      </c>
      <c r="O85" s="60">
        <v>0</v>
      </c>
      <c r="P85" s="60">
        <v>38.9</v>
      </c>
      <c r="Q85" s="60">
        <v>0</v>
      </c>
      <c r="R85" s="60">
        <v>0</v>
      </c>
      <c r="S85" s="60">
        <v>1586279</v>
      </c>
    </row>
    <row r="86" spans="1:19" ht="21">
      <c r="A86" s="60" t="s">
        <v>156</v>
      </c>
      <c r="B86" s="60">
        <v>13</v>
      </c>
      <c r="C86" s="60">
        <v>12</v>
      </c>
      <c r="D86" s="60">
        <v>23</v>
      </c>
      <c r="E86" s="60">
        <v>49</v>
      </c>
      <c r="F86" s="60">
        <v>185</v>
      </c>
      <c r="G86" s="60">
        <v>389</v>
      </c>
      <c r="H86" s="60">
        <v>481</v>
      </c>
      <c r="I86" s="60">
        <v>88</v>
      </c>
      <c r="J86" s="60">
        <v>0</v>
      </c>
      <c r="K86" s="60">
        <v>0</v>
      </c>
      <c r="L86" s="60">
        <v>0</v>
      </c>
      <c r="M86" s="60">
        <v>0</v>
      </c>
      <c r="N86" s="60">
        <v>1240</v>
      </c>
      <c r="O86" s="60">
        <v>0</v>
      </c>
      <c r="P86" s="60">
        <v>88.87</v>
      </c>
      <c r="Q86" s="60">
        <v>0</v>
      </c>
      <c r="R86" s="60">
        <v>0</v>
      </c>
      <c r="S86" s="60">
        <v>1395295</v>
      </c>
    </row>
    <row r="87" spans="1:19" ht="21">
      <c r="A87" s="60" t="s">
        <v>200</v>
      </c>
      <c r="B87" s="60">
        <v>4</v>
      </c>
      <c r="C87" s="60">
        <v>1</v>
      </c>
      <c r="D87" s="60">
        <v>9</v>
      </c>
      <c r="E87" s="60">
        <v>19</v>
      </c>
      <c r="F87" s="60">
        <v>90</v>
      </c>
      <c r="G87" s="60">
        <v>180</v>
      </c>
      <c r="H87" s="60">
        <v>133</v>
      </c>
      <c r="I87" s="60">
        <v>41</v>
      </c>
      <c r="J87" s="60">
        <v>0</v>
      </c>
      <c r="K87" s="60">
        <v>0</v>
      </c>
      <c r="L87" s="60">
        <v>0</v>
      </c>
      <c r="M87" s="60">
        <v>0</v>
      </c>
      <c r="N87" s="60">
        <v>477</v>
      </c>
      <c r="O87" s="60">
        <v>0</v>
      </c>
      <c r="P87" s="60">
        <v>41.91</v>
      </c>
      <c r="Q87" s="60">
        <v>0</v>
      </c>
      <c r="R87" s="60">
        <v>0</v>
      </c>
      <c r="S87" s="60">
        <v>1138225</v>
      </c>
    </row>
    <row r="88" spans="1:19" ht="21">
      <c r="A88" s="60" t="s">
        <v>476</v>
      </c>
      <c r="B88" s="60">
        <v>31</v>
      </c>
      <c r="C88" s="60">
        <v>41</v>
      </c>
      <c r="D88" s="60">
        <v>87</v>
      </c>
      <c r="E88" s="60">
        <v>136</v>
      </c>
      <c r="F88" s="60">
        <v>632</v>
      </c>
      <c r="G88" s="60">
        <v>1102</v>
      </c>
      <c r="H88" s="60">
        <v>1034</v>
      </c>
      <c r="I88" s="60">
        <v>284</v>
      </c>
      <c r="J88" s="60">
        <v>0</v>
      </c>
      <c r="K88" s="60">
        <v>0</v>
      </c>
      <c r="L88" s="60">
        <v>0</v>
      </c>
      <c r="M88" s="60">
        <v>0</v>
      </c>
      <c r="N88" s="60">
        <v>3347</v>
      </c>
      <c r="O88" s="60">
        <v>3</v>
      </c>
      <c r="P88" s="60">
        <v>72.84</v>
      </c>
      <c r="Q88" s="60">
        <v>7.0000000000000007E-2</v>
      </c>
      <c r="R88" s="60">
        <v>0.09</v>
      </c>
      <c r="S88" s="60">
        <v>4595303</v>
      </c>
    </row>
    <row r="89" spans="1:19" ht="21">
      <c r="A89" s="60" t="s">
        <v>180</v>
      </c>
      <c r="B89" s="60">
        <v>19</v>
      </c>
      <c r="C89" s="60">
        <v>13</v>
      </c>
      <c r="D89" s="60">
        <v>35</v>
      </c>
      <c r="E89" s="60">
        <v>37</v>
      </c>
      <c r="F89" s="60">
        <v>123</v>
      </c>
      <c r="G89" s="60">
        <v>410</v>
      </c>
      <c r="H89" s="60">
        <v>456</v>
      </c>
      <c r="I89" s="60">
        <v>152</v>
      </c>
      <c r="J89" s="60">
        <v>0</v>
      </c>
      <c r="K89" s="60">
        <v>0</v>
      </c>
      <c r="L89" s="60">
        <v>0</v>
      </c>
      <c r="M89" s="60">
        <v>0</v>
      </c>
      <c r="N89" s="60">
        <v>1245</v>
      </c>
      <c r="O89" s="60">
        <v>0</v>
      </c>
      <c r="P89" s="60">
        <v>84.72</v>
      </c>
      <c r="Q89" s="60">
        <v>0</v>
      </c>
      <c r="R89" s="60">
        <v>0</v>
      </c>
      <c r="S89" s="60">
        <v>1469569</v>
      </c>
    </row>
    <row r="90" spans="1:19" ht="21">
      <c r="A90" s="60" t="s">
        <v>162</v>
      </c>
      <c r="B90" s="60">
        <v>10</v>
      </c>
      <c r="C90" s="60">
        <v>25</v>
      </c>
      <c r="D90" s="60">
        <v>42</v>
      </c>
      <c r="E90" s="60">
        <v>76</v>
      </c>
      <c r="F90" s="60">
        <v>413</v>
      </c>
      <c r="G90" s="60">
        <v>543</v>
      </c>
      <c r="H90" s="60">
        <v>415</v>
      </c>
      <c r="I90" s="60">
        <v>87</v>
      </c>
      <c r="J90" s="60">
        <v>0</v>
      </c>
      <c r="K90" s="60">
        <v>0</v>
      </c>
      <c r="L90" s="60">
        <v>0</v>
      </c>
      <c r="M90" s="60">
        <v>0</v>
      </c>
      <c r="N90" s="60">
        <v>1611</v>
      </c>
      <c r="O90" s="60">
        <v>3</v>
      </c>
      <c r="P90" s="60">
        <v>86.6</v>
      </c>
      <c r="Q90" s="60">
        <v>0.16</v>
      </c>
      <c r="R90" s="60">
        <v>0.19</v>
      </c>
      <c r="S90" s="60">
        <v>1860197</v>
      </c>
    </row>
    <row r="91" spans="1:19" ht="21">
      <c r="A91" s="60" t="s">
        <v>187</v>
      </c>
      <c r="B91" s="60">
        <v>2</v>
      </c>
      <c r="C91" s="60">
        <v>1</v>
      </c>
      <c r="D91" s="60">
        <v>5</v>
      </c>
      <c r="E91" s="60">
        <v>11</v>
      </c>
      <c r="F91" s="60">
        <v>39</v>
      </c>
      <c r="G91" s="60">
        <v>85</v>
      </c>
      <c r="H91" s="60">
        <v>108</v>
      </c>
      <c r="I91" s="60">
        <v>30</v>
      </c>
      <c r="J91" s="60">
        <v>0</v>
      </c>
      <c r="K91" s="60">
        <v>0</v>
      </c>
      <c r="L91" s="60">
        <v>0</v>
      </c>
      <c r="M91" s="60">
        <v>0</v>
      </c>
      <c r="N91" s="60">
        <v>281</v>
      </c>
      <c r="O91" s="60">
        <v>0</v>
      </c>
      <c r="P91" s="60">
        <v>52.04</v>
      </c>
      <c r="Q91" s="60">
        <v>0</v>
      </c>
      <c r="R91" s="60">
        <v>0</v>
      </c>
      <c r="S91" s="60">
        <v>539998</v>
      </c>
    </row>
    <row r="92" spans="1:19" ht="21">
      <c r="A92" s="60" t="s">
        <v>168</v>
      </c>
      <c r="B92" s="60">
        <v>0</v>
      </c>
      <c r="C92" s="60">
        <v>0</v>
      </c>
      <c r="D92" s="60">
        <v>0</v>
      </c>
      <c r="E92" s="60">
        <v>6</v>
      </c>
      <c r="F92" s="60">
        <v>12</v>
      </c>
      <c r="G92" s="60">
        <v>30</v>
      </c>
      <c r="H92" s="60">
        <v>35</v>
      </c>
      <c r="I92" s="60">
        <v>9</v>
      </c>
      <c r="J92" s="60">
        <v>0</v>
      </c>
      <c r="K92" s="60">
        <v>0</v>
      </c>
      <c r="L92" s="60">
        <v>0</v>
      </c>
      <c r="M92" s="60">
        <v>0</v>
      </c>
      <c r="N92" s="60">
        <v>92</v>
      </c>
      <c r="O92" s="60">
        <v>0</v>
      </c>
      <c r="P92" s="60">
        <v>24.42</v>
      </c>
      <c r="Q92" s="60">
        <v>0</v>
      </c>
      <c r="R92" s="60">
        <v>0</v>
      </c>
      <c r="S92" s="60">
        <v>376751</v>
      </c>
    </row>
    <row r="93" spans="1:19" ht="21">
      <c r="A93" s="60" t="s">
        <v>164</v>
      </c>
      <c r="B93" s="60">
        <v>0</v>
      </c>
      <c r="C93" s="60">
        <v>2</v>
      </c>
      <c r="D93" s="60">
        <v>5</v>
      </c>
      <c r="E93" s="60">
        <v>6</v>
      </c>
      <c r="F93" s="60">
        <v>45</v>
      </c>
      <c r="G93" s="60">
        <v>34</v>
      </c>
      <c r="H93" s="60">
        <v>20</v>
      </c>
      <c r="I93" s="60">
        <v>6</v>
      </c>
      <c r="J93" s="60">
        <v>0</v>
      </c>
      <c r="K93" s="60">
        <v>0</v>
      </c>
      <c r="L93" s="60">
        <v>0</v>
      </c>
      <c r="M93" s="60">
        <v>0</v>
      </c>
      <c r="N93" s="60">
        <v>118</v>
      </c>
      <c r="O93" s="60">
        <v>0</v>
      </c>
      <c r="P93" s="60">
        <v>33.83</v>
      </c>
      <c r="Q93" s="60">
        <v>0</v>
      </c>
      <c r="R93" s="60">
        <v>0</v>
      </c>
      <c r="S93" s="60">
        <v>348788</v>
      </c>
    </row>
    <row r="94" spans="1:19" ht="21">
      <c r="A94" s="60" t="s">
        <v>477</v>
      </c>
      <c r="B94" s="60">
        <v>673</v>
      </c>
      <c r="C94" s="60">
        <v>653</v>
      </c>
      <c r="D94" s="60">
        <v>648</v>
      </c>
      <c r="E94" s="60">
        <v>603</v>
      </c>
      <c r="F94" s="60">
        <v>1147</v>
      </c>
      <c r="G94" s="60">
        <v>1390</v>
      </c>
      <c r="H94" s="60">
        <v>1403</v>
      </c>
      <c r="I94" s="60">
        <v>408</v>
      </c>
      <c r="J94" s="60">
        <v>0</v>
      </c>
      <c r="K94" s="60">
        <v>0</v>
      </c>
      <c r="L94" s="60">
        <v>0</v>
      </c>
      <c r="M94" s="60">
        <v>0</v>
      </c>
      <c r="N94" s="60">
        <v>6925</v>
      </c>
      <c r="O94" s="60">
        <v>10</v>
      </c>
      <c r="P94" s="60">
        <v>74.33</v>
      </c>
      <c r="Q94" s="60">
        <v>0.11</v>
      </c>
      <c r="R94" s="60">
        <v>0.14000000000000001</v>
      </c>
      <c r="S94" s="60">
        <v>9315935</v>
      </c>
    </row>
    <row r="95" spans="1:19" ht="17.25">
      <c r="A95" s="61" t="s">
        <v>469</v>
      </c>
      <c r="B95" s="62">
        <v>241660</v>
      </c>
    </row>
    <row r="97" spans="1:19" ht="18">
      <c r="A97" s="47" t="s">
        <v>453</v>
      </c>
    </row>
    <row r="98" spans="1:19" ht="18">
      <c r="A98" s="47" t="s">
        <v>454</v>
      </c>
    </row>
    <row r="99" spans="1:19" ht="21">
      <c r="A99" s="60" t="s">
        <v>146</v>
      </c>
      <c r="B99" s="60" t="s">
        <v>228</v>
      </c>
      <c r="C99" s="60" t="s">
        <v>229</v>
      </c>
      <c r="D99" s="60" t="s">
        <v>230</v>
      </c>
      <c r="E99" s="60" t="s">
        <v>231</v>
      </c>
      <c r="F99" s="60" t="s">
        <v>232</v>
      </c>
      <c r="G99" s="60" t="s">
        <v>233</v>
      </c>
      <c r="H99" s="60" t="s">
        <v>234</v>
      </c>
      <c r="I99" s="60" t="s">
        <v>235</v>
      </c>
      <c r="J99" s="60" t="s">
        <v>236</v>
      </c>
      <c r="K99" s="60" t="s">
        <v>237</v>
      </c>
      <c r="L99" s="60" t="s">
        <v>238</v>
      </c>
      <c r="M99" s="60" t="s">
        <v>239</v>
      </c>
      <c r="N99" s="60" t="s">
        <v>147</v>
      </c>
      <c r="O99" s="60" t="s">
        <v>147</v>
      </c>
      <c r="P99" s="60" t="s">
        <v>148</v>
      </c>
      <c r="Q99" s="60" t="s">
        <v>150</v>
      </c>
      <c r="R99" s="60" t="s">
        <v>37</v>
      </c>
      <c r="S99" s="60" t="s">
        <v>97</v>
      </c>
    </row>
    <row r="100" spans="1:19" ht="21">
      <c r="A100" s="60" t="s">
        <v>455</v>
      </c>
      <c r="B100" s="60" t="s">
        <v>456</v>
      </c>
      <c r="C100" s="60" t="s">
        <v>456</v>
      </c>
      <c r="D100" s="60" t="s">
        <v>456</v>
      </c>
      <c r="E100" s="60" t="s">
        <v>456</v>
      </c>
      <c r="F100" s="60" t="s">
        <v>456</v>
      </c>
      <c r="G100" s="60" t="s">
        <v>456</v>
      </c>
      <c r="H100" s="60" t="s">
        <v>456</v>
      </c>
      <c r="I100" s="60" t="s">
        <v>456</v>
      </c>
      <c r="J100" s="60" t="s">
        <v>456</v>
      </c>
      <c r="K100" s="60" t="s">
        <v>456</v>
      </c>
      <c r="L100" s="60" t="s">
        <v>456</v>
      </c>
      <c r="M100" s="60" t="s">
        <v>456</v>
      </c>
      <c r="N100" s="60" t="s">
        <v>456</v>
      </c>
      <c r="O100" s="60" t="s">
        <v>457</v>
      </c>
      <c r="P100" s="60" t="s">
        <v>458</v>
      </c>
      <c r="Q100" s="60" t="s">
        <v>459</v>
      </c>
      <c r="R100" s="60" t="s">
        <v>460</v>
      </c>
      <c r="S100" s="60" t="s">
        <v>461</v>
      </c>
    </row>
    <row r="101" spans="1:19" ht="21">
      <c r="A101" s="60" t="s">
        <v>478</v>
      </c>
      <c r="B101" s="60">
        <v>410</v>
      </c>
      <c r="C101" s="60">
        <v>479</v>
      </c>
      <c r="D101" s="60">
        <v>471</v>
      </c>
      <c r="E101" s="60">
        <v>442</v>
      </c>
      <c r="F101" s="60">
        <v>887</v>
      </c>
      <c r="G101" s="60">
        <v>954</v>
      </c>
      <c r="H101" s="60">
        <v>912</v>
      </c>
      <c r="I101" s="60">
        <v>213</v>
      </c>
      <c r="J101" s="60">
        <v>0</v>
      </c>
      <c r="K101" s="60">
        <v>0</v>
      </c>
      <c r="L101" s="60">
        <v>0</v>
      </c>
      <c r="M101" s="60">
        <v>0</v>
      </c>
      <c r="N101" s="60">
        <v>4768</v>
      </c>
      <c r="O101" s="60">
        <v>7</v>
      </c>
      <c r="P101" s="60">
        <v>107.96</v>
      </c>
      <c r="Q101" s="60">
        <v>0.16</v>
      </c>
      <c r="R101" s="60">
        <v>0.15</v>
      </c>
      <c r="S101" s="60">
        <v>4416615</v>
      </c>
    </row>
    <row r="102" spans="1:19" ht="21">
      <c r="A102" s="60" t="s">
        <v>177</v>
      </c>
      <c r="B102" s="60">
        <v>184</v>
      </c>
      <c r="C102" s="60">
        <v>230</v>
      </c>
      <c r="D102" s="60">
        <v>208</v>
      </c>
      <c r="E102" s="60">
        <v>170</v>
      </c>
      <c r="F102" s="60">
        <v>360</v>
      </c>
      <c r="G102" s="60">
        <v>399</v>
      </c>
      <c r="H102" s="60">
        <v>461</v>
      </c>
      <c r="I102" s="60">
        <v>81</v>
      </c>
      <c r="J102" s="60">
        <v>0</v>
      </c>
      <c r="K102" s="60">
        <v>0</v>
      </c>
      <c r="L102" s="60">
        <v>0</v>
      </c>
      <c r="M102" s="60">
        <v>0</v>
      </c>
      <c r="N102" s="60">
        <v>2093</v>
      </c>
      <c r="O102" s="60">
        <v>1</v>
      </c>
      <c r="P102" s="60">
        <v>134.72999999999999</v>
      </c>
      <c r="Q102" s="60">
        <v>0.06</v>
      </c>
      <c r="R102" s="60">
        <v>0.05</v>
      </c>
      <c r="S102" s="60">
        <v>1553481</v>
      </c>
    </row>
    <row r="103" spans="1:19" ht="21">
      <c r="A103" s="60" t="s">
        <v>166</v>
      </c>
      <c r="B103" s="60">
        <v>36</v>
      </c>
      <c r="C103" s="60">
        <v>41</v>
      </c>
      <c r="D103" s="60">
        <v>53</v>
      </c>
      <c r="E103" s="60">
        <v>70</v>
      </c>
      <c r="F103" s="60">
        <v>140</v>
      </c>
      <c r="G103" s="60">
        <v>162</v>
      </c>
      <c r="H103" s="60">
        <v>135</v>
      </c>
      <c r="I103" s="60">
        <v>29</v>
      </c>
      <c r="J103" s="60">
        <v>0</v>
      </c>
      <c r="K103" s="60">
        <v>0</v>
      </c>
      <c r="L103" s="60">
        <v>0</v>
      </c>
      <c r="M103" s="60">
        <v>0</v>
      </c>
      <c r="N103" s="60">
        <v>666</v>
      </c>
      <c r="O103" s="60">
        <v>1</v>
      </c>
      <c r="P103" s="60">
        <v>143.53</v>
      </c>
      <c r="Q103" s="60">
        <v>0.22</v>
      </c>
      <c r="R103" s="60">
        <v>0.15</v>
      </c>
      <c r="S103" s="60">
        <v>464016</v>
      </c>
    </row>
    <row r="104" spans="1:19" ht="21">
      <c r="A104" s="60" t="s">
        <v>169</v>
      </c>
      <c r="B104" s="60">
        <v>31</v>
      </c>
      <c r="C104" s="60">
        <v>32</v>
      </c>
      <c r="D104" s="60">
        <v>36</v>
      </c>
      <c r="E104" s="60">
        <v>29</v>
      </c>
      <c r="F104" s="60">
        <v>55</v>
      </c>
      <c r="G104" s="60">
        <v>30</v>
      </c>
      <c r="H104" s="60">
        <v>47</v>
      </c>
      <c r="I104" s="60">
        <v>16</v>
      </c>
      <c r="J104" s="60">
        <v>0</v>
      </c>
      <c r="K104" s="60">
        <v>0</v>
      </c>
      <c r="L104" s="60">
        <v>0</v>
      </c>
      <c r="M104" s="60">
        <v>0</v>
      </c>
      <c r="N104" s="60">
        <v>276</v>
      </c>
      <c r="O104" s="60">
        <v>1</v>
      </c>
      <c r="P104" s="60">
        <v>104.22</v>
      </c>
      <c r="Q104" s="60">
        <v>0.38</v>
      </c>
      <c r="R104" s="60">
        <v>0.36</v>
      </c>
      <c r="S104" s="60">
        <v>264826</v>
      </c>
    </row>
    <row r="105" spans="1:19" ht="21">
      <c r="A105" s="60" t="s">
        <v>167</v>
      </c>
      <c r="B105" s="60">
        <v>67</v>
      </c>
      <c r="C105" s="60">
        <v>69</v>
      </c>
      <c r="D105" s="60">
        <v>74</v>
      </c>
      <c r="E105" s="60">
        <v>54</v>
      </c>
      <c r="F105" s="60">
        <v>93</v>
      </c>
      <c r="G105" s="60">
        <v>88</v>
      </c>
      <c r="H105" s="60">
        <v>104</v>
      </c>
      <c r="I105" s="60">
        <v>35</v>
      </c>
      <c r="J105" s="60">
        <v>0</v>
      </c>
      <c r="K105" s="60">
        <v>0</v>
      </c>
      <c r="L105" s="60">
        <v>0</v>
      </c>
      <c r="M105" s="60">
        <v>0</v>
      </c>
      <c r="N105" s="60">
        <v>584</v>
      </c>
      <c r="O105" s="60">
        <v>2</v>
      </c>
      <c r="P105" s="60">
        <v>149.6</v>
      </c>
      <c r="Q105" s="60">
        <v>0.51</v>
      </c>
      <c r="R105" s="60">
        <v>0.34</v>
      </c>
      <c r="S105" s="60">
        <v>390387</v>
      </c>
    </row>
    <row r="106" spans="1:19" ht="21">
      <c r="A106" s="60" t="s">
        <v>213</v>
      </c>
      <c r="B106" s="60">
        <v>68</v>
      </c>
      <c r="C106" s="60">
        <v>70</v>
      </c>
      <c r="D106" s="60">
        <v>59</v>
      </c>
      <c r="E106" s="60">
        <v>73</v>
      </c>
      <c r="F106" s="60">
        <v>171</v>
      </c>
      <c r="G106" s="60">
        <v>212</v>
      </c>
      <c r="H106" s="60">
        <v>122</v>
      </c>
      <c r="I106" s="60">
        <v>34</v>
      </c>
      <c r="J106" s="60">
        <v>0</v>
      </c>
      <c r="K106" s="60">
        <v>0</v>
      </c>
      <c r="L106" s="60">
        <v>0</v>
      </c>
      <c r="M106" s="60">
        <v>0</v>
      </c>
      <c r="N106" s="60">
        <v>809</v>
      </c>
      <c r="O106" s="60">
        <v>1</v>
      </c>
      <c r="P106" s="60">
        <v>77.13</v>
      </c>
      <c r="Q106" s="60">
        <v>0.1</v>
      </c>
      <c r="R106" s="60">
        <v>0.12</v>
      </c>
      <c r="S106" s="60">
        <v>1048842</v>
      </c>
    </row>
    <row r="107" spans="1:19" ht="21">
      <c r="A107" s="60" t="s">
        <v>189</v>
      </c>
      <c r="B107" s="60">
        <v>9</v>
      </c>
      <c r="C107" s="60">
        <v>11</v>
      </c>
      <c r="D107" s="60">
        <v>31</v>
      </c>
      <c r="E107" s="60">
        <v>25</v>
      </c>
      <c r="F107" s="60">
        <v>42</v>
      </c>
      <c r="G107" s="60">
        <v>41</v>
      </c>
      <c r="H107" s="60">
        <v>13</v>
      </c>
      <c r="I107" s="60">
        <v>9</v>
      </c>
      <c r="J107" s="60">
        <v>0</v>
      </c>
      <c r="K107" s="60">
        <v>0</v>
      </c>
      <c r="L107" s="60">
        <v>0</v>
      </c>
      <c r="M107" s="60">
        <v>0</v>
      </c>
      <c r="N107" s="60">
        <v>181</v>
      </c>
      <c r="O107" s="60">
        <v>0</v>
      </c>
      <c r="P107" s="60">
        <v>96.1</v>
      </c>
      <c r="Q107" s="60">
        <v>0</v>
      </c>
      <c r="R107" s="60">
        <v>0</v>
      </c>
      <c r="S107" s="60">
        <v>188345</v>
      </c>
    </row>
    <row r="108" spans="1:19" ht="21">
      <c r="A108" s="60" t="s">
        <v>215</v>
      </c>
      <c r="B108" s="60">
        <v>15</v>
      </c>
      <c r="C108" s="60">
        <v>26</v>
      </c>
      <c r="D108" s="60">
        <v>10</v>
      </c>
      <c r="E108" s="60">
        <v>21</v>
      </c>
      <c r="F108" s="60">
        <v>26</v>
      </c>
      <c r="G108" s="60">
        <v>22</v>
      </c>
      <c r="H108" s="60">
        <v>30</v>
      </c>
      <c r="I108" s="60">
        <v>9</v>
      </c>
      <c r="J108" s="60">
        <v>0</v>
      </c>
      <c r="K108" s="60">
        <v>0</v>
      </c>
      <c r="L108" s="60">
        <v>0</v>
      </c>
      <c r="M108" s="60">
        <v>0</v>
      </c>
      <c r="N108" s="60">
        <v>159</v>
      </c>
      <c r="O108" s="60">
        <v>1</v>
      </c>
      <c r="P108" s="60">
        <v>31.38</v>
      </c>
      <c r="Q108" s="60">
        <v>0.2</v>
      </c>
      <c r="R108" s="60">
        <v>0.63</v>
      </c>
      <c r="S108" s="60">
        <v>506718</v>
      </c>
    </row>
    <row r="109" spans="1:19" ht="21">
      <c r="A109" s="60" t="s">
        <v>479</v>
      </c>
      <c r="B109" s="60">
        <v>263</v>
      </c>
      <c r="C109" s="60">
        <v>174</v>
      </c>
      <c r="D109" s="60">
        <v>177</v>
      </c>
      <c r="E109" s="60">
        <v>161</v>
      </c>
      <c r="F109" s="60">
        <v>260</v>
      </c>
      <c r="G109" s="60">
        <v>436</v>
      </c>
      <c r="H109" s="60">
        <v>491</v>
      </c>
      <c r="I109" s="60">
        <v>195</v>
      </c>
      <c r="J109" s="60">
        <v>0</v>
      </c>
      <c r="K109" s="60">
        <v>0</v>
      </c>
      <c r="L109" s="60">
        <v>0</v>
      </c>
      <c r="M109" s="60">
        <v>0</v>
      </c>
      <c r="N109" s="60">
        <v>2157</v>
      </c>
      <c r="O109" s="60">
        <v>3</v>
      </c>
      <c r="P109" s="60">
        <v>44.03</v>
      </c>
      <c r="Q109" s="60">
        <v>0.06</v>
      </c>
      <c r="R109" s="60">
        <v>0.14000000000000001</v>
      </c>
      <c r="S109" s="60">
        <v>4899320</v>
      </c>
    </row>
    <row r="110" spans="1:19" ht="21">
      <c r="A110" s="60" t="s">
        <v>153</v>
      </c>
      <c r="B110" s="60">
        <v>99</v>
      </c>
      <c r="C110" s="60">
        <v>77</v>
      </c>
      <c r="D110" s="60">
        <v>75</v>
      </c>
      <c r="E110" s="60">
        <v>54</v>
      </c>
      <c r="F110" s="60">
        <v>92</v>
      </c>
      <c r="G110" s="60">
        <v>185</v>
      </c>
      <c r="H110" s="60">
        <v>223</v>
      </c>
      <c r="I110" s="60">
        <v>96</v>
      </c>
      <c r="J110" s="60">
        <v>0</v>
      </c>
      <c r="K110" s="60">
        <v>0</v>
      </c>
      <c r="L110" s="60">
        <v>0</v>
      </c>
      <c r="M110" s="60">
        <v>0</v>
      </c>
      <c r="N110" s="60">
        <v>901</v>
      </c>
      <c r="O110" s="60">
        <v>1</v>
      </c>
      <c r="P110" s="60">
        <v>63.72</v>
      </c>
      <c r="Q110" s="60">
        <v>7.0000000000000007E-2</v>
      </c>
      <c r="R110" s="60">
        <v>0.11</v>
      </c>
      <c r="S110" s="60">
        <v>1414009</v>
      </c>
    </row>
    <row r="111" spans="1:19" ht="21">
      <c r="A111" s="60" t="s">
        <v>170</v>
      </c>
      <c r="B111" s="60">
        <v>4</v>
      </c>
      <c r="C111" s="60">
        <v>8</v>
      </c>
      <c r="D111" s="60">
        <v>12</v>
      </c>
      <c r="E111" s="60">
        <v>4</v>
      </c>
      <c r="F111" s="60">
        <v>9</v>
      </c>
      <c r="G111" s="60">
        <v>24</v>
      </c>
      <c r="H111" s="60">
        <v>12</v>
      </c>
      <c r="I111" s="60">
        <v>1</v>
      </c>
      <c r="J111" s="60">
        <v>0</v>
      </c>
      <c r="K111" s="60">
        <v>0</v>
      </c>
      <c r="L111" s="60">
        <v>0</v>
      </c>
      <c r="M111" s="60">
        <v>0</v>
      </c>
      <c r="N111" s="60">
        <v>74</v>
      </c>
      <c r="O111" s="60">
        <v>0</v>
      </c>
      <c r="P111" s="60">
        <v>23.36</v>
      </c>
      <c r="Q111" s="60">
        <v>0</v>
      </c>
      <c r="R111" s="60">
        <v>0</v>
      </c>
      <c r="S111" s="60">
        <v>316767</v>
      </c>
    </row>
    <row r="112" spans="1:19" ht="21">
      <c r="A112" s="60" t="s">
        <v>165</v>
      </c>
      <c r="B112" s="60">
        <v>30</v>
      </c>
      <c r="C112" s="60">
        <v>16</v>
      </c>
      <c r="D112" s="60">
        <v>21</v>
      </c>
      <c r="E112" s="60">
        <v>38</v>
      </c>
      <c r="F112" s="60">
        <v>42</v>
      </c>
      <c r="G112" s="60">
        <v>80</v>
      </c>
      <c r="H112" s="60">
        <v>101</v>
      </c>
      <c r="I112" s="60">
        <v>22</v>
      </c>
      <c r="J112" s="60">
        <v>0</v>
      </c>
      <c r="K112" s="60">
        <v>0</v>
      </c>
      <c r="L112" s="60">
        <v>0</v>
      </c>
      <c r="M112" s="60">
        <v>0</v>
      </c>
      <c r="N112" s="60">
        <v>350</v>
      </c>
      <c r="O112" s="60">
        <v>2</v>
      </c>
      <c r="P112" s="60">
        <v>54.58</v>
      </c>
      <c r="Q112" s="60">
        <v>0.31</v>
      </c>
      <c r="R112" s="60">
        <v>0.56999999999999995</v>
      </c>
      <c r="S112" s="60">
        <v>641239</v>
      </c>
    </row>
    <row r="113" spans="1:19" ht="21">
      <c r="A113" s="60" t="s">
        <v>154</v>
      </c>
      <c r="B113" s="60">
        <v>35</v>
      </c>
      <c r="C113" s="60">
        <v>11</v>
      </c>
      <c r="D113" s="60">
        <v>18</v>
      </c>
      <c r="E113" s="60">
        <v>26</v>
      </c>
      <c r="F113" s="60">
        <v>52</v>
      </c>
      <c r="G113" s="60">
        <v>86</v>
      </c>
      <c r="H113" s="60">
        <v>44</v>
      </c>
      <c r="I113" s="60">
        <v>0</v>
      </c>
      <c r="J113" s="60">
        <v>0</v>
      </c>
      <c r="K113" s="60">
        <v>0</v>
      </c>
      <c r="L113" s="60">
        <v>0</v>
      </c>
      <c r="M113" s="60">
        <v>0</v>
      </c>
      <c r="N113" s="60">
        <v>272</v>
      </c>
      <c r="O113" s="60">
        <v>0</v>
      </c>
      <c r="P113" s="60">
        <v>51.99</v>
      </c>
      <c r="Q113" s="60">
        <v>0</v>
      </c>
      <c r="R113" s="60">
        <v>0</v>
      </c>
      <c r="S113" s="60">
        <v>523223</v>
      </c>
    </row>
    <row r="114" spans="1:19" ht="21">
      <c r="A114" s="60" t="s">
        <v>157</v>
      </c>
      <c r="B114" s="60">
        <v>26</v>
      </c>
      <c r="C114" s="60">
        <v>26</v>
      </c>
      <c r="D114" s="60">
        <v>19</v>
      </c>
      <c r="E114" s="60">
        <v>12</v>
      </c>
      <c r="F114" s="60">
        <v>24</v>
      </c>
      <c r="G114" s="60">
        <v>20</v>
      </c>
      <c r="H114" s="60">
        <v>36</v>
      </c>
      <c r="I114" s="60">
        <v>16</v>
      </c>
      <c r="J114" s="60">
        <v>0</v>
      </c>
      <c r="K114" s="60">
        <v>0</v>
      </c>
      <c r="L114" s="60">
        <v>0</v>
      </c>
      <c r="M114" s="60">
        <v>0</v>
      </c>
      <c r="N114" s="60">
        <v>179</v>
      </c>
      <c r="O114" s="60">
        <v>0</v>
      </c>
      <c r="P114" s="60">
        <v>25.66</v>
      </c>
      <c r="Q114" s="60">
        <v>0</v>
      </c>
      <c r="R114" s="60">
        <v>0</v>
      </c>
      <c r="S114" s="60">
        <v>697492</v>
      </c>
    </row>
    <row r="115" spans="1:19" ht="21">
      <c r="A115" s="60" t="s">
        <v>179</v>
      </c>
      <c r="B115" s="60">
        <v>27</v>
      </c>
      <c r="C115" s="60">
        <v>15</v>
      </c>
      <c r="D115" s="60">
        <v>8</v>
      </c>
      <c r="E115" s="60">
        <v>8</v>
      </c>
      <c r="F115" s="60">
        <v>14</v>
      </c>
      <c r="G115" s="60">
        <v>16</v>
      </c>
      <c r="H115" s="60">
        <v>45</v>
      </c>
      <c r="I115" s="60">
        <v>30</v>
      </c>
      <c r="J115" s="60">
        <v>0</v>
      </c>
      <c r="K115" s="60">
        <v>0</v>
      </c>
      <c r="L115" s="60">
        <v>0</v>
      </c>
      <c r="M115" s="60">
        <v>0</v>
      </c>
      <c r="N115" s="60">
        <v>163</v>
      </c>
      <c r="O115" s="60">
        <v>0</v>
      </c>
      <c r="P115" s="60">
        <v>31.33</v>
      </c>
      <c r="Q115" s="60">
        <v>0</v>
      </c>
      <c r="R115" s="60">
        <v>0</v>
      </c>
      <c r="S115" s="60">
        <v>520209</v>
      </c>
    </row>
    <row r="116" spans="1:19" ht="21">
      <c r="A116" s="60" t="s">
        <v>158</v>
      </c>
      <c r="B116" s="60">
        <v>42</v>
      </c>
      <c r="C116" s="60">
        <v>21</v>
      </c>
      <c r="D116" s="60">
        <v>24</v>
      </c>
      <c r="E116" s="60">
        <v>19</v>
      </c>
      <c r="F116" s="60">
        <v>27</v>
      </c>
      <c r="G116" s="60">
        <v>25</v>
      </c>
      <c r="H116" s="60">
        <v>30</v>
      </c>
      <c r="I116" s="60">
        <v>30</v>
      </c>
      <c r="J116" s="60">
        <v>0</v>
      </c>
      <c r="K116" s="60">
        <v>0</v>
      </c>
      <c r="L116" s="60">
        <v>0</v>
      </c>
      <c r="M116" s="60">
        <v>0</v>
      </c>
      <c r="N116" s="60">
        <v>218</v>
      </c>
      <c r="O116" s="60">
        <v>0</v>
      </c>
      <c r="P116" s="60">
        <v>27.72</v>
      </c>
      <c r="Q116" s="60">
        <v>0</v>
      </c>
      <c r="R116" s="60">
        <v>0</v>
      </c>
      <c r="S116" s="60">
        <v>786381</v>
      </c>
    </row>
    <row r="117" spans="1:19" ht="17.25">
      <c r="A117" s="61" t="s">
        <v>469</v>
      </c>
      <c r="B117" s="62">
        <v>241660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D27"/>
  <sheetViews>
    <sheetView topLeftCell="A2" workbookViewId="0">
      <selection activeCell="BE9" sqref="BE9"/>
    </sheetView>
  </sheetViews>
  <sheetFormatPr defaultRowHeight="14.25"/>
  <cols>
    <col min="1" max="1" width="11.5703125" style="22" customWidth="1"/>
    <col min="2" max="54" width="4.140625" style="22" customWidth="1"/>
    <col min="55" max="55" width="6.42578125" style="22" customWidth="1"/>
    <col min="56" max="56" width="10.28515625" style="22" customWidth="1"/>
    <col min="57" max="16384" width="9.140625" style="22"/>
  </cols>
  <sheetData>
    <row r="1" spans="1:56">
      <c r="A1" s="105" t="s">
        <v>712</v>
      </c>
    </row>
    <row r="3" spans="1:56">
      <c r="A3" s="23" t="str">
        <f>[1]รอวางป่วบรายสัปดาห์!B1</f>
        <v>Addname</v>
      </c>
      <c r="B3" s="24" t="s">
        <v>141</v>
      </c>
      <c r="C3" s="24" t="str">
        <f>[1]รอวางป่วบรายสัปดาห์!D1</f>
        <v>W2</v>
      </c>
      <c r="D3" s="24" t="str">
        <f>[1]รอวางป่วบรายสัปดาห์!E1</f>
        <v>W3</v>
      </c>
      <c r="E3" s="24" t="str">
        <f>[1]รอวางป่วบรายสัปดาห์!F1</f>
        <v>W4</v>
      </c>
      <c r="F3" s="24" t="str">
        <f>[1]รอวางป่วบรายสัปดาห์!G1</f>
        <v>W5</v>
      </c>
      <c r="G3" s="24" t="str">
        <f>[1]รอวางป่วบรายสัปดาห์!H1</f>
        <v>W6</v>
      </c>
      <c r="H3" s="24" t="str">
        <f>[1]รอวางป่วบรายสัปดาห์!I1</f>
        <v>W7</v>
      </c>
      <c r="I3" s="24" t="str">
        <f>[1]รอวางป่วบรายสัปดาห์!J1</f>
        <v>W8</v>
      </c>
      <c r="J3" s="24" t="str">
        <f>[1]รอวางป่วบรายสัปดาห์!K1</f>
        <v>W9</v>
      </c>
      <c r="K3" s="24" t="str">
        <f>[1]รอวางป่วบรายสัปดาห์!L1</f>
        <v>W10</v>
      </c>
      <c r="L3" s="24" t="str">
        <f>[1]รอวางป่วบรายสัปดาห์!M1</f>
        <v>W11</v>
      </c>
      <c r="M3" s="24" t="str">
        <f>[1]รอวางป่วบรายสัปดาห์!N1</f>
        <v>W12</v>
      </c>
      <c r="N3" s="24" t="str">
        <f>[1]รอวางป่วบรายสัปดาห์!O1</f>
        <v>W13</v>
      </c>
      <c r="O3" s="24" t="str">
        <f>[1]รอวางป่วบรายสัปดาห์!P1</f>
        <v>W14</v>
      </c>
      <c r="P3" s="24" t="str">
        <f>[1]รอวางป่วบรายสัปดาห์!Q1</f>
        <v>W15</v>
      </c>
      <c r="Q3" s="24" t="str">
        <f>[1]รอวางป่วบรายสัปดาห์!R1</f>
        <v>W16</v>
      </c>
      <c r="R3" s="24" t="str">
        <f>[1]รอวางป่วบรายสัปดาห์!S1</f>
        <v>W17</v>
      </c>
      <c r="S3" s="24" t="str">
        <f>[1]รอวางป่วบรายสัปดาห์!T1</f>
        <v>W18</v>
      </c>
      <c r="T3" s="24" t="str">
        <f>[1]รอวางป่วบรายสัปดาห์!U1</f>
        <v>W19</v>
      </c>
      <c r="U3" s="24" t="str">
        <f>[1]รอวางป่วบรายสัปดาห์!V1</f>
        <v>W20</v>
      </c>
      <c r="V3" s="24" t="str">
        <f>[1]รอวางป่วบรายสัปดาห์!W1</f>
        <v>W21</v>
      </c>
      <c r="W3" s="24" t="str">
        <f>[1]รอวางป่วบรายสัปดาห์!X1</f>
        <v>W22</v>
      </c>
      <c r="X3" s="24" t="str">
        <f>[1]รอวางป่วบรายสัปดาห์!Y1</f>
        <v>W23</v>
      </c>
      <c r="Y3" s="24" t="str">
        <f>[1]รอวางป่วบรายสัปดาห์!Z1</f>
        <v>W24</v>
      </c>
      <c r="Z3" s="24" t="str">
        <f>[1]รอวางป่วบรายสัปดาห์!AA1</f>
        <v>W25</v>
      </c>
      <c r="AA3" s="24" t="str">
        <f>[1]รอวางป่วบรายสัปดาห์!AB1</f>
        <v>W26</v>
      </c>
      <c r="AB3" s="24" t="str">
        <f>[1]รอวางป่วบรายสัปดาห์!AC1</f>
        <v>W27</v>
      </c>
      <c r="AC3" s="24" t="str">
        <f>[1]รอวางป่วบรายสัปดาห์!AD1</f>
        <v>W28</v>
      </c>
      <c r="AD3" s="24" t="str">
        <f>[1]รอวางป่วบรายสัปดาห์!AE1</f>
        <v>W29</v>
      </c>
      <c r="AE3" s="24" t="str">
        <f>[1]รอวางป่วบรายสัปดาห์!AF1</f>
        <v>W30</v>
      </c>
      <c r="AF3" s="24" t="str">
        <f>[1]รอวางป่วบรายสัปดาห์!AG1</f>
        <v>W31</v>
      </c>
      <c r="AG3" s="24" t="str">
        <f>[1]รอวางป่วบรายสัปดาห์!AH1</f>
        <v>W32</v>
      </c>
      <c r="AH3" s="24" t="str">
        <f>[1]รอวางป่วบรายสัปดาห์!AI1</f>
        <v>W33</v>
      </c>
      <c r="AI3" s="24" t="str">
        <f>[1]รอวางป่วบรายสัปดาห์!AJ1</f>
        <v>W34</v>
      </c>
      <c r="AJ3" s="24" t="str">
        <f>[1]รอวางป่วบรายสัปดาห์!AK1</f>
        <v>W35</v>
      </c>
      <c r="AK3" s="24" t="str">
        <f>[1]รอวางป่วบรายสัปดาห์!AL1</f>
        <v>W36</v>
      </c>
      <c r="AL3" s="24" t="str">
        <f>[1]รอวางป่วบรายสัปดาห์!AM1</f>
        <v>W37</v>
      </c>
      <c r="AM3" s="24" t="str">
        <f>[1]รอวางป่วบรายสัปดาห์!AN1</f>
        <v>W38</v>
      </c>
      <c r="AN3" s="24" t="str">
        <f>[1]รอวางป่วบรายสัปดาห์!AO1</f>
        <v>W39</v>
      </c>
      <c r="AO3" s="24" t="str">
        <f>[1]รอวางป่วบรายสัปดาห์!AP1</f>
        <v>W40</v>
      </c>
      <c r="AP3" s="24" t="str">
        <f>[1]รอวางป่วบรายสัปดาห์!AQ1</f>
        <v>W41</v>
      </c>
      <c r="AQ3" s="24" t="str">
        <f>[1]รอวางป่วบรายสัปดาห์!AR1</f>
        <v>W42</v>
      </c>
      <c r="AR3" s="24" t="str">
        <f>[1]รอวางป่วบรายสัปดาห์!AS1</f>
        <v>W43</v>
      </c>
      <c r="AS3" s="24" t="str">
        <f>[1]รอวางป่วบรายสัปดาห์!AT1</f>
        <v>W44</v>
      </c>
      <c r="AT3" s="24" t="str">
        <f>[1]รอวางป่วบรายสัปดาห์!AU1</f>
        <v>W45</v>
      </c>
      <c r="AU3" s="24" t="str">
        <f>[1]รอวางป่วบรายสัปดาห์!AV1</f>
        <v>W46</v>
      </c>
      <c r="AV3" s="24" t="str">
        <f>[1]รอวางป่วบรายสัปดาห์!AW1</f>
        <v>W47</v>
      </c>
      <c r="AW3" s="24" t="str">
        <f>[1]รอวางป่วบรายสัปดาห์!AX1</f>
        <v>W48</v>
      </c>
      <c r="AX3" s="24" t="str">
        <f>[1]รอวางป่วบรายสัปดาห์!AY1</f>
        <v>W49</v>
      </c>
      <c r="AY3" s="24" t="str">
        <f>[1]รอวางป่วบรายสัปดาห์!AZ1</f>
        <v>W50</v>
      </c>
      <c r="AZ3" s="24" t="str">
        <f>[1]รอวางป่วบรายสัปดาห์!BA1</f>
        <v>W51</v>
      </c>
      <c r="BA3" s="24" t="str">
        <f>[1]รอวางป่วบรายสัปดาห์!BB1</f>
        <v>W52</v>
      </c>
      <c r="BB3" s="24" t="str">
        <f>[1]รอวางป่วบรายสัปดาห์!BC1</f>
        <v>W53</v>
      </c>
      <c r="BC3" s="24" t="str">
        <f>[1]รอวางป่วบรายสัปดาห์!BD1</f>
        <v>totalds</v>
      </c>
      <c r="BD3" s="23" t="str">
        <f>[1]รอวางป่วบรายสัปดาห์!BE1</f>
        <v>totaldeath</v>
      </c>
    </row>
    <row r="4" spans="1:56">
      <c r="A4" s="23" t="str">
        <f>รอวางป่วยรายเดือน!A3</f>
        <v>เมือง</v>
      </c>
      <c r="B4" s="23">
        <f>รอวางป่วบรายสัปดาห์!B5</f>
        <v>1</v>
      </c>
      <c r="C4" s="23">
        <f>รอวางป่วบรายสัปดาห์!C5</f>
        <v>6</v>
      </c>
      <c r="D4" s="23">
        <f>รอวางป่วบรายสัปดาห์!D5</f>
        <v>2</v>
      </c>
      <c r="E4" s="23">
        <f>รอวางป่วบรายสัปดาห์!E5</f>
        <v>3</v>
      </c>
      <c r="F4" s="23">
        <f>รอวางป่วบรายสัปดาห์!F5</f>
        <v>0</v>
      </c>
      <c r="G4" s="23">
        <f>รอวางป่วบรายสัปดาห์!G5</f>
        <v>0</v>
      </c>
      <c r="H4" s="23">
        <f>รอวางป่วบรายสัปดาห์!H5</f>
        <v>0</v>
      </c>
      <c r="I4" s="23">
        <f>รอวางป่วบรายสัปดาห์!I5</f>
        <v>0</v>
      </c>
      <c r="J4" s="23">
        <f>รอวางป่วบรายสัปดาห์!J5</f>
        <v>0</v>
      </c>
      <c r="K4" s="23">
        <f>รอวางป่วบรายสัปดาห์!K5</f>
        <v>0</v>
      </c>
      <c r="L4" s="23">
        <f>รอวางป่วบรายสัปดาห์!L5</f>
        <v>0</v>
      </c>
      <c r="M4" s="23">
        <f>รอวางป่วบรายสัปดาห์!M5</f>
        <v>1</v>
      </c>
      <c r="N4" s="23">
        <f>รอวางป่วบรายสัปดาห์!N5</f>
        <v>0</v>
      </c>
      <c r="O4" s="23">
        <f>รอวางป่วบรายสัปดาห์!O5</f>
        <v>0</v>
      </c>
      <c r="P4" s="23">
        <f>รอวางป่วบรายสัปดาห์!P5</f>
        <v>0</v>
      </c>
      <c r="Q4" s="23">
        <f>รอวางป่วบรายสัปดาห์!Q5</f>
        <v>1</v>
      </c>
      <c r="R4" s="23">
        <f>รอวางป่วบรายสัปดาห์!R5</f>
        <v>0</v>
      </c>
      <c r="S4" s="23">
        <f>รอวางป่วบรายสัปดาห์!S5</f>
        <v>0</v>
      </c>
      <c r="T4" s="23">
        <f>รอวางป่วบรายสัปดาห์!T5</f>
        <v>1</v>
      </c>
      <c r="U4" s="23">
        <f>รอวางป่วบรายสัปดาห์!U5</f>
        <v>0</v>
      </c>
      <c r="V4" s="23">
        <f>รอวางป่วบรายสัปดาห์!V5</f>
        <v>0</v>
      </c>
      <c r="W4" s="23">
        <f>รอวางป่วบรายสัปดาห์!W5</f>
        <v>0</v>
      </c>
      <c r="X4" s="23">
        <f>รอวางป่วบรายสัปดาห์!X5</f>
        <v>1</v>
      </c>
      <c r="Y4" s="23">
        <f>รอวางป่วบรายสัปดาห์!Y5</f>
        <v>1</v>
      </c>
      <c r="Z4" s="23">
        <f>รอวางป่วบรายสัปดาห์!Z5</f>
        <v>0</v>
      </c>
      <c r="AA4" s="23">
        <f>รอวางป่วบรายสัปดาห์!AA5</f>
        <v>0</v>
      </c>
      <c r="AB4" s="23">
        <f>รอวางป่วบรายสัปดาห์!AB5</f>
        <v>0</v>
      </c>
      <c r="AC4" s="23">
        <f>รอวางป่วบรายสัปดาห์!AC5</f>
        <v>1</v>
      </c>
      <c r="AD4" s="23">
        <f>รอวางป่วบรายสัปดาห์!AD5</f>
        <v>0</v>
      </c>
      <c r="AE4" s="23">
        <f>รอวางป่วบรายสัปดาห์!AE5</f>
        <v>0</v>
      </c>
      <c r="AF4" s="23">
        <f>รอวางป่วบรายสัปดาห์!AF5</f>
        <v>0</v>
      </c>
      <c r="AG4" s="23">
        <f>รอวางป่วบรายสัปดาห์!AG5</f>
        <v>0</v>
      </c>
      <c r="AH4" s="23">
        <f>รอวางป่วบรายสัปดาห์!AH5</f>
        <v>0</v>
      </c>
      <c r="AI4" s="23">
        <f>รอวางป่วบรายสัปดาห์!AI5</f>
        <v>0</v>
      </c>
      <c r="AJ4" s="23">
        <f>รอวางป่วบรายสัปดาห์!AJ5</f>
        <v>0</v>
      </c>
      <c r="AK4" s="23">
        <f>รอวางป่วบรายสัปดาห์!AK5</f>
        <v>0</v>
      </c>
      <c r="AL4" s="23">
        <f>รอวางป่วบรายสัปดาห์!AL5</f>
        <v>0</v>
      </c>
      <c r="AM4" s="23">
        <f>รอวางป่วบรายสัปดาห์!AM5</f>
        <v>0</v>
      </c>
      <c r="AN4" s="23">
        <f>รอวางป่วบรายสัปดาห์!AN5</f>
        <v>0</v>
      </c>
      <c r="AO4" s="23">
        <f>รอวางป่วบรายสัปดาห์!AO5</f>
        <v>0</v>
      </c>
      <c r="AP4" s="23">
        <f>รอวางป่วบรายสัปดาห์!AP5</f>
        <v>0</v>
      </c>
      <c r="AQ4" s="23">
        <f>รอวางป่วบรายสัปดาห์!AQ5</f>
        <v>0</v>
      </c>
      <c r="AR4" s="23">
        <f>รอวางป่วบรายสัปดาห์!AR5</f>
        <v>0</v>
      </c>
      <c r="AS4" s="23">
        <f>รอวางป่วบรายสัปดาห์!AS5</f>
        <v>0</v>
      </c>
      <c r="AT4" s="23">
        <f>รอวางป่วบรายสัปดาห์!AT5</f>
        <v>0</v>
      </c>
      <c r="AU4" s="23">
        <f>รอวางป่วบรายสัปดาห์!AU5</f>
        <v>0</v>
      </c>
      <c r="AV4" s="23">
        <f>รอวางป่วบรายสัปดาห์!AV5</f>
        <v>0</v>
      </c>
      <c r="AW4" s="23">
        <f>รอวางป่วบรายสัปดาห์!AW5</f>
        <v>0</v>
      </c>
      <c r="AX4" s="23">
        <f>รอวางป่วบรายสัปดาห์!AX5</f>
        <v>0</v>
      </c>
      <c r="AY4" s="23">
        <f>รอวางป่วบรายสัปดาห์!AY5</f>
        <v>0</v>
      </c>
      <c r="AZ4" s="23">
        <f>รอวางป่วบรายสัปดาห์!AZ5</f>
        <v>0</v>
      </c>
      <c r="BA4" s="23">
        <f>รอวางป่วบรายสัปดาห์!BA5</f>
        <v>0</v>
      </c>
      <c r="BB4" s="23">
        <f>รอวางป่วบรายสัปดาห์!BB5</f>
        <v>0</v>
      </c>
      <c r="BC4" s="23">
        <f>รอวางป่วบรายสัปดาห์!BC5</f>
        <v>18</v>
      </c>
      <c r="BD4" s="23">
        <f>รอวางป่วบรายสัปดาห์!BD5</f>
        <v>0</v>
      </c>
    </row>
    <row r="5" spans="1:56">
      <c r="A5" s="23" t="str">
        <f>รอวางป่วยรายเดือน!A4</f>
        <v>ยางชุมน้อย</v>
      </c>
      <c r="B5" s="23">
        <f>รอวางป่วบรายสัปดาห์!B6</f>
        <v>0</v>
      </c>
      <c r="C5" s="23">
        <f>รอวางป่วบรายสัปดาห์!C6</f>
        <v>0</v>
      </c>
      <c r="D5" s="23">
        <f>รอวางป่วบรายสัปดาห์!D6</f>
        <v>0</v>
      </c>
      <c r="E5" s="23">
        <f>รอวางป่วบรายสัปดาห์!E6</f>
        <v>0</v>
      </c>
      <c r="F5" s="23">
        <f>รอวางป่วบรายสัปดาห์!F6</f>
        <v>0</v>
      </c>
      <c r="G5" s="23">
        <f>รอวางป่วบรายสัปดาห์!G6</f>
        <v>1</v>
      </c>
      <c r="H5" s="23">
        <f>รอวางป่วบรายสัปดาห์!H6</f>
        <v>0</v>
      </c>
      <c r="I5" s="23">
        <f>รอวางป่วบรายสัปดาห์!I6</f>
        <v>0</v>
      </c>
      <c r="J5" s="23">
        <f>รอวางป่วบรายสัปดาห์!J6</f>
        <v>0</v>
      </c>
      <c r="K5" s="23">
        <f>รอวางป่วบรายสัปดาห์!K6</f>
        <v>0</v>
      </c>
      <c r="L5" s="23">
        <f>รอวางป่วบรายสัปดาห์!L6</f>
        <v>0</v>
      </c>
      <c r="M5" s="23">
        <f>รอวางป่วบรายสัปดาห์!M6</f>
        <v>0</v>
      </c>
      <c r="N5" s="23">
        <f>รอวางป่วบรายสัปดาห์!N6</f>
        <v>0</v>
      </c>
      <c r="O5" s="23">
        <f>รอวางป่วบรายสัปดาห์!O6</f>
        <v>0</v>
      </c>
      <c r="P5" s="23">
        <f>รอวางป่วบรายสัปดาห์!P6</f>
        <v>0</v>
      </c>
      <c r="Q5" s="23">
        <f>รอวางป่วบรายสัปดาห์!Q6</f>
        <v>0</v>
      </c>
      <c r="R5" s="23">
        <f>รอวางป่วบรายสัปดาห์!R6</f>
        <v>0</v>
      </c>
      <c r="S5" s="23">
        <f>รอวางป่วบรายสัปดาห์!S6</f>
        <v>0</v>
      </c>
      <c r="T5" s="23">
        <f>รอวางป่วบรายสัปดาห์!T6</f>
        <v>0</v>
      </c>
      <c r="U5" s="23">
        <f>รอวางป่วบรายสัปดาห์!U6</f>
        <v>0</v>
      </c>
      <c r="V5" s="23">
        <f>รอวางป่วบรายสัปดาห์!V6</f>
        <v>1</v>
      </c>
      <c r="W5" s="23">
        <f>รอวางป่วบรายสัปดาห์!W6</f>
        <v>0</v>
      </c>
      <c r="X5" s="23">
        <f>รอวางป่วบรายสัปดาห์!X6</f>
        <v>0</v>
      </c>
      <c r="Y5" s="23">
        <f>รอวางป่วบรายสัปดาห์!Y6</f>
        <v>0</v>
      </c>
      <c r="Z5" s="23">
        <f>รอวางป่วบรายสัปดาห์!Z6</f>
        <v>0</v>
      </c>
      <c r="AA5" s="23">
        <f>รอวางป่วบรายสัปดาห์!AA6</f>
        <v>0</v>
      </c>
      <c r="AB5" s="23">
        <f>รอวางป่วบรายสัปดาห์!AB6</f>
        <v>0</v>
      </c>
      <c r="AC5" s="23">
        <f>รอวางป่วบรายสัปดาห์!AC6</f>
        <v>0</v>
      </c>
      <c r="AD5" s="23">
        <f>รอวางป่วบรายสัปดาห์!AD6</f>
        <v>0</v>
      </c>
      <c r="AE5" s="23">
        <f>รอวางป่วบรายสัปดาห์!AE6</f>
        <v>0</v>
      </c>
      <c r="AF5" s="23">
        <f>รอวางป่วบรายสัปดาห์!AF6</f>
        <v>0</v>
      </c>
      <c r="AG5" s="23">
        <f>รอวางป่วบรายสัปดาห์!AG6</f>
        <v>0</v>
      </c>
      <c r="AH5" s="23">
        <f>รอวางป่วบรายสัปดาห์!AH6</f>
        <v>0</v>
      </c>
      <c r="AI5" s="23">
        <f>รอวางป่วบรายสัปดาห์!AI6</f>
        <v>0</v>
      </c>
      <c r="AJ5" s="23">
        <f>รอวางป่วบรายสัปดาห์!AJ6</f>
        <v>0</v>
      </c>
      <c r="AK5" s="23">
        <f>รอวางป่วบรายสัปดาห์!AK6</f>
        <v>0</v>
      </c>
      <c r="AL5" s="23">
        <f>รอวางป่วบรายสัปดาห์!AL6</f>
        <v>0</v>
      </c>
      <c r="AM5" s="23">
        <f>รอวางป่วบรายสัปดาห์!AM6</f>
        <v>0</v>
      </c>
      <c r="AN5" s="23">
        <f>รอวางป่วบรายสัปดาห์!AN6</f>
        <v>0</v>
      </c>
      <c r="AO5" s="23">
        <f>รอวางป่วบรายสัปดาห์!AO6</f>
        <v>0</v>
      </c>
      <c r="AP5" s="23">
        <f>รอวางป่วบรายสัปดาห์!AP6</f>
        <v>0</v>
      </c>
      <c r="AQ5" s="23">
        <f>รอวางป่วบรายสัปดาห์!AQ6</f>
        <v>0</v>
      </c>
      <c r="AR5" s="23">
        <f>รอวางป่วบรายสัปดาห์!AR6</f>
        <v>0</v>
      </c>
      <c r="AS5" s="23">
        <f>รอวางป่วบรายสัปดาห์!AS6</f>
        <v>0</v>
      </c>
      <c r="AT5" s="23">
        <f>รอวางป่วบรายสัปดาห์!AT6</f>
        <v>0</v>
      </c>
      <c r="AU5" s="23">
        <f>รอวางป่วบรายสัปดาห์!AU6</f>
        <v>0</v>
      </c>
      <c r="AV5" s="23">
        <f>รอวางป่วบรายสัปดาห์!AV6</f>
        <v>0</v>
      </c>
      <c r="AW5" s="23">
        <f>รอวางป่วบรายสัปดาห์!AW6</f>
        <v>0</v>
      </c>
      <c r="AX5" s="23">
        <f>รอวางป่วบรายสัปดาห์!AX6</f>
        <v>0</v>
      </c>
      <c r="AY5" s="23">
        <f>รอวางป่วบรายสัปดาห์!AY6</f>
        <v>0</v>
      </c>
      <c r="AZ5" s="23">
        <f>รอวางป่วบรายสัปดาห์!AZ6</f>
        <v>0</v>
      </c>
      <c r="BA5" s="23">
        <f>รอวางป่วบรายสัปดาห์!BA6</f>
        <v>0</v>
      </c>
      <c r="BB5" s="23">
        <f>รอวางป่วบรายสัปดาห์!BB6</f>
        <v>0</v>
      </c>
      <c r="BC5" s="23">
        <f>รอวางป่วบรายสัปดาห์!BC6</f>
        <v>2</v>
      </c>
      <c r="BD5" s="23">
        <f>รอวางป่วบรายสัปดาห์!BD6</f>
        <v>0</v>
      </c>
    </row>
    <row r="6" spans="1:56">
      <c r="A6" s="23" t="str">
        <f>รอวางป่วยรายเดือน!A5</f>
        <v>กันทรารมย์</v>
      </c>
      <c r="B6" s="23">
        <f>รอวางป่วบรายสัปดาห์!B7</f>
        <v>0</v>
      </c>
      <c r="C6" s="23">
        <f>รอวางป่วบรายสัปดาห์!C7</f>
        <v>0</v>
      </c>
      <c r="D6" s="23">
        <f>รอวางป่วบรายสัปดาห์!D7</f>
        <v>6</v>
      </c>
      <c r="E6" s="23">
        <f>รอวางป่วบรายสัปดาห์!E7</f>
        <v>3</v>
      </c>
      <c r="F6" s="23">
        <f>รอวางป่วบรายสัปดาห์!F7</f>
        <v>2</v>
      </c>
      <c r="G6" s="23">
        <f>รอวางป่วบรายสัปดาห์!G7</f>
        <v>0</v>
      </c>
      <c r="H6" s="23">
        <f>รอวางป่วบรายสัปดาห์!H7</f>
        <v>0</v>
      </c>
      <c r="I6" s="23">
        <f>รอวางป่วบรายสัปดาห์!I7</f>
        <v>1</v>
      </c>
      <c r="J6" s="23">
        <f>รอวางป่วบรายสัปดาห์!J7</f>
        <v>0</v>
      </c>
      <c r="K6" s="23">
        <f>รอวางป่วบรายสัปดาห์!K7</f>
        <v>0</v>
      </c>
      <c r="L6" s="23">
        <f>รอวางป่วบรายสัปดาห์!L7</f>
        <v>0</v>
      </c>
      <c r="M6" s="23">
        <f>รอวางป่วบรายสัปดาห์!M7</f>
        <v>0</v>
      </c>
      <c r="N6" s="23">
        <f>รอวางป่วบรายสัปดาห์!N7</f>
        <v>0</v>
      </c>
      <c r="O6" s="23">
        <f>รอวางป่วบรายสัปดาห์!O7</f>
        <v>0</v>
      </c>
      <c r="P6" s="23">
        <f>รอวางป่วบรายสัปดาห์!P7</f>
        <v>0</v>
      </c>
      <c r="Q6" s="23">
        <f>รอวางป่วบรายสัปดาห์!Q7</f>
        <v>0</v>
      </c>
      <c r="R6" s="23">
        <f>รอวางป่วบรายสัปดาห์!R7</f>
        <v>0</v>
      </c>
      <c r="S6" s="23">
        <f>รอวางป่วบรายสัปดาห์!S7</f>
        <v>0</v>
      </c>
      <c r="T6" s="23">
        <f>รอวางป่วบรายสัปดาห์!T7</f>
        <v>0</v>
      </c>
      <c r="U6" s="23">
        <f>รอวางป่วบรายสัปดาห์!U7</f>
        <v>0</v>
      </c>
      <c r="V6" s="23">
        <f>รอวางป่วบรายสัปดาห์!V7</f>
        <v>0</v>
      </c>
      <c r="W6" s="23">
        <f>รอวางป่วบรายสัปดาห์!W7</f>
        <v>0</v>
      </c>
      <c r="X6" s="23">
        <f>รอวางป่วบรายสัปดาห์!X7</f>
        <v>0</v>
      </c>
      <c r="Y6" s="23">
        <f>รอวางป่วบรายสัปดาห์!Y7</f>
        <v>0</v>
      </c>
      <c r="Z6" s="23">
        <f>รอวางป่วบรายสัปดาห์!Z7</f>
        <v>0</v>
      </c>
      <c r="AA6" s="23">
        <f>รอวางป่วบรายสัปดาห์!AA7</f>
        <v>0</v>
      </c>
      <c r="AB6" s="23">
        <f>รอวางป่วบรายสัปดาห์!AB7</f>
        <v>0</v>
      </c>
      <c r="AC6" s="23">
        <f>รอวางป่วบรายสัปดาห์!AC7</f>
        <v>1</v>
      </c>
      <c r="AD6" s="23">
        <f>รอวางป่วบรายสัปดาห์!AD7</f>
        <v>0</v>
      </c>
      <c r="AE6" s="23">
        <f>รอวางป่วบรายสัปดาห์!AE7</f>
        <v>0</v>
      </c>
      <c r="AF6" s="23">
        <f>รอวางป่วบรายสัปดาห์!AF7</f>
        <v>0</v>
      </c>
      <c r="AG6" s="23">
        <f>รอวางป่วบรายสัปดาห์!AG7</f>
        <v>0</v>
      </c>
      <c r="AH6" s="23">
        <f>รอวางป่วบรายสัปดาห์!AH7</f>
        <v>0</v>
      </c>
      <c r="AI6" s="23">
        <f>รอวางป่วบรายสัปดาห์!AI7</f>
        <v>0</v>
      </c>
      <c r="AJ6" s="23">
        <f>รอวางป่วบรายสัปดาห์!AJ7</f>
        <v>0</v>
      </c>
      <c r="AK6" s="23">
        <f>รอวางป่วบรายสัปดาห์!AK7</f>
        <v>0</v>
      </c>
      <c r="AL6" s="23">
        <f>รอวางป่วบรายสัปดาห์!AL7</f>
        <v>0</v>
      </c>
      <c r="AM6" s="23">
        <f>รอวางป่วบรายสัปดาห์!AM7</f>
        <v>0</v>
      </c>
      <c r="AN6" s="23">
        <f>รอวางป่วบรายสัปดาห์!AN7</f>
        <v>0</v>
      </c>
      <c r="AO6" s="23">
        <f>รอวางป่วบรายสัปดาห์!AO7</f>
        <v>0</v>
      </c>
      <c r="AP6" s="23">
        <f>รอวางป่วบรายสัปดาห์!AP7</f>
        <v>0</v>
      </c>
      <c r="AQ6" s="23">
        <f>รอวางป่วบรายสัปดาห์!AQ7</f>
        <v>0</v>
      </c>
      <c r="AR6" s="23">
        <f>รอวางป่วบรายสัปดาห์!AR7</f>
        <v>0</v>
      </c>
      <c r="AS6" s="23">
        <f>รอวางป่วบรายสัปดาห์!AS7</f>
        <v>0</v>
      </c>
      <c r="AT6" s="23">
        <f>รอวางป่วบรายสัปดาห์!AT7</f>
        <v>0</v>
      </c>
      <c r="AU6" s="23">
        <f>รอวางป่วบรายสัปดาห์!AU7</f>
        <v>0</v>
      </c>
      <c r="AV6" s="23">
        <f>รอวางป่วบรายสัปดาห์!AV7</f>
        <v>0</v>
      </c>
      <c r="AW6" s="23">
        <f>รอวางป่วบรายสัปดาห์!AW7</f>
        <v>0</v>
      </c>
      <c r="AX6" s="23">
        <f>รอวางป่วบรายสัปดาห์!AX7</f>
        <v>0</v>
      </c>
      <c r="AY6" s="23">
        <f>รอวางป่วบรายสัปดาห์!AY7</f>
        <v>0</v>
      </c>
      <c r="AZ6" s="23">
        <f>รอวางป่วบรายสัปดาห์!AZ7</f>
        <v>0</v>
      </c>
      <c r="BA6" s="23">
        <f>รอวางป่วบรายสัปดาห์!BA7</f>
        <v>0</v>
      </c>
      <c r="BB6" s="23">
        <f>รอวางป่วบรายสัปดาห์!BB7</f>
        <v>0</v>
      </c>
      <c r="BC6" s="23">
        <f>รอวางป่วบรายสัปดาห์!BC7</f>
        <v>13</v>
      </c>
      <c r="BD6" s="23">
        <f>รอวางป่วบรายสัปดาห์!BD7</f>
        <v>0</v>
      </c>
    </row>
    <row r="7" spans="1:56">
      <c r="A7" s="23" t="str">
        <f>รอวางป่วยรายเดือน!A6</f>
        <v>กันทรลักษ์</v>
      </c>
      <c r="B7" s="23">
        <f>รอวางป่วบรายสัปดาห์!B8</f>
        <v>0</v>
      </c>
      <c r="C7" s="23">
        <f>รอวางป่วบรายสัปดาห์!C8</f>
        <v>0</v>
      </c>
      <c r="D7" s="23">
        <f>รอวางป่วบรายสัปดาห์!D8</f>
        <v>0</v>
      </c>
      <c r="E7" s="23">
        <f>รอวางป่วบรายสัปดาห์!E8</f>
        <v>2</v>
      </c>
      <c r="F7" s="23">
        <f>รอวางป่วบรายสัปดาห์!F8</f>
        <v>0</v>
      </c>
      <c r="G7" s="23">
        <f>รอวางป่วบรายสัปดาห์!G8</f>
        <v>0</v>
      </c>
      <c r="H7" s="23">
        <f>รอวางป่วบรายสัปดาห์!H8</f>
        <v>0</v>
      </c>
      <c r="I7" s="23">
        <f>รอวางป่วบรายสัปดาห์!I8</f>
        <v>0</v>
      </c>
      <c r="J7" s="23">
        <f>รอวางป่วบรายสัปดาห์!J8</f>
        <v>1</v>
      </c>
      <c r="K7" s="23">
        <f>รอวางป่วบรายสัปดาห์!K8</f>
        <v>0</v>
      </c>
      <c r="L7" s="23">
        <f>รอวางป่วบรายสัปดาห์!L8</f>
        <v>1</v>
      </c>
      <c r="M7" s="23">
        <f>รอวางป่วบรายสัปดาห์!M8</f>
        <v>0</v>
      </c>
      <c r="N7" s="23">
        <f>รอวางป่วบรายสัปดาห์!N8</f>
        <v>0</v>
      </c>
      <c r="O7" s="23">
        <f>รอวางป่วบรายสัปดาห์!O8</f>
        <v>0</v>
      </c>
      <c r="P7" s="23">
        <f>รอวางป่วบรายสัปดาห์!P8</f>
        <v>0</v>
      </c>
      <c r="Q7" s="23">
        <f>รอวางป่วบรายสัปดาห์!Q8</f>
        <v>0</v>
      </c>
      <c r="R7" s="23">
        <f>รอวางป่วบรายสัปดาห์!R8</f>
        <v>0</v>
      </c>
      <c r="S7" s="23">
        <f>รอวางป่วบรายสัปดาห์!S8</f>
        <v>1</v>
      </c>
      <c r="T7" s="23">
        <f>รอวางป่วบรายสัปดาห์!T8</f>
        <v>1</v>
      </c>
      <c r="U7" s="23">
        <f>รอวางป่วบรายสัปดาห์!U8</f>
        <v>0</v>
      </c>
      <c r="V7" s="23">
        <f>รอวางป่วบรายสัปดาห์!V8</f>
        <v>0</v>
      </c>
      <c r="W7" s="23">
        <f>รอวางป่วบรายสัปดาห์!W8</f>
        <v>0</v>
      </c>
      <c r="X7" s="23">
        <f>รอวางป่วบรายสัปดาห์!X8</f>
        <v>0</v>
      </c>
      <c r="Y7" s="23">
        <f>รอวางป่วบรายสัปดาห์!Y8</f>
        <v>0</v>
      </c>
      <c r="Z7" s="23">
        <f>รอวางป่วบรายสัปดาห์!Z8</f>
        <v>0</v>
      </c>
      <c r="AA7" s="23">
        <f>รอวางป่วบรายสัปดาห์!AA8</f>
        <v>0</v>
      </c>
      <c r="AB7" s="23">
        <f>รอวางป่วบรายสัปดาห์!AB8</f>
        <v>0</v>
      </c>
      <c r="AC7" s="23">
        <f>รอวางป่วบรายสัปดาห์!AC8</f>
        <v>0</v>
      </c>
      <c r="AD7" s="23">
        <f>รอวางป่วบรายสัปดาห์!AD8</f>
        <v>0</v>
      </c>
      <c r="AE7" s="23">
        <f>รอวางป่วบรายสัปดาห์!AE8</f>
        <v>0</v>
      </c>
      <c r="AF7" s="23">
        <f>รอวางป่วบรายสัปดาห์!AF8</f>
        <v>0</v>
      </c>
      <c r="AG7" s="23">
        <f>รอวางป่วบรายสัปดาห์!AG8</f>
        <v>0</v>
      </c>
      <c r="AH7" s="23">
        <f>รอวางป่วบรายสัปดาห์!AH8</f>
        <v>0</v>
      </c>
      <c r="AI7" s="23">
        <f>รอวางป่วบรายสัปดาห์!AI8</f>
        <v>0</v>
      </c>
      <c r="AJ7" s="23">
        <f>รอวางป่วบรายสัปดาห์!AJ8</f>
        <v>0</v>
      </c>
      <c r="AK7" s="23">
        <f>รอวางป่วบรายสัปดาห์!AK8</f>
        <v>0</v>
      </c>
      <c r="AL7" s="23">
        <f>รอวางป่วบรายสัปดาห์!AL8</f>
        <v>0</v>
      </c>
      <c r="AM7" s="23">
        <f>รอวางป่วบรายสัปดาห์!AM8</f>
        <v>0</v>
      </c>
      <c r="AN7" s="23">
        <f>รอวางป่วบรายสัปดาห์!AN8</f>
        <v>0</v>
      </c>
      <c r="AO7" s="23">
        <f>รอวางป่วบรายสัปดาห์!AO8</f>
        <v>0</v>
      </c>
      <c r="AP7" s="23">
        <f>รอวางป่วบรายสัปดาห์!AP8</f>
        <v>0</v>
      </c>
      <c r="AQ7" s="23">
        <f>รอวางป่วบรายสัปดาห์!AQ8</f>
        <v>0</v>
      </c>
      <c r="AR7" s="23">
        <f>รอวางป่วบรายสัปดาห์!AR8</f>
        <v>0</v>
      </c>
      <c r="AS7" s="23">
        <f>รอวางป่วบรายสัปดาห์!AS8</f>
        <v>0</v>
      </c>
      <c r="AT7" s="23">
        <f>รอวางป่วบรายสัปดาห์!AT8</f>
        <v>0</v>
      </c>
      <c r="AU7" s="23">
        <f>รอวางป่วบรายสัปดาห์!AU8</f>
        <v>0</v>
      </c>
      <c r="AV7" s="23">
        <f>รอวางป่วบรายสัปดาห์!AV8</f>
        <v>0</v>
      </c>
      <c r="AW7" s="23">
        <f>รอวางป่วบรายสัปดาห์!AW8</f>
        <v>0</v>
      </c>
      <c r="AX7" s="23">
        <f>รอวางป่วบรายสัปดาห์!AX8</f>
        <v>0</v>
      </c>
      <c r="AY7" s="23">
        <f>รอวางป่วบรายสัปดาห์!AY8</f>
        <v>0</v>
      </c>
      <c r="AZ7" s="23">
        <f>รอวางป่วบรายสัปดาห์!AZ8</f>
        <v>0</v>
      </c>
      <c r="BA7" s="23">
        <f>รอวางป่วบรายสัปดาห์!BA8</f>
        <v>0</v>
      </c>
      <c r="BB7" s="23">
        <f>รอวางป่วบรายสัปดาห์!BB8</f>
        <v>0</v>
      </c>
      <c r="BC7" s="23">
        <f>รอวางป่วบรายสัปดาห์!BC8</f>
        <v>6</v>
      </c>
      <c r="BD7" s="23">
        <f>รอวางป่วบรายสัปดาห์!BD8</f>
        <v>0</v>
      </c>
    </row>
    <row r="8" spans="1:56">
      <c r="A8" s="23" t="str">
        <f>รอวางป่วยรายเดือน!A7</f>
        <v>ขุขันธ์</v>
      </c>
      <c r="B8" s="23">
        <f>รอวางป่วบรายสัปดาห์!B9</f>
        <v>0</v>
      </c>
      <c r="C8" s="23">
        <f>รอวางป่วบรายสัปดาห์!C9</f>
        <v>1</v>
      </c>
      <c r="D8" s="23">
        <f>รอวางป่วบรายสัปดาห์!D9</f>
        <v>0</v>
      </c>
      <c r="E8" s="23">
        <f>รอวางป่วบรายสัปดาห์!E9</f>
        <v>1</v>
      </c>
      <c r="F8" s="23">
        <f>รอวางป่วบรายสัปดาห์!F9</f>
        <v>1</v>
      </c>
      <c r="G8" s="23">
        <f>รอวางป่วบรายสัปดาห์!G9</f>
        <v>0</v>
      </c>
      <c r="H8" s="23">
        <f>รอวางป่วบรายสัปดาห์!H9</f>
        <v>0</v>
      </c>
      <c r="I8" s="23">
        <f>รอวางป่วบรายสัปดาห์!I9</f>
        <v>1</v>
      </c>
      <c r="J8" s="23">
        <f>รอวางป่วบรายสัปดาห์!J9</f>
        <v>0</v>
      </c>
      <c r="K8" s="23">
        <f>รอวางป่วบรายสัปดาห์!K9</f>
        <v>0</v>
      </c>
      <c r="L8" s="23">
        <f>รอวางป่วบรายสัปดาห์!L9</f>
        <v>0</v>
      </c>
      <c r="M8" s="23">
        <f>รอวางป่วบรายสัปดาห์!M9</f>
        <v>0</v>
      </c>
      <c r="N8" s="23">
        <f>รอวางป่วบรายสัปดาห์!N9</f>
        <v>0</v>
      </c>
      <c r="O8" s="23">
        <f>รอวางป่วบรายสัปดาห์!O9</f>
        <v>0</v>
      </c>
      <c r="P8" s="23">
        <f>รอวางป่วบรายสัปดาห์!P9</f>
        <v>0</v>
      </c>
      <c r="Q8" s="23">
        <f>รอวางป่วบรายสัปดาห์!Q9</f>
        <v>0</v>
      </c>
      <c r="R8" s="23">
        <f>รอวางป่วบรายสัปดาห์!R9</f>
        <v>0</v>
      </c>
      <c r="S8" s="23">
        <f>รอวางป่วบรายสัปดาห์!S9</f>
        <v>0</v>
      </c>
      <c r="T8" s="23">
        <f>รอวางป่วบรายสัปดาห์!T9</f>
        <v>0</v>
      </c>
      <c r="U8" s="23">
        <f>รอวางป่วบรายสัปดาห์!U9</f>
        <v>0</v>
      </c>
      <c r="V8" s="23">
        <f>รอวางป่วบรายสัปดาห์!V9</f>
        <v>0</v>
      </c>
      <c r="W8" s="23">
        <f>รอวางป่วบรายสัปดาห์!W9</f>
        <v>0</v>
      </c>
      <c r="X8" s="23">
        <f>รอวางป่วบรายสัปดาห์!X9</f>
        <v>0</v>
      </c>
      <c r="Y8" s="23">
        <f>รอวางป่วบรายสัปดาห์!Y9</f>
        <v>0</v>
      </c>
      <c r="Z8" s="23">
        <f>รอวางป่วบรายสัปดาห์!Z9</f>
        <v>0</v>
      </c>
      <c r="AA8" s="23">
        <f>รอวางป่วบรายสัปดาห์!AA9</f>
        <v>0</v>
      </c>
      <c r="AB8" s="23">
        <f>รอวางป่วบรายสัปดาห์!AB9</f>
        <v>0</v>
      </c>
      <c r="AC8" s="23">
        <f>รอวางป่วบรายสัปดาห์!AC9</f>
        <v>0</v>
      </c>
      <c r="AD8" s="23">
        <f>รอวางป่วบรายสัปดาห์!AD9</f>
        <v>0</v>
      </c>
      <c r="AE8" s="23">
        <f>รอวางป่วบรายสัปดาห์!AE9</f>
        <v>0</v>
      </c>
      <c r="AF8" s="23">
        <f>รอวางป่วบรายสัปดาห์!AF9</f>
        <v>0</v>
      </c>
      <c r="AG8" s="23">
        <f>รอวางป่วบรายสัปดาห์!AG9</f>
        <v>0</v>
      </c>
      <c r="AH8" s="23">
        <f>รอวางป่วบรายสัปดาห์!AH9</f>
        <v>0</v>
      </c>
      <c r="AI8" s="23">
        <f>รอวางป่วบรายสัปดาห์!AI9</f>
        <v>0</v>
      </c>
      <c r="AJ8" s="23">
        <f>รอวางป่วบรายสัปดาห์!AJ9</f>
        <v>0</v>
      </c>
      <c r="AK8" s="23">
        <f>รอวางป่วบรายสัปดาห์!AK9</f>
        <v>0</v>
      </c>
      <c r="AL8" s="23">
        <f>รอวางป่วบรายสัปดาห์!AL9</f>
        <v>0</v>
      </c>
      <c r="AM8" s="23">
        <f>รอวางป่วบรายสัปดาห์!AM9</f>
        <v>0</v>
      </c>
      <c r="AN8" s="23">
        <f>รอวางป่วบรายสัปดาห์!AN9</f>
        <v>0</v>
      </c>
      <c r="AO8" s="23">
        <f>รอวางป่วบรายสัปดาห์!AO9</f>
        <v>0</v>
      </c>
      <c r="AP8" s="23">
        <f>รอวางป่วบรายสัปดาห์!AP9</f>
        <v>0</v>
      </c>
      <c r="AQ8" s="23">
        <f>รอวางป่วบรายสัปดาห์!AQ9</f>
        <v>0</v>
      </c>
      <c r="AR8" s="23">
        <f>รอวางป่วบรายสัปดาห์!AR9</f>
        <v>0</v>
      </c>
      <c r="AS8" s="23">
        <f>รอวางป่วบรายสัปดาห์!AS9</f>
        <v>0</v>
      </c>
      <c r="AT8" s="23">
        <f>รอวางป่วบรายสัปดาห์!AT9</f>
        <v>0</v>
      </c>
      <c r="AU8" s="23">
        <f>รอวางป่วบรายสัปดาห์!AU9</f>
        <v>0</v>
      </c>
      <c r="AV8" s="23">
        <f>รอวางป่วบรายสัปดาห์!AV9</f>
        <v>0</v>
      </c>
      <c r="AW8" s="23">
        <f>รอวางป่วบรายสัปดาห์!AW9</f>
        <v>0</v>
      </c>
      <c r="AX8" s="23">
        <f>รอวางป่วบรายสัปดาห์!AX9</f>
        <v>0</v>
      </c>
      <c r="AY8" s="23">
        <f>รอวางป่วบรายสัปดาห์!AY9</f>
        <v>0</v>
      </c>
      <c r="AZ8" s="23">
        <f>รอวางป่วบรายสัปดาห์!AZ9</f>
        <v>0</v>
      </c>
      <c r="BA8" s="23">
        <f>รอวางป่วบรายสัปดาห์!BA9</f>
        <v>0</v>
      </c>
      <c r="BB8" s="23">
        <f>รอวางป่วบรายสัปดาห์!BB9</f>
        <v>0</v>
      </c>
      <c r="BC8" s="23">
        <f>รอวางป่วบรายสัปดาห์!BC9</f>
        <v>4</v>
      </c>
      <c r="BD8" s="23">
        <f>รอวางป่วบรายสัปดาห์!BD9</f>
        <v>0</v>
      </c>
    </row>
    <row r="9" spans="1:56">
      <c r="A9" s="23" t="str">
        <f>รอวางป่วยรายเดือน!A8</f>
        <v>ไพรบึง</v>
      </c>
      <c r="B9" s="23">
        <f>รอวางป่วบรายสัปดาห์!B10</f>
        <v>0</v>
      </c>
      <c r="C9" s="23">
        <f>รอวางป่วบรายสัปดาห์!C10</f>
        <v>1</v>
      </c>
      <c r="D9" s="23">
        <f>รอวางป่วบรายสัปดาห์!D10</f>
        <v>0</v>
      </c>
      <c r="E9" s="23">
        <f>รอวางป่วบรายสัปดาห์!E10</f>
        <v>0</v>
      </c>
      <c r="F9" s="23">
        <f>รอวางป่วบรายสัปดาห์!F10</f>
        <v>0</v>
      </c>
      <c r="G9" s="23">
        <f>รอวางป่วบรายสัปดาห์!G10</f>
        <v>0</v>
      </c>
      <c r="H9" s="23">
        <f>รอวางป่วบรายสัปดาห์!H10</f>
        <v>1</v>
      </c>
      <c r="I9" s="23">
        <f>รอวางป่วบรายสัปดาห์!I10</f>
        <v>1</v>
      </c>
      <c r="J9" s="23">
        <f>รอวางป่วบรายสัปดาห์!J10</f>
        <v>0</v>
      </c>
      <c r="K9" s="23">
        <f>รอวางป่วบรายสัปดาห์!K10</f>
        <v>0</v>
      </c>
      <c r="L9" s="23">
        <f>รอวางป่วบรายสัปดาห์!L10</f>
        <v>0</v>
      </c>
      <c r="M9" s="23">
        <f>รอวางป่วบรายสัปดาห์!M10</f>
        <v>0</v>
      </c>
      <c r="N9" s="23">
        <f>รอวางป่วบรายสัปดาห์!N10</f>
        <v>0</v>
      </c>
      <c r="O9" s="23">
        <f>รอวางป่วบรายสัปดาห์!O10</f>
        <v>0</v>
      </c>
      <c r="P9" s="23">
        <f>รอวางป่วบรายสัปดาห์!P10</f>
        <v>0</v>
      </c>
      <c r="Q9" s="23">
        <f>รอวางป่วบรายสัปดาห์!Q10</f>
        <v>0</v>
      </c>
      <c r="R9" s="23">
        <f>รอวางป่วบรายสัปดาห์!R10</f>
        <v>0</v>
      </c>
      <c r="S9" s="23">
        <f>รอวางป่วบรายสัปดาห์!S10</f>
        <v>1</v>
      </c>
      <c r="T9" s="23">
        <f>รอวางป่วบรายสัปดาห์!T10</f>
        <v>1</v>
      </c>
      <c r="U9" s="23">
        <f>รอวางป่วบรายสัปดาห์!U10</f>
        <v>0</v>
      </c>
      <c r="V9" s="23">
        <f>รอวางป่วบรายสัปดาห์!V10</f>
        <v>0</v>
      </c>
      <c r="W9" s="23">
        <f>รอวางป่วบรายสัปดาห์!W10</f>
        <v>0</v>
      </c>
      <c r="X9" s="23">
        <f>รอวางป่วบรายสัปดาห์!X10</f>
        <v>0</v>
      </c>
      <c r="Y9" s="23">
        <f>รอวางป่วบรายสัปดาห์!Y10</f>
        <v>0</v>
      </c>
      <c r="Z9" s="23">
        <f>รอวางป่วบรายสัปดาห์!Z10</f>
        <v>0</v>
      </c>
      <c r="AA9" s="23">
        <f>รอวางป่วบรายสัปดาห์!AA10</f>
        <v>0</v>
      </c>
      <c r="AB9" s="23">
        <f>รอวางป่วบรายสัปดาห์!AB10</f>
        <v>0</v>
      </c>
      <c r="AC9" s="23">
        <f>รอวางป่วบรายสัปดาห์!AC10</f>
        <v>0</v>
      </c>
      <c r="AD9" s="23">
        <f>รอวางป่วบรายสัปดาห์!AD10</f>
        <v>0</v>
      </c>
      <c r="AE9" s="23">
        <f>รอวางป่วบรายสัปดาห์!AE10</f>
        <v>0</v>
      </c>
      <c r="AF9" s="23">
        <f>รอวางป่วบรายสัปดาห์!AF10</f>
        <v>0</v>
      </c>
      <c r="AG9" s="23">
        <f>รอวางป่วบรายสัปดาห์!AG10</f>
        <v>0</v>
      </c>
      <c r="AH9" s="23">
        <f>รอวางป่วบรายสัปดาห์!AH10</f>
        <v>0</v>
      </c>
      <c r="AI9" s="23">
        <f>รอวางป่วบรายสัปดาห์!AI10</f>
        <v>0</v>
      </c>
      <c r="AJ9" s="23">
        <f>รอวางป่วบรายสัปดาห์!AJ10</f>
        <v>0</v>
      </c>
      <c r="AK9" s="23">
        <f>รอวางป่วบรายสัปดาห์!AK10</f>
        <v>0</v>
      </c>
      <c r="AL9" s="23">
        <f>รอวางป่วบรายสัปดาห์!AL10</f>
        <v>0</v>
      </c>
      <c r="AM9" s="23">
        <f>รอวางป่วบรายสัปดาห์!AM10</f>
        <v>0</v>
      </c>
      <c r="AN9" s="23">
        <f>รอวางป่วบรายสัปดาห์!AN10</f>
        <v>0</v>
      </c>
      <c r="AO9" s="23">
        <f>รอวางป่วบรายสัปดาห์!AO10</f>
        <v>0</v>
      </c>
      <c r="AP9" s="23">
        <f>รอวางป่วบรายสัปดาห์!AP10</f>
        <v>0</v>
      </c>
      <c r="AQ9" s="23">
        <f>รอวางป่วบรายสัปดาห์!AQ10</f>
        <v>0</v>
      </c>
      <c r="AR9" s="23">
        <f>รอวางป่วบรายสัปดาห์!AR10</f>
        <v>0</v>
      </c>
      <c r="AS9" s="23">
        <f>รอวางป่วบรายสัปดาห์!AS10</f>
        <v>0</v>
      </c>
      <c r="AT9" s="23">
        <f>รอวางป่วบรายสัปดาห์!AT10</f>
        <v>0</v>
      </c>
      <c r="AU9" s="23">
        <f>รอวางป่วบรายสัปดาห์!AU10</f>
        <v>0</v>
      </c>
      <c r="AV9" s="23">
        <f>รอวางป่วบรายสัปดาห์!AV10</f>
        <v>0</v>
      </c>
      <c r="AW9" s="23">
        <f>รอวางป่วบรายสัปดาห์!AW10</f>
        <v>0</v>
      </c>
      <c r="AX9" s="23">
        <f>รอวางป่วบรายสัปดาห์!AX10</f>
        <v>0</v>
      </c>
      <c r="AY9" s="23">
        <f>รอวางป่วบรายสัปดาห์!AY10</f>
        <v>0</v>
      </c>
      <c r="AZ9" s="23">
        <f>รอวางป่วบรายสัปดาห์!AZ10</f>
        <v>0</v>
      </c>
      <c r="BA9" s="23">
        <f>รอวางป่วบรายสัปดาห์!BA10</f>
        <v>0</v>
      </c>
      <c r="BB9" s="23">
        <f>รอวางป่วบรายสัปดาห์!BB10</f>
        <v>0</v>
      </c>
      <c r="BC9" s="23">
        <f>รอวางป่วบรายสัปดาห์!BC10</f>
        <v>5</v>
      </c>
      <c r="BD9" s="23">
        <f>รอวางป่วบรายสัปดาห์!BD10</f>
        <v>0</v>
      </c>
    </row>
    <row r="10" spans="1:56">
      <c r="A10" s="23" t="str">
        <f>รอวางป่วยรายเดือน!A9</f>
        <v>ปรางค์กู่</v>
      </c>
      <c r="B10" s="23">
        <f>รอวางป่วบรายสัปดาห์!B11</f>
        <v>0</v>
      </c>
      <c r="C10" s="23">
        <f>รอวางป่วบรายสัปดาห์!C11</f>
        <v>0</v>
      </c>
      <c r="D10" s="23">
        <f>รอวางป่วบรายสัปดาห์!D11</f>
        <v>0</v>
      </c>
      <c r="E10" s="23">
        <f>รอวางป่วบรายสัปดาห์!E11</f>
        <v>0</v>
      </c>
      <c r="F10" s="23">
        <f>รอวางป่วบรายสัปดาห์!F11</f>
        <v>0</v>
      </c>
      <c r="G10" s="23">
        <f>รอวางป่วบรายสัปดาห์!G11</f>
        <v>0</v>
      </c>
      <c r="H10" s="23">
        <f>รอวางป่วบรายสัปดาห์!H11</f>
        <v>0</v>
      </c>
      <c r="I10" s="23">
        <f>รอวางป่วบรายสัปดาห์!I11</f>
        <v>0</v>
      </c>
      <c r="J10" s="23">
        <f>รอวางป่วบรายสัปดาห์!J11</f>
        <v>0</v>
      </c>
      <c r="K10" s="23">
        <f>รอวางป่วบรายสัปดาห์!K11</f>
        <v>0</v>
      </c>
      <c r="L10" s="23">
        <f>รอวางป่วบรายสัปดาห์!L11</f>
        <v>0</v>
      </c>
      <c r="M10" s="23">
        <f>รอวางป่วบรายสัปดาห์!M11</f>
        <v>0</v>
      </c>
      <c r="N10" s="23">
        <f>รอวางป่วบรายสัปดาห์!N11</f>
        <v>0</v>
      </c>
      <c r="O10" s="23">
        <f>รอวางป่วบรายสัปดาห์!O11</f>
        <v>0</v>
      </c>
      <c r="P10" s="23">
        <f>รอวางป่วบรายสัปดาห์!P11</f>
        <v>0</v>
      </c>
      <c r="Q10" s="23">
        <f>รอวางป่วบรายสัปดาห์!Q11</f>
        <v>0</v>
      </c>
      <c r="R10" s="23">
        <f>รอวางป่วบรายสัปดาห์!R11</f>
        <v>0</v>
      </c>
      <c r="S10" s="23">
        <f>รอวางป่วบรายสัปดาห์!S11</f>
        <v>0</v>
      </c>
      <c r="T10" s="23">
        <f>รอวางป่วบรายสัปดาห์!T11</f>
        <v>0</v>
      </c>
      <c r="U10" s="23">
        <f>รอวางป่วบรายสัปดาห์!U11</f>
        <v>0</v>
      </c>
      <c r="V10" s="23">
        <f>รอวางป่วบรายสัปดาห์!V11</f>
        <v>0</v>
      </c>
      <c r="W10" s="23">
        <f>รอวางป่วบรายสัปดาห์!W11</f>
        <v>0</v>
      </c>
      <c r="X10" s="23">
        <f>รอวางป่วบรายสัปดาห์!X11</f>
        <v>0</v>
      </c>
      <c r="Y10" s="23">
        <f>รอวางป่วบรายสัปดาห์!Y11</f>
        <v>0</v>
      </c>
      <c r="Z10" s="23">
        <f>รอวางป่วบรายสัปดาห์!Z11</f>
        <v>0</v>
      </c>
      <c r="AA10" s="23">
        <f>รอวางป่วบรายสัปดาห์!AA11</f>
        <v>0</v>
      </c>
      <c r="AB10" s="23">
        <f>รอวางป่วบรายสัปดาห์!AB11</f>
        <v>0</v>
      </c>
      <c r="AC10" s="23">
        <f>รอวางป่วบรายสัปดาห์!AC11</f>
        <v>0</v>
      </c>
      <c r="AD10" s="23">
        <f>รอวางป่วบรายสัปดาห์!AD11</f>
        <v>0</v>
      </c>
      <c r="AE10" s="23">
        <f>รอวางป่วบรายสัปดาห์!AE11</f>
        <v>0</v>
      </c>
      <c r="AF10" s="23">
        <f>รอวางป่วบรายสัปดาห์!AF11</f>
        <v>0</v>
      </c>
      <c r="AG10" s="23">
        <f>รอวางป่วบรายสัปดาห์!AG11</f>
        <v>0</v>
      </c>
      <c r="AH10" s="23">
        <f>รอวางป่วบรายสัปดาห์!AH11</f>
        <v>0</v>
      </c>
      <c r="AI10" s="23">
        <f>รอวางป่วบรายสัปดาห์!AI11</f>
        <v>0</v>
      </c>
      <c r="AJ10" s="23">
        <f>รอวางป่วบรายสัปดาห์!AJ11</f>
        <v>0</v>
      </c>
      <c r="AK10" s="23">
        <f>รอวางป่วบรายสัปดาห์!AK11</f>
        <v>0</v>
      </c>
      <c r="AL10" s="23">
        <f>รอวางป่วบรายสัปดาห์!AL11</f>
        <v>0</v>
      </c>
      <c r="AM10" s="23">
        <f>รอวางป่วบรายสัปดาห์!AM11</f>
        <v>0</v>
      </c>
      <c r="AN10" s="23">
        <f>รอวางป่วบรายสัปดาห์!AN11</f>
        <v>0</v>
      </c>
      <c r="AO10" s="23">
        <f>รอวางป่วบรายสัปดาห์!AO11</f>
        <v>0</v>
      </c>
      <c r="AP10" s="23">
        <f>รอวางป่วบรายสัปดาห์!AP11</f>
        <v>0</v>
      </c>
      <c r="AQ10" s="23">
        <f>รอวางป่วบรายสัปดาห์!AQ11</f>
        <v>0</v>
      </c>
      <c r="AR10" s="23">
        <f>รอวางป่วบรายสัปดาห์!AR11</f>
        <v>0</v>
      </c>
      <c r="AS10" s="23">
        <f>รอวางป่วบรายสัปดาห์!AS11</f>
        <v>0</v>
      </c>
      <c r="AT10" s="23">
        <f>รอวางป่วบรายสัปดาห์!AT11</f>
        <v>0</v>
      </c>
      <c r="AU10" s="23">
        <f>รอวางป่วบรายสัปดาห์!AU11</f>
        <v>0</v>
      </c>
      <c r="AV10" s="23">
        <f>รอวางป่วบรายสัปดาห์!AV11</f>
        <v>0</v>
      </c>
      <c r="AW10" s="23">
        <f>รอวางป่วบรายสัปดาห์!AW11</f>
        <v>0</v>
      </c>
      <c r="AX10" s="23">
        <f>รอวางป่วบรายสัปดาห์!AX11</f>
        <v>0</v>
      </c>
      <c r="AY10" s="23">
        <f>รอวางป่วบรายสัปดาห์!AY11</f>
        <v>0</v>
      </c>
      <c r="AZ10" s="23">
        <f>รอวางป่วบรายสัปดาห์!AZ11</f>
        <v>0</v>
      </c>
      <c r="BA10" s="23">
        <f>รอวางป่วบรายสัปดาห์!BA11</f>
        <v>0</v>
      </c>
      <c r="BB10" s="23">
        <f>รอวางป่วบรายสัปดาห์!BB11</f>
        <v>0</v>
      </c>
      <c r="BC10" s="23">
        <f>รอวางป่วบรายสัปดาห์!BC11</f>
        <v>0</v>
      </c>
      <c r="BD10" s="23">
        <f>รอวางป่วบรายสัปดาห์!BD11</f>
        <v>0</v>
      </c>
    </row>
    <row r="11" spans="1:56">
      <c r="A11" s="23" t="str">
        <f>รอวางป่วยรายเดือน!A10</f>
        <v>ขุนหาญ</v>
      </c>
      <c r="B11" s="23">
        <f>รอวางป่วบรายสัปดาห์!B12</f>
        <v>0</v>
      </c>
      <c r="C11" s="23">
        <f>รอวางป่วบรายสัปดาห์!C12</f>
        <v>0</v>
      </c>
      <c r="D11" s="23">
        <f>รอวางป่วบรายสัปดาห์!D12</f>
        <v>0</v>
      </c>
      <c r="E11" s="23">
        <f>รอวางป่วบรายสัปดาห์!E12</f>
        <v>1</v>
      </c>
      <c r="F11" s="23">
        <f>รอวางป่วบรายสัปดาห์!F12</f>
        <v>0</v>
      </c>
      <c r="G11" s="23">
        <f>รอวางป่วบรายสัปดาห์!G12</f>
        <v>0</v>
      </c>
      <c r="H11" s="23">
        <f>รอวางป่วบรายสัปดาห์!H12</f>
        <v>0</v>
      </c>
      <c r="I11" s="23">
        <f>รอวางป่วบรายสัปดาห์!I12</f>
        <v>0</v>
      </c>
      <c r="J11" s="23">
        <f>รอวางป่วบรายสัปดาห์!J12</f>
        <v>0</v>
      </c>
      <c r="K11" s="23">
        <f>รอวางป่วบรายสัปดาห์!K12</f>
        <v>0</v>
      </c>
      <c r="L11" s="23">
        <f>รอวางป่วบรายสัปดาห์!L12</f>
        <v>0</v>
      </c>
      <c r="M11" s="23">
        <f>รอวางป่วบรายสัปดาห์!M12</f>
        <v>0</v>
      </c>
      <c r="N11" s="23">
        <f>รอวางป่วบรายสัปดาห์!N12</f>
        <v>0</v>
      </c>
      <c r="O11" s="23">
        <f>รอวางป่วบรายสัปดาห์!O12</f>
        <v>0</v>
      </c>
      <c r="P11" s="23">
        <f>รอวางป่วบรายสัปดาห์!P12</f>
        <v>0</v>
      </c>
      <c r="Q11" s="23">
        <f>รอวางป่วบรายสัปดาห์!Q12</f>
        <v>0</v>
      </c>
      <c r="R11" s="23">
        <f>รอวางป่วบรายสัปดาห์!R12</f>
        <v>0</v>
      </c>
      <c r="S11" s="23">
        <f>รอวางป่วบรายสัปดาห์!S12</f>
        <v>0</v>
      </c>
      <c r="T11" s="23">
        <f>รอวางป่วบรายสัปดาห์!T12</f>
        <v>0</v>
      </c>
      <c r="U11" s="23">
        <f>รอวางป่วบรายสัปดาห์!U12</f>
        <v>0</v>
      </c>
      <c r="V11" s="23">
        <f>รอวางป่วบรายสัปดาห์!V12</f>
        <v>0</v>
      </c>
      <c r="W11" s="23">
        <f>รอวางป่วบรายสัปดาห์!W12</f>
        <v>0</v>
      </c>
      <c r="X11" s="23">
        <f>รอวางป่วบรายสัปดาห์!X12</f>
        <v>0</v>
      </c>
      <c r="Y11" s="23">
        <f>รอวางป่วบรายสัปดาห์!Y12</f>
        <v>0</v>
      </c>
      <c r="Z11" s="23">
        <f>รอวางป่วบรายสัปดาห์!Z12</f>
        <v>0</v>
      </c>
      <c r="AA11" s="23">
        <f>รอวางป่วบรายสัปดาห์!AA12</f>
        <v>2</v>
      </c>
      <c r="AB11" s="23">
        <f>รอวางป่วบรายสัปดาห์!AB12</f>
        <v>1</v>
      </c>
      <c r="AC11" s="23">
        <f>รอวางป่วบรายสัปดาห์!AC12</f>
        <v>0</v>
      </c>
      <c r="AD11" s="23">
        <f>รอวางป่วบรายสัปดาห์!AD12</f>
        <v>0</v>
      </c>
      <c r="AE11" s="23">
        <f>รอวางป่วบรายสัปดาห์!AE12</f>
        <v>0</v>
      </c>
      <c r="AF11" s="23">
        <f>รอวางป่วบรายสัปดาห์!AF12</f>
        <v>0</v>
      </c>
      <c r="AG11" s="23">
        <f>รอวางป่วบรายสัปดาห์!AG12</f>
        <v>0</v>
      </c>
      <c r="AH11" s="23">
        <f>รอวางป่วบรายสัปดาห์!AH12</f>
        <v>0</v>
      </c>
      <c r="AI11" s="23">
        <f>รอวางป่วบรายสัปดาห์!AI12</f>
        <v>0</v>
      </c>
      <c r="AJ11" s="23">
        <f>รอวางป่วบรายสัปดาห์!AJ12</f>
        <v>0</v>
      </c>
      <c r="AK11" s="23">
        <f>รอวางป่วบรายสัปดาห์!AK12</f>
        <v>0</v>
      </c>
      <c r="AL11" s="23">
        <f>รอวางป่วบรายสัปดาห์!AL12</f>
        <v>0</v>
      </c>
      <c r="AM11" s="23">
        <f>รอวางป่วบรายสัปดาห์!AM12</f>
        <v>0</v>
      </c>
      <c r="AN11" s="23">
        <f>รอวางป่วบรายสัปดาห์!AN12</f>
        <v>0</v>
      </c>
      <c r="AO11" s="23">
        <f>รอวางป่วบรายสัปดาห์!AO12</f>
        <v>0</v>
      </c>
      <c r="AP11" s="23">
        <f>รอวางป่วบรายสัปดาห์!AP12</f>
        <v>0</v>
      </c>
      <c r="AQ11" s="23">
        <f>รอวางป่วบรายสัปดาห์!AQ12</f>
        <v>0</v>
      </c>
      <c r="AR11" s="23">
        <f>รอวางป่วบรายสัปดาห์!AR12</f>
        <v>0</v>
      </c>
      <c r="AS11" s="23">
        <f>รอวางป่วบรายสัปดาห์!AS12</f>
        <v>0</v>
      </c>
      <c r="AT11" s="23">
        <f>รอวางป่วบรายสัปดาห์!AT12</f>
        <v>0</v>
      </c>
      <c r="AU11" s="23">
        <f>รอวางป่วบรายสัปดาห์!AU12</f>
        <v>0</v>
      </c>
      <c r="AV11" s="23">
        <f>รอวางป่วบรายสัปดาห์!AV12</f>
        <v>0</v>
      </c>
      <c r="AW11" s="23">
        <f>รอวางป่วบรายสัปดาห์!AW12</f>
        <v>0</v>
      </c>
      <c r="AX11" s="23">
        <f>รอวางป่วบรายสัปดาห์!AX12</f>
        <v>0</v>
      </c>
      <c r="AY11" s="23">
        <f>รอวางป่วบรายสัปดาห์!AY12</f>
        <v>0</v>
      </c>
      <c r="AZ11" s="23">
        <f>รอวางป่วบรายสัปดาห์!AZ12</f>
        <v>0</v>
      </c>
      <c r="BA11" s="23">
        <f>รอวางป่วบรายสัปดาห์!BA12</f>
        <v>0</v>
      </c>
      <c r="BB11" s="23">
        <f>รอวางป่วบรายสัปดาห์!BB12</f>
        <v>0</v>
      </c>
      <c r="BC11" s="23">
        <f>รอวางป่วบรายสัปดาห์!BC12</f>
        <v>4</v>
      </c>
      <c r="BD11" s="23">
        <f>รอวางป่วบรายสัปดาห์!BD12</f>
        <v>0</v>
      </c>
    </row>
    <row r="12" spans="1:56">
      <c r="A12" s="23" t="str">
        <f>รอวางป่วยรายเดือน!A11</f>
        <v>ราษีไศล</v>
      </c>
      <c r="B12" s="23">
        <f>รอวางป่วบรายสัปดาห์!B13</f>
        <v>0</v>
      </c>
      <c r="C12" s="23">
        <f>รอวางป่วบรายสัปดาห์!C13</f>
        <v>0</v>
      </c>
      <c r="D12" s="23">
        <f>รอวางป่วบรายสัปดาห์!D13</f>
        <v>0</v>
      </c>
      <c r="E12" s="23">
        <f>รอวางป่วบรายสัปดาห์!E13</f>
        <v>0</v>
      </c>
      <c r="F12" s="23">
        <f>รอวางป่วบรายสัปดาห์!F13</f>
        <v>0</v>
      </c>
      <c r="G12" s="23">
        <f>รอวางป่วบรายสัปดาห์!G13</f>
        <v>0</v>
      </c>
      <c r="H12" s="23">
        <f>รอวางป่วบรายสัปดาห์!H13</f>
        <v>0</v>
      </c>
      <c r="I12" s="23">
        <f>รอวางป่วบรายสัปดาห์!I13</f>
        <v>0</v>
      </c>
      <c r="J12" s="23">
        <f>รอวางป่วบรายสัปดาห์!J13</f>
        <v>0</v>
      </c>
      <c r="K12" s="23">
        <f>รอวางป่วบรายสัปดาห์!K13</f>
        <v>0</v>
      </c>
      <c r="L12" s="23">
        <f>รอวางป่วบรายสัปดาห์!L13</f>
        <v>0</v>
      </c>
      <c r="M12" s="23">
        <f>รอวางป่วบรายสัปดาห์!M13</f>
        <v>0</v>
      </c>
      <c r="N12" s="23">
        <f>รอวางป่วบรายสัปดาห์!N13</f>
        <v>0</v>
      </c>
      <c r="O12" s="23">
        <f>รอวางป่วบรายสัปดาห์!O13</f>
        <v>0</v>
      </c>
      <c r="P12" s="23">
        <f>รอวางป่วบรายสัปดาห์!P13</f>
        <v>0</v>
      </c>
      <c r="Q12" s="23">
        <f>รอวางป่วบรายสัปดาห์!Q13</f>
        <v>0</v>
      </c>
      <c r="R12" s="23">
        <f>รอวางป่วบรายสัปดาห์!R13</f>
        <v>0</v>
      </c>
      <c r="S12" s="23">
        <f>รอวางป่วบรายสัปดาห์!S13</f>
        <v>0</v>
      </c>
      <c r="T12" s="23">
        <f>รอวางป่วบรายสัปดาห์!T13</f>
        <v>0</v>
      </c>
      <c r="U12" s="23">
        <f>รอวางป่วบรายสัปดาห์!U13</f>
        <v>0</v>
      </c>
      <c r="V12" s="23">
        <f>รอวางป่วบรายสัปดาห์!V13</f>
        <v>0</v>
      </c>
      <c r="W12" s="23">
        <f>รอวางป่วบรายสัปดาห์!W13</f>
        <v>0</v>
      </c>
      <c r="X12" s="23">
        <f>รอวางป่วบรายสัปดาห์!X13</f>
        <v>0</v>
      </c>
      <c r="Y12" s="23">
        <f>รอวางป่วบรายสัปดาห์!Y13</f>
        <v>0</v>
      </c>
      <c r="Z12" s="23">
        <f>รอวางป่วบรายสัปดาห์!Z13</f>
        <v>0</v>
      </c>
      <c r="AA12" s="23">
        <f>รอวางป่วบรายสัปดาห์!AA13</f>
        <v>0</v>
      </c>
      <c r="AB12" s="23">
        <f>รอวางป่วบรายสัปดาห์!AB13</f>
        <v>0</v>
      </c>
      <c r="AC12" s="23">
        <f>รอวางป่วบรายสัปดาห์!AC13</f>
        <v>0</v>
      </c>
      <c r="AD12" s="23">
        <f>รอวางป่วบรายสัปดาห์!AD13</f>
        <v>0</v>
      </c>
      <c r="AE12" s="23">
        <f>รอวางป่วบรายสัปดาห์!AE13</f>
        <v>0</v>
      </c>
      <c r="AF12" s="23">
        <f>รอวางป่วบรายสัปดาห์!AF13</f>
        <v>0</v>
      </c>
      <c r="AG12" s="23">
        <f>รอวางป่วบรายสัปดาห์!AG13</f>
        <v>0</v>
      </c>
      <c r="AH12" s="23">
        <f>รอวางป่วบรายสัปดาห์!AH13</f>
        <v>0</v>
      </c>
      <c r="AI12" s="23">
        <f>รอวางป่วบรายสัปดาห์!AI13</f>
        <v>0</v>
      </c>
      <c r="AJ12" s="23">
        <f>รอวางป่วบรายสัปดาห์!AJ13</f>
        <v>0</v>
      </c>
      <c r="AK12" s="23">
        <f>รอวางป่วบรายสัปดาห์!AK13</f>
        <v>0</v>
      </c>
      <c r="AL12" s="23">
        <f>รอวางป่วบรายสัปดาห์!AL13</f>
        <v>0</v>
      </c>
      <c r="AM12" s="23">
        <f>รอวางป่วบรายสัปดาห์!AM13</f>
        <v>0</v>
      </c>
      <c r="AN12" s="23">
        <f>รอวางป่วบรายสัปดาห์!AN13</f>
        <v>0</v>
      </c>
      <c r="AO12" s="23">
        <f>รอวางป่วบรายสัปดาห์!AO13</f>
        <v>0</v>
      </c>
      <c r="AP12" s="23">
        <f>รอวางป่วบรายสัปดาห์!AP13</f>
        <v>0</v>
      </c>
      <c r="AQ12" s="23">
        <f>รอวางป่วบรายสัปดาห์!AQ13</f>
        <v>0</v>
      </c>
      <c r="AR12" s="23">
        <f>รอวางป่วบรายสัปดาห์!AR13</f>
        <v>0</v>
      </c>
      <c r="AS12" s="23">
        <f>รอวางป่วบรายสัปดาห์!AS13</f>
        <v>0</v>
      </c>
      <c r="AT12" s="23">
        <f>รอวางป่วบรายสัปดาห์!AT13</f>
        <v>0</v>
      </c>
      <c r="AU12" s="23">
        <f>รอวางป่วบรายสัปดาห์!AU13</f>
        <v>0</v>
      </c>
      <c r="AV12" s="23">
        <f>รอวางป่วบรายสัปดาห์!AV13</f>
        <v>0</v>
      </c>
      <c r="AW12" s="23">
        <f>รอวางป่วบรายสัปดาห์!AW13</f>
        <v>0</v>
      </c>
      <c r="AX12" s="23">
        <f>รอวางป่วบรายสัปดาห์!AX13</f>
        <v>0</v>
      </c>
      <c r="AY12" s="23">
        <f>รอวางป่วบรายสัปดาห์!AY13</f>
        <v>0</v>
      </c>
      <c r="AZ12" s="23">
        <f>รอวางป่วบรายสัปดาห์!AZ13</f>
        <v>0</v>
      </c>
      <c r="BA12" s="23">
        <f>รอวางป่วบรายสัปดาห์!BA13</f>
        <v>0</v>
      </c>
      <c r="BB12" s="23">
        <f>รอวางป่วบรายสัปดาห์!BB13</f>
        <v>0</v>
      </c>
      <c r="BC12" s="23">
        <f>รอวางป่วบรายสัปดาห์!BC13</f>
        <v>0</v>
      </c>
      <c r="BD12" s="23">
        <f>รอวางป่วบรายสัปดาห์!BD13</f>
        <v>0</v>
      </c>
    </row>
    <row r="13" spans="1:56">
      <c r="A13" s="23" t="str">
        <f>รอวางป่วยรายเดือน!A12</f>
        <v>อุทุมพรพิสัย</v>
      </c>
      <c r="B13" s="23">
        <f>รอวางป่วบรายสัปดาห์!B14</f>
        <v>0</v>
      </c>
      <c r="C13" s="23">
        <f>รอวางป่วบรายสัปดาห์!C14</f>
        <v>0</v>
      </c>
      <c r="D13" s="23">
        <f>รอวางป่วบรายสัปดาห์!D14</f>
        <v>0</v>
      </c>
      <c r="E13" s="23">
        <f>รอวางป่วบรายสัปดาห์!E14</f>
        <v>0</v>
      </c>
      <c r="F13" s="23">
        <f>รอวางป่วบรายสัปดาห์!F14</f>
        <v>0</v>
      </c>
      <c r="G13" s="23">
        <f>รอวางป่วบรายสัปดาห์!G14</f>
        <v>0</v>
      </c>
      <c r="H13" s="23">
        <f>รอวางป่วบรายสัปดาห์!H14</f>
        <v>0</v>
      </c>
      <c r="I13" s="23">
        <f>รอวางป่วบรายสัปดาห์!I14</f>
        <v>1</v>
      </c>
      <c r="J13" s="23">
        <f>รอวางป่วบรายสัปดาห์!J14</f>
        <v>0</v>
      </c>
      <c r="K13" s="23">
        <f>รอวางป่วบรายสัปดาห์!K14</f>
        <v>0</v>
      </c>
      <c r="L13" s="23">
        <f>รอวางป่วบรายสัปดาห์!L14</f>
        <v>0</v>
      </c>
      <c r="M13" s="23">
        <f>รอวางป่วบรายสัปดาห์!M14</f>
        <v>0</v>
      </c>
      <c r="N13" s="23">
        <f>รอวางป่วบรายสัปดาห์!N14</f>
        <v>0</v>
      </c>
      <c r="O13" s="23">
        <f>รอวางป่วบรายสัปดาห์!O14</f>
        <v>0</v>
      </c>
      <c r="P13" s="23">
        <f>รอวางป่วบรายสัปดาห์!P14</f>
        <v>0</v>
      </c>
      <c r="Q13" s="23">
        <f>รอวางป่วบรายสัปดาห์!Q14</f>
        <v>0</v>
      </c>
      <c r="R13" s="23">
        <f>รอวางป่วบรายสัปดาห์!R14</f>
        <v>0</v>
      </c>
      <c r="S13" s="23">
        <f>รอวางป่วบรายสัปดาห์!S14</f>
        <v>0</v>
      </c>
      <c r="T13" s="23">
        <f>รอวางป่วบรายสัปดาห์!T14</f>
        <v>0</v>
      </c>
      <c r="U13" s="23">
        <f>รอวางป่วบรายสัปดาห์!U14</f>
        <v>0</v>
      </c>
      <c r="V13" s="23">
        <f>รอวางป่วบรายสัปดาห์!V14</f>
        <v>0</v>
      </c>
      <c r="W13" s="23">
        <f>รอวางป่วบรายสัปดาห์!W14</f>
        <v>1</v>
      </c>
      <c r="X13" s="23">
        <f>รอวางป่วบรายสัปดาห์!X14</f>
        <v>0</v>
      </c>
      <c r="Y13" s="23">
        <f>รอวางป่วบรายสัปดาห์!Y14</f>
        <v>0</v>
      </c>
      <c r="Z13" s="23">
        <f>รอวางป่วบรายสัปดาห์!Z14</f>
        <v>0</v>
      </c>
      <c r="AA13" s="23">
        <f>รอวางป่วบรายสัปดาห์!AA14</f>
        <v>0</v>
      </c>
      <c r="AB13" s="23">
        <f>รอวางป่วบรายสัปดาห์!AB14</f>
        <v>0</v>
      </c>
      <c r="AC13" s="23">
        <f>รอวางป่วบรายสัปดาห์!AC14</f>
        <v>0</v>
      </c>
      <c r="AD13" s="23">
        <f>รอวางป่วบรายสัปดาห์!AD14</f>
        <v>0</v>
      </c>
      <c r="AE13" s="23">
        <f>รอวางป่วบรายสัปดาห์!AE14</f>
        <v>0</v>
      </c>
      <c r="AF13" s="23">
        <f>รอวางป่วบรายสัปดาห์!AF14</f>
        <v>0</v>
      </c>
      <c r="AG13" s="23">
        <f>รอวางป่วบรายสัปดาห์!AG14</f>
        <v>0</v>
      </c>
      <c r="AH13" s="23">
        <f>รอวางป่วบรายสัปดาห์!AH14</f>
        <v>0</v>
      </c>
      <c r="AI13" s="23">
        <f>รอวางป่วบรายสัปดาห์!AI14</f>
        <v>0</v>
      </c>
      <c r="AJ13" s="23">
        <f>รอวางป่วบรายสัปดาห์!AJ14</f>
        <v>0</v>
      </c>
      <c r="AK13" s="23">
        <f>รอวางป่วบรายสัปดาห์!AK14</f>
        <v>0</v>
      </c>
      <c r="AL13" s="23">
        <f>รอวางป่วบรายสัปดาห์!AL14</f>
        <v>0</v>
      </c>
      <c r="AM13" s="23">
        <f>รอวางป่วบรายสัปดาห์!AM14</f>
        <v>0</v>
      </c>
      <c r="AN13" s="23">
        <f>รอวางป่วบรายสัปดาห์!AN14</f>
        <v>0</v>
      </c>
      <c r="AO13" s="23">
        <f>รอวางป่วบรายสัปดาห์!AO14</f>
        <v>0</v>
      </c>
      <c r="AP13" s="23">
        <f>รอวางป่วบรายสัปดาห์!AP14</f>
        <v>0</v>
      </c>
      <c r="AQ13" s="23">
        <f>รอวางป่วบรายสัปดาห์!AQ14</f>
        <v>0</v>
      </c>
      <c r="AR13" s="23">
        <f>รอวางป่วบรายสัปดาห์!AR14</f>
        <v>0</v>
      </c>
      <c r="AS13" s="23">
        <f>รอวางป่วบรายสัปดาห์!AS14</f>
        <v>0</v>
      </c>
      <c r="AT13" s="23">
        <f>รอวางป่วบรายสัปดาห์!AT14</f>
        <v>0</v>
      </c>
      <c r="AU13" s="23">
        <f>รอวางป่วบรายสัปดาห์!AU14</f>
        <v>0</v>
      </c>
      <c r="AV13" s="23">
        <f>รอวางป่วบรายสัปดาห์!AV14</f>
        <v>0</v>
      </c>
      <c r="AW13" s="23">
        <f>รอวางป่วบรายสัปดาห์!AW14</f>
        <v>0</v>
      </c>
      <c r="AX13" s="23">
        <f>รอวางป่วบรายสัปดาห์!AX14</f>
        <v>0</v>
      </c>
      <c r="AY13" s="23">
        <f>รอวางป่วบรายสัปดาห์!AY14</f>
        <v>0</v>
      </c>
      <c r="AZ13" s="23">
        <f>รอวางป่วบรายสัปดาห์!AZ14</f>
        <v>0</v>
      </c>
      <c r="BA13" s="23">
        <f>รอวางป่วบรายสัปดาห์!BA14</f>
        <v>0</v>
      </c>
      <c r="BB13" s="23">
        <f>รอวางป่วบรายสัปดาห์!BB14</f>
        <v>0</v>
      </c>
      <c r="BC13" s="23">
        <f>รอวางป่วบรายสัปดาห์!BC14</f>
        <v>2</v>
      </c>
      <c r="BD13" s="23">
        <f>รอวางป่วบรายสัปดาห์!BD14</f>
        <v>0</v>
      </c>
    </row>
    <row r="14" spans="1:56">
      <c r="A14" s="23" t="str">
        <f>รอวางป่วยรายเดือน!A13</f>
        <v>บึงบูรพ์</v>
      </c>
      <c r="B14" s="23">
        <f>รอวางป่วบรายสัปดาห์!B15</f>
        <v>0</v>
      </c>
      <c r="C14" s="23">
        <f>รอวางป่วบรายสัปดาห์!C15</f>
        <v>0</v>
      </c>
      <c r="D14" s="23">
        <f>รอวางป่วบรายสัปดาห์!D15</f>
        <v>0</v>
      </c>
      <c r="E14" s="23">
        <f>รอวางป่วบรายสัปดาห์!E15</f>
        <v>0</v>
      </c>
      <c r="F14" s="23">
        <f>รอวางป่วบรายสัปดาห์!F15</f>
        <v>0</v>
      </c>
      <c r="G14" s="23">
        <f>รอวางป่วบรายสัปดาห์!G15</f>
        <v>0</v>
      </c>
      <c r="H14" s="23">
        <f>รอวางป่วบรายสัปดาห์!H15</f>
        <v>0</v>
      </c>
      <c r="I14" s="23">
        <f>รอวางป่วบรายสัปดาห์!I15</f>
        <v>0</v>
      </c>
      <c r="J14" s="23">
        <f>รอวางป่วบรายสัปดาห์!J15</f>
        <v>0</v>
      </c>
      <c r="K14" s="23">
        <f>รอวางป่วบรายสัปดาห์!K15</f>
        <v>0</v>
      </c>
      <c r="L14" s="23">
        <f>รอวางป่วบรายสัปดาห์!L15</f>
        <v>0</v>
      </c>
      <c r="M14" s="23">
        <f>รอวางป่วบรายสัปดาห์!M15</f>
        <v>0</v>
      </c>
      <c r="N14" s="23">
        <f>รอวางป่วบรายสัปดาห์!N15</f>
        <v>0</v>
      </c>
      <c r="O14" s="23">
        <f>รอวางป่วบรายสัปดาห์!O15</f>
        <v>0</v>
      </c>
      <c r="P14" s="23">
        <f>รอวางป่วบรายสัปดาห์!P15</f>
        <v>0</v>
      </c>
      <c r="Q14" s="23">
        <f>รอวางป่วบรายสัปดาห์!Q15</f>
        <v>0</v>
      </c>
      <c r="R14" s="23">
        <f>รอวางป่วบรายสัปดาห์!R15</f>
        <v>0</v>
      </c>
      <c r="S14" s="23">
        <f>รอวางป่วบรายสัปดาห์!S15</f>
        <v>0</v>
      </c>
      <c r="T14" s="23">
        <f>รอวางป่วบรายสัปดาห์!T15</f>
        <v>0</v>
      </c>
      <c r="U14" s="23">
        <f>รอวางป่วบรายสัปดาห์!U15</f>
        <v>0</v>
      </c>
      <c r="V14" s="23">
        <f>รอวางป่วบรายสัปดาห์!V15</f>
        <v>0</v>
      </c>
      <c r="W14" s="23">
        <f>รอวางป่วบรายสัปดาห์!W15</f>
        <v>0</v>
      </c>
      <c r="X14" s="23">
        <f>รอวางป่วบรายสัปดาห์!X15</f>
        <v>0</v>
      </c>
      <c r="Y14" s="23">
        <f>รอวางป่วบรายสัปดาห์!Y15</f>
        <v>0</v>
      </c>
      <c r="Z14" s="23">
        <f>รอวางป่วบรายสัปดาห์!Z15</f>
        <v>0</v>
      </c>
      <c r="AA14" s="23">
        <f>รอวางป่วบรายสัปดาห์!AA15</f>
        <v>0</v>
      </c>
      <c r="AB14" s="23">
        <f>รอวางป่วบรายสัปดาห์!AB15</f>
        <v>0</v>
      </c>
      <c r="AC14" s="23">
        <f>รอวางป่วบรายสัปดาห์!AC15</f>
        <v>0</v>
      </c>
      <c r="AD14" s="23">
        <f>รอวางป่วบรายสัปดาห์!AD15</f>
        <v>0</v>
      </c>
      <c r="AE14" s="23">
        <f>รอวางป่วบรายสัปดาห์!AE15</f>
        <v>0</v>
      </c>
      <c r="AF14" s="23">
        <f>รอวางป่วบรายสัปดาห์!AF15</f>
        <v>0</v>
      </c>
      <c r="AG14" s="23">
        <f>รอวางป่วบรายสัปดาห์!AG15</f>
        <v>0</v>
      </c>
      <c r="AH14" s="23">
        <f>รอวางป่วบรายสัปดาห์!AH15</f>
        <v>0</v>
      </c>
      <c r="AI14" s="23">
        <f>รอวางป่วบรายสัปดาห์!AI15</f>
        <v>0</v>
      </c>
      <c r="AJ14" s="23">
        <f>รอวางป่วบรายสัปดาห์!AJ15</f>
        <v>0</v>
      </c>
      <c r="AK14" s="23">
        <f>รอวางป่วบรายสัปดาห์!AK15</f>
        <v>0</v>
      </c>
      <c r="AL14" s="23">
        <f>รอวางป่วบรายสัปดาห์!AL15</f>
        <v>0</v>
      </c>
      <c r="AM14" s="23">
        <f>รอวางป่วบรายสัปดาห์!AM15</f>
        <v>0</v>
      </c>
      <c r="AN14" s="23">
        <f>รอวางป่วบรายสัปดาห์!AN15</f>
        <v>0</v>
      </c>
      <c r="AO14" s="23">
        <f>รอวางป่วบรายสัปดาห์!AO15</f>
        <v>0</v>
      </c>
      <c r="AP14" s="23">
        <f>รอวางป่วบรายสัปดาห์!AP15</f>
        <v>0</v>
      </c>
      <c r="AQ14" s="23">
        <f>รอวางป่วบรายสัปดาห์!AQ15</f>
        <v>0</v>
      </c>
      <c r="AR14" s="23">
        <f>รอวางป่วบรายสัปดาห์!AR15</f>
        <v>0</v>
      </c>
      <c r="AS14" s="23">
        <f>รอวางป่วบรายสัปดาห์!AS15</f>
        <v>0</v>
      </c>
      <c r="AT14" s="23">
        <f>รอวางป่วบรายสัปดาห์!AT15</f>
        <v>0</v>
      </c>
      <c r="AU14" s="23">
        <f>รอวางป่วบรายสัปดาห์!AU15</f>
        <v>0</v>
      </c>
      <c r="AV14" s="23">
        <f>รอวางป่วบรายสัปดาห์!AV15</f>
        <v>0</v>
      </c>
      <c r="AW14" s="23">
        <f>รอวางป่วบรายสัปดาห์!AW15</f>
        <v>0</v>
      </c>
      <c r="AX14" s="23">
        <f>รอวางป่วบรายสัปดาห์!AX15</f>
        <v>0</v>
      </c>
      <c r="AY14" s="23">
        <f>รอวางป่วบรายสัปดาห์!AY15</f>
        <v>0</v>
      </c>
      <c r="AZ14" s="23">
        <f>รอวางป่วบรายสัปดาห์!AZ15</f>
        <v>0</v>
      </c>
      <c r="BA14" s="23">
        <f>รอวางป่วบรายสัปดาห์!BA15</f>
        <v>0</v>
      </c>
      <c r="BB14" s="23">
        <f>รอวางป่วบรายสัปดาห์!BB15</f>
        <v>0</v>
      </c>
      <c r="BC14" s="23">
        <f>รอวางป่วบรายสัปดาห์!BC15</f>
        <v>0</v>
      </c>
      <c r="BD14" s="23">
        <f>รอวางป่วบรายสัปดาห์!BD15</f>
        <v>0</v>
      </c>
    </row>
    <row r="15" spans="1:56">
      <c r="A15" s="23" t="str">
        <f>รอวางป่วยรายเดือน!A14</f>
        <v>ห้วยทับทัน</v>
      </c>
      <c r="B15" s="23">
        <f>รอวางป่วบรายสัปดาห์!B16</f>
        <v>0</v>
      </c>
      <c r="C15" s="23">
        <f>รอวางป่วบรายสัปดาห์!C16</f>
        <v>0</v>
      </c>
      <c r="D15" s="23">
        <f>รอวางป่วบรายสัปดาห์!D16</f>
        <v>0</v>
      </c>
      <c r="E15" s="23">
        <f>รอวางป่วบรายสัปดาห์!E16</f>
        <v>1</v>
      </c>
      <c r="F15" s="23">
        <f>รอวางป่วบรายสัปดาห์!F16</f>
        <v>0</v>
      </c>
      <c r="G15" s="23">
        <f>รอวางป่วบรายสัปดาห์!G16</f>
        <v>0</v>
      </c>
      <c r="H15" s="23">
        <f>รอวางป่วบรายสัปดาห์!H16</f>
        <v>0</v>
      </c>
      <c r="I15" s="23">
        <f>รอวางป่วบรายสัปดาห์!I16</f>
        <v>0</v>
      </c>
      <c r="J15" s="23">
        <f>รอวางป่วบรายสัปดาห์!J16</f>
        <v>0</v>
      </c>
      <c r="K15" s="23">
        <f>รอวางป่วบรายสัปดาห์!K16</f>
        <v>0</v>
      </c>
      <c r="L15" s="23">
        <f>รอวางป่วบรายสัปดาห์!L16</f>
        <v>0</v>
      </c>
      <c r="M15" s="23">
        <f>รอวางป่วบรายสัปดาห์!M16</f>
        <v>0</v>
      </c>
      <c r="N15" s="23">
        <f>รอวางป่วบรายสัปดาห์!N16</f>
        <v>0</v>
      </c>
      <c r="O15" s="23">
        <f>รอวางป่วบรายสัปดาห์!O16</f>
        <v>0</v>
      </c>
      <c r="P15" s="23">
        <f>รอวางป่วบรายสัปดาห์!P16</f>
        <v>0</v>
      </c>
      <c r="Q15" s="23">
        <f>รอวางป่วบรายสัปดาห์!Q16</f>
        <v>0</v>
      </c>
      <c r="R15" s="23">
        <f>รอวางป่วบรายสัปดาห์!R16</f>
        <v>0</v>
      </c>
      <c r="S15" s="23">
        <f>รอวางป่วบรายสัปดาห์!S16</f>
        <v>0</v>
      </c>
      <c r="T15" s="23">
        <f>รอวางป่วบรายสัปดาห์!T16</f>
        <v>0</v>
      </c>
      <c r="U15" s="23">
        <f>รอวางป่วบรายสัปดาห์!U16</f>
        <v>0</v>
      </c>
      <c r="V15" s="23">
        <f>รอวางป่วบรายสัปดาห์!V16</f>
        <v>0</v>
      </c>
      <c r="W15" s="23">
        <f>รอวางป่วบรายสัปดาห์!W16</f>
        <v>0</v>
      </c>
      <c r="X15" s="23">
        <f>รอวางป่วบรายสัปดาห์!X16</f>
        <v>0</v>
      </c>
      <c r="Y15" s="23">
        <f>รอวางป่วบรายสัปดาห์!Y16</f>
        <v>0</v>
      </c>
      <c r="Z15" s="23">
        <f>รอวางป่วบรายสัปดาห์!Z16</f>
        <v>0</v>
      </c>
      <c r="AA15" s="23">
        <f>รอวางป่วบรายสัปดาห์!AA16</f>
        <v>0</v>
      </c>
      <c r="AB15" s="23">
        <f>รอวางป่วบรายสัปดาห์!AB16</f>
        <v>0</v>
      </c>
      <c r="AC15" s="23">
        <f>รอวางป่วบรายสัปดาห์!AC16</f>
        <v>0</v>
      </c>
      <c r="AD15" s="23">
        <f>รอวางป่วบรายสัปดาห์!AD16</f>
        <v>0</v>
      </c>
      <c r="AE15" s="23">
        <f>รอวางป่วบรายสัปดาห์!AE16</f>
        <v>0</v>
      </c>
      <c r="AF15" s="23">
        <f>รอวางป่วบรายสัปดาห์!AF16</f>
        <v>0</v>
      </c>
      <c r="AG15" s="23">
        <f>รอวางป่วบรายสัปดาห์!AG16</f>
        <v>0</v>
      </c>
      <c r="AH15" s="23">
        <f>รอวางป่วบรายสัปดาห์!AH16</f>
        <v>0</v>
      </c>
      <c r="AI15" s="23">
        <f>รอวางป่วบรายสัปดาห์!AI16</f>
        <v>0</v>
      </c>
      <c r="AJ15" s="23">
        <f>รอวางป่วบรายสัปดาห์!AJ16</f>
        <v>0</v>
      </c>
      <c r="AK15" s="23">
        <f>รอวางป่วบรายสัปดาห์!AK16</f>
        <v>0</v>
      </c>
      <c r="AL15" s="23">
        <f>รอวางป่วบรายสัปดาห์!AL16</f>
        <v>0</v>
      </c>
      <c r="AM15" s="23">
        <f>รอวางป่วบรายสัปดาห์!AM16</f>
        <v>0</v>
      </c>
      <c r="AN15" s="23">
        <f>รอวางป่วบรายสัปดาห์!AN16</f>
        <v>0</v>
      </c>
      <c r="AO15" s="23">
        <f>รอวางป่วบรายสัปดาห์!AO16</f>
        <v>0</v>
      </c>
      <c r="AP15" s="23">
        <f>รอวางป่วบรายสัปดาห์!AP16</f>
        <v>0</v>
      </c>
      <c r="AQ15" s="23">
        <f>รอวางป่วบรายสัปดาห์!AQ16</f>
        <v>0</v>
      </c>
      <c r="AR15" s="23">
        <f>รอวางป่วบรายสัปดาห์!AR16</f>
        <v>0</v>
      </c>
      <c r="AS15" s="23">
        <f>รอวางป่วบรายสัปดาห์!AS16</f>
        <v>0</v>
      </c>
      <c r="AT15" s="23">
        <f>รอวางป่วบรายสัปดาห์!AT16</f>
        <v>0</v>
      </c>
      <c r="AU15" s="23">
        <f>รอวางป่วบรายสัปดาห์!AU16</f>
        <v>0</v>
      </c>
      <c r="AV15" s="23">
        <f>รอวางป่วบรายสัปดาห์!AV16</f>
        <v>0</v>
      </c>
      <c r="AW15" s="23">
        <f>รอวางป่วบรายสัปดาห์!AW16</f>
        <v>0</v>
      </c>
      <c r="AX15" s="23">
        <f>รอวางป่วบรายสัปดาห์!AX16</f>
        <v>0</v>
      </c>
      <c r="AY15" s="23">
        <f>รอวางป่วบรายสัปดาห์!AY16</f>
        <v>0</v>
      </c>
      <c r="AZ15" s="23">
        <f>รอวางป่วบรายสัปดาห์!AZ16</f>
        <v>0</v>
      </c>
      <c r="BA15" s="23">
        <f>รอวางป่วบรายสัปดาห์!BA16</f>
        <v>0</v>
      </c>
      <c r="BB15" s="23">
        <f>รอวางป่วบรายสัปดาห์!BB16</f>
        <v>0</v>
      </c>
      <c r="BC15" s="23">
        <f>รอวางป่วบรายสัปดาห์!BC16</f>
        <v>1</v>
      </c>
      <c r="BD15" s="23">
        <f>รอวางป่วบรายสัปดาห์!BD16</f>
        <v>0</v>
      </c>
    </row>
    <row r="16" spans="1:56">
      <c r="A16" s="23" t="str">
        <f>รอวางป่วยรายเดือน!A15</f>
        <v>โนนคูณ</v>
      </c>
      <c r="B16" s="23">
        <f>รอวางป่วบรายสัปดาห์!B17</f>
        <v>0</v>
      </c>
      <c r="C16" s="23">
        <f>รอวางป่วบรายสัปดาห์!C17</f>
        <v>0</v>
      </c>
      <c r="D16" s="23">
        <f>รอวางป่วบรายสัปดาห์!D17</f>
        <v>0</v>
      </c>
      <c r="E16" s="23">
        <f>รอวางป่วบรายสัปดาห์!E17</f>
        <v>0</v>
      </c>
      <c r="F16" s="23">
        <f>รอวางป่วบรายสัปดาห์!F17</f>
        <v>0</v>
      </c>
      <c r="G16" s="23">
        <f>รอวางป่วบรายสัปดาห์!G17</f>
        <v>2</v>
      </c>
      <c r="H16" s="23">
        <f>รอวางป่วบรายสัปดาห์!H17</f>
        <v>0</v>
      </c>
      <c r="I16" s="23">
        <f>รอวางป่วบรายสัปดาห์!I17</f>
        <v>0</v>
      </c>
      <c r="J16" s="23">
        <f>รอวางป่วบรายสัปดาห์!J17</f>
        <v>0</v>
      </c>
      <c r="K16" s="23">
        <f>รอวางป่วบรายสัปดาห์!K17</f>
        <v>0</v>
      </c>
      <c r="L16" s="23">
        <f>รอวางป่วบรายสัปดาห์!L17</f>
        <v>0</v>
      </c>
      <c r="M16" s="23">
        <f>รอวางป่วบรายสัปดาห์!M17</f>
        <v>0</v>
      </c>
      <c r="N16" s="23">
        <f>รอวางป่วบรายสัปดาห์!N17</f>
        <v>0</v>
      </c>
      <c r="O16" s="23">
        <f>รอวางป่วบรายสัปดาห์!O17</f>
        <v>0</v>
      </c>
      <c r="P16" s="23">
        <f>รอวางป่วบรายสัปดาห์!P17</f>
        <v>0</v>
      </c>
      <c r="Q16" s="23">
        <f>รอวางป่วบรายสัปดาห์!Q17</f>
        <v>0</v>
      </c>
      <c r="R16" s="23">
        <f>รอวางป่วบรายสัปดาห์!R17</f>
        <v>0</v>
      </c>
      <c r="S16" s="23">
        <f>รอวางป่วบรายสัปดาห์!S17</f>
        <v>0</v>
      </c>
      <c r="T16" s="23">
        <f>รอวางป่วบรายสัปดาห์!T17</f>
        <v>0</v>
      </c>
      <c r="U16" s="23">
        <f>รอวางป่วบรายสัปดาห์!U17</f>
        <v>0</v>
      </c>
      <c r="V16" s="23">
        <f>รอวางป่วบรายสัปดาห์!V17</f>
        <v>0</v>
      </c>
      <c r="W16" s="23">
        <f>รอวางป่วบรายสัปดาห์!W17</f>
        <v>0</v>
      </c>
      <c r="X16" s="23">
        <f>รอวางป่วบรายสัปดาห์!X17</f>
        <v>0</v>
      </c>
      <c r="Y16" s="23">
        <f>รอวางป่วบรายสัปดาห์!Y17</f>
        <v>0</v>
      </c>
      <c r="Z16" s="23">
        <f>รอวางป่วบรายสัปดาห์!Z17</f>
        <v>0</v>
      </c>
      <c r="AA16" s="23">
        <f>รอวางป่วบรายสัปดาห์!AA17</f>
        <v>0</v>
      </c>
      <c r="AB16" s="23">
        <f>รอวางป่วบรายสัปดาห์!AB17</f>
        <v>0</v>
      </c>
      <c r="AC16" s="23">
        <f>รอวางป่วบรายสัปดาห์!AC17</f>
        <v>0</v>
      </c>
      <c r="AD16" s="23">
        <f>รอวางป่วบรายสัปดาห์!AD17</f>
        <v>0</v>
      </c>
      <c r="AE16" s="23">
        <f>รอวางป่วบรายสัปดาห์!AE17</f>
        <v>0</v>
      </c>
      <c r="AF16" s="23">
        <f>รอวางป่วบรายสัปดาห์!AF17</f>
        <v>0</v>
      </c>
      <c r="AG16" s="23">
        <f>รอวางป่วบรายสัปดาห์!AG17</f>
        <v>0</v>
      </c>
      <c r="AH16" s="23">
        <f>รอวางป่วบรายสัปดาห์!AH17</f>
        <v>0</v>
      </c>
      <c r="AI16" s="23">
        <f>รอวางป่วบรายสัปดาห์!AI17</f>
        <v>0</v>
      </c>
      <c r="AJ16" s="23">
        <f>รอวางป่วบรายสัปดาห์!AJ17</f>
        <v>0</v>
      </c>
      <c r="AK16" s="23">
        <f>รอวางป่วบรายสัปดาห์!AK17</f>
        <v>0</v>
      </c>
      <c r="AL16" s="23">
        <f>รอวางป่วบรายสัปดาห์!AL17</f>
        <v>0</v>
      </c>
      <c r="AM16" s="23">
        <f>รอวางป่วบรายสัปดาห์!AM17</f>
        <v>0</v>
      </c>
      <c r="AN16" s="23">
        <f>รอวางป่วบรายสัปดาห์!AN17</f>
        <v>0</v>
      </c>
      <c r="AO16" s="23">
        <f>รอวางป่วบรายสัปดาห์!AO17</f>
        <v>0</v>
      </c>
      <c r="AP16" s="23">
        <f>รอวางป่วบรายสัปดาห์!AP17</f>
        <v>0</v>
      </c>
      <c r="AQ16" s="23">
        <f>รอวางป่วบรายสัปดาห์!AQ17</f>
        <v>0</v>
      </c>
      <c r="AR16" s="23">
        <f>รอวางป่วบรายสัปดาห์!AR17</f>
        <v>0</v>
      </c>
      <c r="AS16" s="23">
        <f>รอวางป่วบรายสัปดาห์!AS17</f>
        <v>0</v>
      </c>
      <c r="AT16" s="23">
        <f>รอวางป่วบรายสัปดาห์!AT17</f>
        <v>0</v>
      </c>
      <c r="AU16" s="23">
        <f>รอวางป่วบรายสัปดาห์!AU17</f>
        <v>0</v>
      </c>
      <c r="AV16" s="23">
        <f>รอวางป่วบรายสัปดาห์!AV17</f>
        <v>0</v>
      </c>
      <c r="AW16" s="23">
        <f>รอวางป่วบรายสัปดาห์!AW17</f>
        <v>0</v>
      </c>
      <c r="AX16" s="23">
        <f>รอวางป่วบรายสัปดาห์!AX17</f>
        <v>0</v>
      </c>
      <c r="AY16" s="23">
        <f>รอวางป่วบรายสัปดาห์!AY17</f>
        <v>0</v>
      </c>
      <c r="AZ16" s="23">
        <f>รอวางป่วบรายสัปดาห์!AZ17</f>
        <v>0</v>
      </c>
      <c r="BA16" s="23">
        <f>รอวางป่วบรายสัปดาห์!BA17</f>
        <v>0</v>
      </c>
      <c r="BB16" s="23">
        <f>รอวางป่วบรายสัปดาห์!BB17</f>
        <v>0</v>
      </c>
      <c r="BC16" s="23">
        <f>รอวางป่วบรายสัปดาห์!BC17</f>
        <v>3</v>
      </c>
      <c r="BD16" s="23">
        <f>รอวางป่วบรายสัปดาห์!BD17</f>
        <v>0</v>
      </c>
    </row>
    <row r="17" spans="1:56">
      <c r="A17" s="23" t="str">
        <f>รอวางป่วยรายเดือน!A16</f>
        <v>ศรีรัตนะ</v>
      </c>
      <c r="B17" s="23">
        <f>รอวางป่วบรายสัปดาห์!B18</f>
        <v>0</v>
      </c>
      <c r="C17" s="23">
        <f>รอวางป่วบรายสัปดาห์!C18</f>
        <v>0</v>
      </c>
      <c r="D17" s="23">
        <f>รอวางป่วบรายสัปดาห์!D18</f>
        <v>0</v>
      </c>
      <c r="E17" s="23">
        <f>รอวางป่วบรายสัปดาห์!E18</f>
        <v>0</v>
      </c>
      <c r="F17" s="23">
        <f>รอวางป่วบรายสัปดาห์!F18</f>
        <v>1</v>
      </c>
      <c r="G17" s="23">
        <f>รอวางป่วบรายสัปดาห์!G18</f>
        <v>0</v>
      </c>
      <c r="H17" s="23">
        <f>รอวางป่วบรายสัปดาห์!H18</f>
        <v>0</v>
      </c>
      <c r="I17" s="23">
        <f>รอวางป่วบรายสัปดาห์!I18</f>
        <v>0</v>
      </c>
      <c r="J17" s="23">
        <f>รอวางป่วบรายสัปดาห์!J18</f>
        <v>0</v>
      </c>
      <c r="K17" s="23">
        <f>รอวางป่วบรายสัปดาห์!K18</f>
        <v>0</v>
      </c>
      <c r="L17" s="23">
        <f>รอวางป่วบรายสัปดาห์!L18</f>
        <v>0</v>
      </c>
      <c r="M17" s="23">
        <f>รอวางป่วบรายสัปดาห์!M18</f>
        <v>0</v>
      </c>
      <c r="N17" s="23">
        <f>รอวางป่วบรายสัปดาห์!N18</f>
        <v>0</v>
      </c>
      <c r="O17" s="23">
        <f>รอวางป่วบรายสัปดาห์!O18</f>
        <v>0</v>
      </c>
      <c r="P17" s="23">
        <f>รอวางป่วบรายสัปดาห์!P18</f>
        <v>0</v>
      </c>
      <c r="Q17" s="23">
        <f>รอวางป่วบรายสัปดาห์!Q18</f>
        <v>0</v>
      </c>
      <c r="R17" s="23">
        <f>รอวางป่วบรายสัปดาห์!R18</f>
        <v>0</v>
      </c>
      <c r="S17" s="23">
        <f>รอวางป่วบรายสัปดาห์!S18</f>
        <v>0</v>
      </c>
      <c r="T17" s="23">
        <f>รอวางป่วบรายสัปดาห์!T18</f>
        <v>0</v>
      </c>
      <c r="U17" s="23">
        <f>รอวางป่วบรายสัปดาห์!U18</f>
        <v>0</v>
      </c>
      <c r="V17" s="23">
        <f>รอวางป่วบรายสัปดาห์!V18</f>
        <v>0</v>
      </c>
      <c r="W17" s="23">
        <f>รอวางป่วบรายสัปดาห์!W18</f>
        <v>0</v>
      </c>
      <c r="X17" s="23">
        <f>รอวางป่วบรายสัปดาห์!X18</f>
        <v>1</v>
      </c>
      <c r="Y17" s="23">
        <f>รอวางป่วบรายสัปดาห์!Y18</f>
        <v>0</v>
      </c>
      <c r="Z17" s="23">
        <f>รอวางป่วบรายสัปดาห์!Z18</f>
        <v>0</v>
      </c>
      <c r="AA17" s="23">
        <f>รอวางป่วบรายสัปดาห์!AA18</f>
        <v>1</v>
      </c>
      <c r="AB17" s="23">
        <f>รอวางป่วบรายสัปดาห์!AB18</f>
        <v>0</v>
      </c>
      <c r="AC17" s="23">
        <f>รอวางป่วบรายสัปดาห์!AC18</f>
        <v>0</v>
      </c>
      <c r="AD17" s="23">
        <f>รอวางป่วบรายสัปดาห์!AD18</f>
        <v>0</v>
      </c>
      <c r="AE17" s="23">
        <f>รอวางป่วบรายสัปดาห์!AE18</f>
        <v>0</v>
      </c>
      <c r="AF17" s="23">
        <f>รอวางป่วบรายสัปดาห์!AF18</f>
        <v>0</v>
      </c>
      <c r="AG17" s="23">
        <f>รอวางป่วบรายสัปดาห์!AG18</f>
        <v>0</v>
      </c>
      <c r="AH17" s="23">
        <f>รอวางป่วบรายสัปดาห์!AH18</f>
        <v>0</v>
      </c>
      <c r="AI17" s="23">
        <f>รอวางป่วบรายสัปดาห์!AI18</f>
        <v>0</v>
      </c>
      <c r="AJ17" s="23">
        <f>รอวางป่วบรายสัปดาห์!AJ18</f>
        <v>0</v>
      </c>
      <c r="AK17" s="23">
        <f>รอวางป่วบรายสัปดาห์!AK18</f>
        <v>0</v>
      </c>
      <c r="AL17" s="23">
        <f>รอวางป่วบรายสัปดาห์!AL18</f>
        <v>0</v>
      </c>
      <c r="AM17" s="23">
        <f>รอวางป่วบรายสัปดาห์!AM18</f>
        <v>0</v>
      </c>
      <c r="AN17" s="23">
        <f>รอวางป่วบรายสัปดาห์!AN18</f>
        <v>0</v>
      </c>
      <c r="AO17" s="23">
        <f>รอวางป่วบรายสัปดาห์!AO18</f>
        <v>0</v>
      </c>
      <c r="AP17" s="23">
        <f>รอวางป่วบรายสัปดาห์!AP18</f>
        <v>0</v>
      </c>
      <c r="AQ17" s="23">
        <f>รอวางป่วบรายสัปดาห์!AQ18</f>
        <v>0</v>
      </c>
      <c r="AR17" s="23">
        <f>รอวางป่วบรายสัปดาห์!AR18</f>
        <v>0</v>
      </c>
      <c r="AS17" s="23">
        <f>รอวางป่วบรายสัปดาห์!AS18</f>
        <v>0</v>
      </c>
      <c r="AT17" s="23">
        <f>รอวางป่วบรายสัปดาห์!AT18</f>
        <v>0</v>
      </c>
      <c r="AU17" s="23">
        <f>รอวางป่วบรายสัปดาห์!AU18</f>
        <v>0</v>
      </c>
      <c r="AV17" s="23">
        <f>รอวางป่วบรายสัปดาห์!AV18</f>
        <v>0</v>
      </c>
      <c r="AW17" s="23">
        <f>รอวางป่วบรายสัปดาห์!AW18</f>
        <v>0</v>
      </c>
      <c r="AX17" s="23">
        <f>รอวางป่วบรายสัปดาห์!AX18</f>
        <v>0</v>
      </c>
      <c r="AY17" s="23">
        <f>รอวางป่วบรายสัปดาห์!AY18</f>
        <v>0</v>
      </c>
      <c r="AZ17" s="23">
        <f>รอวางป่วบรายสัปดาห์!AZ18</f>
        <v>0</v>
      </c>
      <c r="BA17" s="23">
        <f>รอวางป่วบรายสัปดาห์!BA18</f>
        <v>0</v>
      </c>
      <c r="BB17" s="23">
        <f>รอวางป่วบรายสัปดาห์!BB18</f>
        <v>0</v>
      </c>
      <c r="BC17" s="23">
        <f>รอวางป่วบรายสัปดาห์!BC18</f>
        <v>3</v>
      </c>
      <c r="BD17" s="23">
        <f>รอวางป่วบรายสัปดาห์!BD18</f>
        <v>0</v>
      </c>
    </row>
    <row r="18" spans="1:56">
      <c r="A18" s="23" t="str">
        <f>รอวางป่วยรายเดือน!A17</f>
        <v>น้ำเกลี้ยง</v>
      </c>
      <c r="B18" s="23">
        <f>รอวางป่วบรายสัปดาห์!B19</f>
        <v>0</v>
      </c>
      <c r="C18" s="23">
        <f>รอวางป่วบรายสัปดาห์!C19</f>
        <v>0</v>
      </c>
      <c r="D18" s="23">
        <f>รอวางป่วบรายสัปดาห์!D19</f>
        <v>0</v>
      </c>
      <c r="E18" s="23">
        <f>รอวางป่วบรายสัปดาห์!E19</f>
        <v>0</v>
      </c>
      <c r="F18" s="23">
        <f>รอวางป่วบรายสัปดาห์!F19</f>
        <v>0</v>
      </c>
      <c r="G18" s="23">
        <f>รอวางป่วบรายสัปดาห์!G19</f>
        <v>0</v>
      </c>
      <c r="H18" s="23">
        <f>รอวางป่วบรายสัปดาห์!H19</f>
        <v>0</v>
      </c>
      <c r="I18" s="23">
        <f>รอวางป่วบรายสัปดาห์!I19</f>
        <v>0</v>
      </c>
      <c r="J18" s="23">
        <f>รอวางป่วบรายสัปดาห์!J19</f>
        <v>0</v>
      </c>
      <c r="K18" s="23">
        <f>รอวางป่วบรายสัปดาห์!K19</f>
        <v>0</v>
      </c>
      <c r="L18" s="23">
        <f>รอวางป่วบรายสัปดาห์!L19</f>
        <v>0</v>
      </c>
      <c r="M18" s="23">
        <f>รอวางป่วบรายสัปดาห์!M19</f>
        <v>0</v>
      </c>
      <c r="N18" s="23">
        <f>รอวางป่วบรายสัปดาห์!N19</f>
        <v>0</v>
      </c>
      <c r="O18" s="23">
        <f>รอวางป่วบรายสัปดาห์!O19</f>
        <v>0</v>
      </c>
      <c r="P18" s="23">
        <f>รอวางป่วบรายสัปดาห์!P19</f>
        <v>0</v>
      </c>
      <c r="Q18" s="23">
        <f>รอวางป่วบรายสัปดาห์!Q19</f>
        <v>0</v>
      </c>
      <c r="R18" s="23">
        <f>รอวางป่วบรายสัปดาห์!R19</f>
        <v>0</v>
      </c>
      <c r="S18" s="23">
        <f>รอวางป่วบรายสัปดาห์!S19</f>
        <v>0</v>
      </c>
      <c r="T18" s="23">
        <f>รอวางป่วบรายสัปดาห์!T19</f>
        <v>0</v>
      </c>
      <c r="U18" s="23">
        <f>รอวางป่วบรายสัปดาห์!U19</f>
        <v>0</v>
      </c>
      <c r="V18" s="23">
        <f>รอวางป่วบรายสัปดาห์!V19</f>
        <v>0</v>
      </c>
      <c r="W18" s="23">
        <f>รอวางป่วบรายสัปดาห์!W19</f>
        <v>0</v>
      </c>
      <c r="X18" s="23">
        <f>รอวางป่วบรายสัปดาห์!X19</f>
        <v>0</v>
      </c>
      <c r="Y18" s="23">
        <f>รอวางป่วบรายสัปดาห์!Y19</f>
        <v>0</v>
      </c>
      <c r="Z18" s="23">
        <f>รอวางป่วบรายสัปดาห์!Z19</f>
        <v>0</v>
      </c>
      <c r="AA18" s="23">
        <f>รอวางป่วบรายสัปดาห์!AA19</f>
        <v>0</v>
      </c>
      <c r="AB18" s="23">
        <f>รอวางป่วบรายสัปดาห์!AB19</f>
        <v>0</v>
      </c>
      <c r="AC18" s="23">
        <f>รอวางป่วบรายสัปดาห์!AC19</f>
        <v>0</v>
      </c>
      <c r="AD18" s="23">
        <f>รอวางป่วบรายสัปดาห์!AD19</f>
        <v>0</v>
      </c>
      <c r="AE18" s="23">
        <f>รอวางป่วบรายสัปดาห์!AE19</f>
        <v>0</v>
      </c>
      <c r="AF18" s="23">
        <f>รอวางป่วบรายสัปดาห์!AF19</f>
        <v>0</v>
      </c>
      <c r="AG18" s="23">
        <f>รอวางป่วบรายสัปดาห์!AG19</f>
        <v>0</v>
      </c>
      <c r="AH18" s="23">
        <f>รอวางป่วบรายสัปดาห์!AH19</f>
        <v>0</v>
      </c>
      <c r="AI18" s="23">
        <f>รอวางป่วบรายสัปดาห์!AI19</f>
        <v>0</v>
      </c>
      <c r="AJ18" s="23">
        <f>รอวางป่วบรายสัปดาห์!AJ19</f>
        <v>0</v>
      </c>
      <c r="AK18" s="23">
        <f>รอวางป่วบรายสัปดาห์!AK19</f>
        <v>0</v>
      </c>
      <c r="AL18" s="23">
        <f>รอวางป่วบรายสัปดาห์!AL19</f>
        <v>0</v>
      </c>
      <c r="AM18" s="23">
        <f>รอวางป่วบรายสัปดาห์!AM19</f>
        <v>0</v>
      </c>
      <c r="AN18" s="23">
        <f>รอวางป่วบรายสัปดาห์!AN19</f>
        <v>0</v>
      </c>
      <c r="AO18" s="23">
        <f>รอวางป่วบรายสัปดาห์!AO19</f>
        <v>0</v>
      </c>
      <c r="AP18" s="23">
        <f>รอวางป่วบรายสัปดาห์!AP19</f>
        <v>0</v>
      </c>
      <c r="AQ18" s="23">
        <f>รอวางป่วบรายสัปดาห์!AQ19</f>
        <v>0</v>
      </c>
      <c r="AR18" s="23">
        <f>รอวางป่วบรายสัปดาห์!AR19</f>
        <v>0</v>
      </c>
      <c r="AS18" s="23">
        <f>รอวางป่วบรายสัปดาห์!AS19</f>
        <v>0</v>
      </c>
      <c r="AT18" s="23">
        <f>รอวางป่วบรายสัปดาห์!AT19</f>
        <v>0</v>
      </c>
      <c r="AU18" s="23">
        <f>รอวางป่วบรายสัปดาห์!AU19</f>
        <v>0</v>
      </c>
      <c r="AV18" s="23">
        <f>รอวางป่วบรายสัปดาห์!AV19</f>
        <v>0</v>
      </c>
      <c r="AW18" s="23">
        <f>รอวางป่วบรายสัปดาห์!AW19</f>
        <v>0</v>
      </c>
      <c r="AX18" s="23">
        <f>รอวางป่วบรายสัปดาห์!AX19</f>
        <v>0</v>
      </c>
      <c r="AY18" s="23">
        <f>รอวางป่วบรายสัปดาห์!AY19</f>
        <v>0</v>
      </c>
      <c r="AZ18" s="23">
        <f>รอวางป่วบรายสัปดาห์!AZ19</f>
        <v>0</v>
      </c>
      <c r="BA18" s="23">
        <f>รอวางป่วบรายสัปดาห์!BA19</f>
        <v>0</v>
      </c>
      <c r="BB18" s="23">
        <f>รอวางป่วบรายสัปดาห์!BB19</f>
        <v>0</v>
      </c>
      <c r="BC18" s="23">
        <f>รอวางป่วบรายสัปดาห์!BC19</f>
        <v>0</v>
      </c>
      <c r="BD18" s="23">
        <f>รอวางป่วบรายสัปดาห์!BD19</f>
        <v>0</v>
      </c>
    </row>
    <row r="19" spans="1:56">
      <c r="A19" s="23" t="str">
        <f>รอวางป่วยรายเดือน!A18</f>
        <v>วังหิน</v>
      </c>
      <c r="B19" s="23">
        <f>รอวางป่วบรายสัปดาห์!B20</f>
        <v>0</v>
      </c>
      <c r="C19" s="23">
        <f>รอวางป่วบรายสัปดาห์!C20</f>
        <v>0</v>
      </c>
      <c r="D19" s="23">
        <f>รอวางป่วบรายสัปดาห์!D20</f>
        <v>0</v>
      </c>
      <c r="E19" s="23">
        <f>รอวางป่วบรายสัปดาห์!E20</f>
        <v>0</v>
      </c>
      <c r="F19" s="23">
        <f>รอวางป่วบรายสัปดาห์!F20</f>
        <v>0</v>
      </c>
      <c r="G19" s="23">
        <f>รอวางป่วบรายสัปดาห์!G20</f>
        <v>0</v>
      </c>
      <c r="H19" s="23">
        <f>รอวางป่วบรายสัปดาห์!H20</f>
        <v>1</v>
      </c>
      <c r="I19" s="23">
        <f>รอวางป่วบรายสัปดาห์!I20</f>
        <v>0</v>
      </c>
      <c r="J19" s="23">
        <f>รอวางป่วบรายสัปดาห์!J20</f>
        <v>0</v>
      </c>
      <c r="K19" s="23">
        <f>รอวางป่วบรายสัปดาห์!K20</f>
        <v>0</v>
      </c>
      <c r="L19" s="23">
        <f>รอวางป่วบรายสัปดาห์!L20</f>
        <v>0</v>
      </c>
      <c r="M19" s="23">
        <f>รอวางป่วบรายสัปดาห์!M20</f>
        <v>0</v>
      </c>
      <c r="N19" s="23">
        <f>รอวางป่วบรายสัปดาห์!N20</f>
        <v>0</v>
      </c>
      <c r="O19" s="23">
        <f>รอวางป่วบรายสัปดาห์!O20</f>
        <v>0</v>
      </c>
      <c r="P19" s="23">
        <f>รอวางป่วบรายสัปดาห์!P20</f>
        <v>0</v>
      </c>
      <c r="Q19" s="23">
        <f>รอวางป่วบรายสัปดาห์!Q20</f>
        <v>0</v>
      </c>
      <c r="R19" s="23">
        <f>รอวางป่วบรายสัปดาห์!R20</f>
        <v>0</v>
      </c>
      <c r="S19" s="23">
        <f>รอวางป่วบรายสัปดาห์!S20</f>
        <v>0</v>
      </c>
      <c r="T19" s="23">
        <f>รอวางป่วบรายสัปดาห์!T20</f>
        <v>0</v>
      </c>
      <c r="U19" s="23">
        <f>รอวางป่วบรายสัปดาห์!U20</f>
        <v>0</v>
      </c>
      <c r="V19" s="23">
        <f>รอวางป่วบรายสัปดาห์!V20</f>
        <v>0</v>
      </c>
      <c r="W19" s="23">
        <f>รอวางป่วบรายสัปดาห์!W20</f>
        <v>0</v>
      </c>
      <c r="X19" s="23">
        <f>รอวางป่วบรายสัปดาห์!X20</f>
        <v>0</v>
      </c>
      <c r="Y19" s="23">
        <f>รอวางป่วบรายสัปดาห์!Y20</f>
        <v>0</v>
      </c>
      <c r="Z19" s="23">
        <f>รอวางป่วบรายสัปดาห์!Z20</f>
        <v>0</v>
      </c>
      <c r="AA19" s="23">
        <f>รอวางป่วบรายสัปดาห์!AA20</f>
        <v>0</v>
      </c>
      <c r="AB19" s="23">
        <f>รอวางป่วบรายสัปดาห์!AB20</f>
        <v>0</v>
      </c>
      <c r="AC19" s="23">
        <f>รอวางป่วบรายสัปดาห์!AC20</f>
        <v>0</v>
      </c>
      <c r="AD19" s="23">
        <f>รอวางป่วบรายสัปดาห์!AD20</f>
        <v>0</v>
      </c>
      <c r="AE19" s="23">
        <f>รอวางป่วบรายสัปดาห์!AE20</f>
        <v>0</v>
      </c>
      <c r="AF19" s="23">
        <f>รอวางป่วบรายสัปดาห์!AF20</f>
        <v>0</v>
      </c>
      <c r="AG19" s="23">
        <f>รอวางป่วบรายสัปดาห์!AG20</f>
        <v>0</v>
      </c>
      <c r="AH19" s="23">
        <f>รอวางป่วบรายสัปดาห์!AH20</f>
        <v>0</v>
      </c>
      <c r="AI19" s="23">
        <f>รอวางป่วบรายสัปดาห์!AI20</f>
        <v>0</v>
      </c>
      <c r="AJ19" s="23">
        <f>รอวางป่วบรายสัปดาห์!AJ20</f>
        <v>0</v>
      </c>
      <c r="AK19" s="23">
        <f>รอวางป่วบรายสัปดาห์!AK20</f>
        <v>0</v>
      </c>
      <c r="AL19" s="23">
        <f>รอวางป่วบรายสัปดาห์!AL20</f>
        <v>0</v>
      </c>
      <c r="AM19" s="23">
        <f>รอวางป่วบรายสัปดาห์!AM20</f>
        <v>0</v>
      </c>
      <c r="AN19" s="23">
        <f>รอวางป่วบรายสัปดาห์!AN20</f>
        <v>0</v>
      </c>
      <c r="AO19" s="23">
        <f>รอวางป่วบรายสัปดาห์!AO20</f>
        <v>0</v>
      </c>
      <c r="AP19" s="23">
        <f>รอวางป่วบรายสัปดาห์!AP20</f>
        <v>0</v>
      </c>
      <c r="AQ19" s="23">
        <f>รอวางป่วบรายสัปดาห์!AQ20</f>
        <v>0</v>
      </c>
      <c r="AR19" s="23">
        <f>รอวางป่วบรายสัปดาห์!AR20</f>
        <v>0</v>
      </c>
      <c r="AS19" s="23">
        <f>รอวางป่วบรายสัปดาห์!AS20</f>
        <v>0</v>
      </c>
      <c r="AT19" s="23">
        <f>รอวางป่วบรายสัปดาห์!AT20</f>
        <v>0</v>
      </c>
      <c r="AU19" s="23">
        <f>รอวางป่วบรายสัปดาห์!AU20</f>
        <v>0</v>
      </c>
      <c r="AV19" s="23">
        <f>รอวางป่วบรายสัปดาห์!AV20</f>
        <v>0</v>
      </c>
      <c r="AW19" s="23">
        <f>รอวางป่วบรายสัปดาห์!AW20</f>
        <v>0</v>
      </c>
      <c r="AX19" s="23">
        <f>รอวางป่วบรายสัปดาห์!AX20</f>
        <v>0</v>
      </c>
      <c r="AY19" s="23">
        <f>รอวางป่วบรายสัปดาห์!AY20</f>
        <v>0</v>
      </c>
      <c r="AZ19" s="23">
        <f>รอวางป่วบรายสัปดาห์!AZ20</f>
        <v>0</v>
      </c>
      <c r="BA19" s="23">
        <f>รอวางป่วบรายสัปดาห์!BA20</f>
        <v>0</v>
      </c>
      <c r="BB19" s="23">
        <f>รอวางป่วบรายสัปดาห์!BB20</f>
        <v>0</v>
      </c>
      <c r="BC19" s="23">
        <f>รอวางป่วบรายสัปดาห์!BC20</f>
        <v>1</v>
      </c>
      <c r="BD19" s="23">
        <f>รอวางป่วบรายสัปดาห์!BD20</f>
        <v>0</v>
      </c>
    </row>
    <row r="20" spans="1:56">
      <c r="A20" s="23" t="str">
        <f>รอวางป่วยรายเดือน!A19</f>
        <v>ภูสิงห์</v>
      </c>
      <c r="B20" s="23">
        <f>รอวางป่วบรายสัปดาห์!B21</f>
        <v>0</v>
      </c>
      <c r="C20" s="23">
        <f>รอวางป่วบรายสัปดาห์!C21</f>
        <v>0</v>
      </c>
      <c r="D20" s="23">
        <f>รอวางป่วบรายสัปดาห์!D21</f>
        <v>0</v>
      </c>
      <c r="E20" s="23">
        <f>รอวางป่วบรายสัปดาห์!E21</f>
        <v>0</v>
      </c>
      <c r="F20" s="23">
        <f>รอวางป่วบรายสัปดาห์!F21</f>
        <v>0</v>
      </c>
      <c r="G20" s="23">
        <f>รอวางป่วบรายสัปดาห์!G21</f>
        <v>0</v>
      </c>
      <c r="H20" s="23">
        <f>รอวางป่วบรายสัปดาห์!H21</f>
        <v>0</v>
      </c>
      <c r="I20" s="23">
        <f>รอวางป่วบรายสัปดาห์!I21</f>
        <v>0</v>
      </c>
      <c r="J20" s="23">
        <f>รอวางป่วบรายสัปดาห์!J21</f>
        <v>0</v>
      </c>
      <c r="K20" s="23">
        <f>รอวางป่วบรายสัปดาห์!K21</f>
        <v>0</v>
      </c>
      <c r="L20" s="23">
        <f>รอวางป่วบรายสัปดาห์!L21</f>
        <v>0</v>
      </c>
      <c r="M20" s="23">
        <f>รอวางป่วบรายสัปดาห์!M21</f>
        <v>0</v>
      </c>
      <c r="N20" s="23">
        <f>รอวางป่วบรายสัปดาห์!N21</f>
        <v>0</v>
      </c>
      <c r="O20" s="23">
        <f>รอวางป่วบรายสัปดาห์!O21</f>
        <v>0</v>
      </c>
      <c r="P20" s="23">
        <f>รอวางป่วบรายสัปดาห์!P21</f>
        <v>0</v>
      </c>
      <c r="Q20" s="23">
        <f>รอวางป่วบรายสัปดาห์!Q21</f>
        <v>0</v>
      </c>
      <c r="R20" s="23">
        <f>รอวางป่วบรายสัปดาห์!R21</f>
        <v>0</v>
      </c>
      <c r="S20" s="23">
        <f>รอวางป่วบรายสัปดาห์!S21</f>
        <v>0</v>
      </c>
      <c r="T20" s="23">
        <f>รอวางป่วบรายสัปดาห์!T21</f>
        <v>0</v>
      </c>
      <c r="U20" s="23">
        <f>รอวางป่วบรายสัปดาห์!U21</f>
        <v>0</v>
      </c>
      <c r="V20" s="23">
        <f>รอวางป่วบรายสัปดาห์!V21</f>
        <v>0</v>
      </c>
      <c r="W20" s="23">
        <f>รอวางป่วบรายสัปดาห์!W21</f>
        <v>0</v>
      </c>
      <c r="X20" s="23">
        <f>รอวางป่วบรายสัปดาห์!X21</f>
        <v>0</v>
      </c>
      <c r="Y20" s="23">
        <f>รอวางป่วบรายสัปดาห์!Y21</f>
        <v>0</v>
      </c>
      <c r="Z20" s="23">
        <f>รอวางป่วบรายสัปดาห์!Z21</f>
        <v>0</v>
      </c>
      <c r="AA20" s="23">
        <f>รอวางป่วบรายสัปดาห์!AA21</f>
        <v>0</v>
      </c>
      <c r="AB20" s="23">
        <f>รอวางป่วบรายสัปดาห์!AB21</f>
        <v>0</v>
      </c>
      <c r="AC20" s="23">
        <f>รอวางป่วบรายสัปดาห์!AC21</f>
        <v>0</v>
      </c>
      <c r="AD20" s="23">
        <f>รอวางป่วบรายสัปดาห์!AD21</f>
        <v>1</v>
      </c>
      <c r="AE20" s="23">
        <f>รอวางป่วบรายสัปดาห์!AE21</f>
        <v>0</v>
      </c>
      <c r="AF20" s="23">
        <f>รอวางป่วบรายสัปดาห์!AF21</f>
        <v>0</v>
      </c>
      <c r="AG20" s="23">
        <f>รอวางป่วบรายสัปดาห์!AG21</f>
        <v>0</v>
      </c>
      <c r="AH20" s="23">
        <f>รอวางป่วบรายสัปดาห์!AH21</f>
        <v>0</v>
      </c>
      <c r="AI20" s="23">
        <f>รอวางป่วบรายสัปดาห์!AI21</f>
        <v>0</v>
      </c>
      <c r="AJ20" s="23">
        <f>รอวางป่วบรายสัปดาห์!AJ21</f>
        <v>0</v>
      </c>
      <c r="AK20" s="23">
        <f>รอวางป่วบรายสัปดาห์!AK21</f>
        <v>0</v>
      </c>
      <c r="AL20" s="23">
        <f>รอวางป่วบรายสัปดาห์!AL21</f>
        <v>0</v>
      </c>
      <c r="AM20" s="23">
        <f>รอวางป่วบรายสัปดาห์!AM21</f>
        <v>0</v>
      </c>
      <c r="AN20" s="23">
        <f>รอวางป่วบรายสัปดาห์!AN21</f>
        <v>0</v>
      </c>
      <c r="AO20" s="23">
        <f>รอวางป่วบรายสัปดาห์!AO21</f>
        <v>0</v>
      </c>
      <c r="AP20" s="23">
        <f>รอวางป่วบรายสัปดาห์!AP21</f>
        <v>0</v>
      </c>
      <c r="AQ20" s="23">
        <f>รอวางป่วบรายสัปดาห์!AQ21</f>
        <v>0</v>
      </c>
      <c r="AR20" s="23">
        <f>รอวางป่วบรายสัปดาห์!AR21</f>
        <v>0</v>
      </c>
      <c r="AS20" s="23">
        <f>รอวางป่วบรายสัปดาห์!AS21</f>
        <v>0</v>
      </c>
      <c r="AT20" s="23">
        <f>รอวางป่วบรายสัปดาห์!AT21</f>
        <v>0</v>
      </c>
      <c r="AU20" s="23">
        <f>รอวางป่วบรายสัปดาห์!AU21</f>
        <v>0</v>
      </c>
      <c r="AV20" s="23">
        <f>รอวางป่วบรายสัปดาห์!AV21</f>
        <v>0</v>
      </c>
      <c r="AW20" s="23">
        <f>รอวางป่วบรายสัปดาห์!AW21</f>
        <v>0</v>
      </c>
      <c r="AX20" s="23">
        <f>รอวางป่วบรายสัปดาห์!AX21</f>
        <v>0</v>
      </c>
      <c r="AY20" s="23">
        <f>รอวางป่วบรายสัปดาห์!AY21</f>
        <v>0</v>
      </c>
      <c r="AZ20" s="23">
        <f>รอวางป่วบรายสัปดาห์!AZ21</f>
        <v>0</v>
      </c>
      <c r="BA20" s="23">
        <f>รอวางป่วบรายสัปดาห์!BA21</f>
        <v>0</v>
      </c>
      <c r="BB20" s="23">
        <f>รอวางป่วบรายสัปดาห์!BB21</f>
        <v>0</v>
      </c>
      <c r="BC20" s="23">
        <f>รอวางป่วบรายสัปดาห์!BC21</f>
        <v>1</v>
      </c>
      <c r="BD20" s="23">
        <f>รอวางป่วบรายสัปดาห์!BD21</f>
        <v>0</v>
      </c>
    </row>
    <row r="21" spans="1:56">
      <c r="A21" s="23" t="str">
        <f>รอวางป่วยรายเดือน!A20</f>
        <v>เมืองจันทร์</v>
      </c>
      <c r="B21" s="23">
        <f>รอวางป่วบรายสัปดาห์!B22</f>
        <v>0</v>
      </c>
      <c r="C21" s="23">
        <f>รอวางป่วบรายสัปดาห์!C22</f>
        <v>0</v>
      </c>
      <c r="D21" s="23">
        <f>รอวางป่วบรายสัปดาห์!D22</f>
        <v>0</v>
      </c>
      <c r="E21" s="23">
        <f>รอวางป่วบรายสัปดาห์!E22</f>
        <v>0</v>
      </c>
      <c r="F21" s="23">
        <f>รอวางป่วบรายสัปดาห์!F22</f>
        <v>0</v>
      </c>
      <c r="G21" s="23">
        <f>รอวางป่วบรายสัปดาห์!G22</f>
        <v>0</v>
      </c>
      <c r="H21" s="23">
        <f>รอวางป่วบรายสัปดาห์!H22</f>
        <v>0</v>
      </c>
      <c r="I21" s="23">
        <f>รอวางป่วบรายสัปดาห์!I22</f>
        <v>0</v>
      </c>
      <c r="J21" s="23">
        <f>รอวางป่วบรายสัปดาห์!J22</f>
        <v>0</v>
      </c>
      <c r="K21" s="23">
        <f>รอวางป่วบรายสัปดาห์!K22</f>
        <v>0</v>
      </c>
      <c r="L21" s="23">
        <f>รอวางป่วบรายสัปดาห์!L22</f>
        <v>0</v>
      </c>
      <c r="M21" s="23">
        <f>รอวางป่วบรายสัปดาห์!M22</f>
        <v>0</v>
      </c>
      <c r="N21" s="23">
        <f>รอวางป่วบรายสัปดาห์!N22</f>
        <v>0</v>
      </c>
      <c r="O21" s="23">
        <f>รอวางป่วบรายสัปดาห์!O22</f>
        <v>0</v>
      </c>
      <c r="P21" s="23">
        <f>รอวางป่วบรายสัปดาห์!P22</f>
        <v>0</v>
      </c>
      <c r="Q21" s="23">
        <f>รอวางป่วบรายสัปดาห์!Q22</f>
        <v>0</v>
      </c>
      <c r="R21" s="23">
        <f>รอวางป่วบรายสัปดาห์!R22</f>
        <v>0</v>
      </c>
      <c r="S21" s="23">
        <f>รอวางป่วบรายสัปดาห์!S22</f>
        <v>0</v>
      </c>
      <c r="T21" s="23">
        <f>รอวางป่วบรายสัปดาห์!T22</f>
        <v>0</v>
      </c>
      <c r="U21" s="23">
        <f>รอวางป่วบรายสัปดาห์!U22</f>
        <v>0</v>
      </c>
      <c r="V21" s="23">
        <f>รอวางป่วบรายสัปดาห์!V22</f>
        <v>0</v>
      </c>
      <c r="W21" s="23">
        <f>รอวางป่วบรายสัปดาห์!W22</f>
        <v>0</v>
      </c>
      <c r="X21" s="23">
        <f>รอวางป่วบรายสัปดาห์!X22</f>
        <v>0</v>
      </c>
      <c r="Y21" s="23">
        <f>รอวางป่วบรายสัปดาห์!Y22</f>
        <v>0</v>
      </c>
      <c r="Z21" s="23">
        <f>รอวางป่วบรายสัปดาห์!Z22</f>
        <v>0</v>
      </c>
      <c r="AA21" s="23">
        <f>รอวางป่วบรายสัปดาห์!AA22</f>
        <v>0</v>
      </c>
      <c r="AB21" s="23">
        <f>รอวางป่วบรายสัปดาห์!AB22</f>
        <v>0</v>
      </c>
      <c r="AC21" s="23">
        <f>รอวางป่วบรายสัปดาห์!AC22</f>
        <v>0</v>
      </c>
      <c r="AD21" s="23">
        <f>รอวางป่วบรายสัปดาห์!AD22</f>
        <v>0</v>
      </c>
      <c r="AE21" s="23">
        <f>รอวางป่วบรายสัปดาห์!AE22</f>
        <v>0</v>
      </c>
      <c r="AF21" s="23">
        <f>รอวางป่วบรายสัปดาห์!AF22</f>
        <v>0</v>
      </c>
      <c r="AG21" s="23">
        <f>รอวางป่วบรายสัปดาห์!AG22</f>
        <v>0</v>
      </c>
      <c r="AH21" s="23">
        <f>รอวางป่วบรายสัปดาห์!AH22</f>
        <v>0</v>
      </c>
      <c r="AI21" s="23">
        <f>รอวางป่วบรายสัปดาห์!AI22</f>
        <v>0</v>
      </c>
      <c r="AJ21" s="23">
        <f>รอวางป่วบรายสัปดาห์!AJ22</f>
        <v>0</v>
      </c>
      <c r="AK21" s="23">
        <f>รอวางป่วบรายสัปดาห์!AK22</f>
        <v>0</v>
      </c>
      <c r="AL21" s="23">
        <f>รอวางป่วบรายสัปดาห์!AL22</f>
        <v>0</v>
      </c>
      <c r="AM21" s="23">
        <f>รอวางป่วบรายสัปดาห์!AM22</f>
        <v>0</v>
      </c>
      <c r="AN21" s="23">
        <f>รอวางป่วบรายสัปดาห์!AN22</f>
        <v>0</v>
      </c>
      <c r="AO21" s="23">
        <f>รอวางป่วบรายสัปดาห์!AO22</f>
        <v>0</v>
      </c>
      <c r="AP21" s="23">
        <f>รอวางป่วบรายสัปดาห์!AP22</f>
        <v>0</v>
      </c>
      <c r="AQ21" s="23">
        <f>รอวางป่วบรายสัปดาห์!AQ22</f>
        <v>0</v>
      </c>
      <c r="AR21" s="23">
        <f>รอวางป่วบรายสัปดาห์!AR22</f>
        <v>0</v>
      </c>
      <c r="AS21" s="23">
        <f>รอวางป่วบรายสัปดาห์!AS22</f>
        <v>0</v>
      </c>
      <c r="AT21" s="23">
        <f>รอวางป่วบรายสัปดาห์!AT22</f>
        <v>0</v>
      </c>
      <c r="AU21" s="23">
        <f>รอวางป่วบรายสัปดาห์!AU22</f>
        <v>0</v>
      </c>
      <c r="AV21" s="23">
        <f>รอวางป่วบรายสัปดาห์!AV22</f>
        <v>0</v>
      </c>
      <c r="AW21" s="23">
        <f>รอวางป่วบรายสัปดาห์!AW22</f>
        <v>0</v>
      </c>
      <c r="AX21" s="23">
        <f>รอวางป่วบรายสัปดาห์!AX22</f>
        <v>0</v>
      </c>
      <c r="AY21" s="23">
        <f>รอวางป่วบรายสัปดาห์!AY22</f>
        <v>0</v>
      </c>
      <c r="AZ21" s="23">
        <f>รอวางป่วบรายสัปดาห์!AZ22</f>
        <v>0</v>
      </c>
      <c r="BA21" s="23">
        <f>รอวางป่วบรายสัปดาห์!BA22</f>
        <v>0</v>
      </c>
      <c r="BB21" s="23">
        <f>รอวางป่วบรายสัปดาห์!BB22</f>
        <v>0</v>
      </c>
      <c r="BC21" s="23">
        <f>รอวางป่วบรายสัปดาห์!BC22</f>
        <v>0</v>
      </c>
      <c r="BD21" s="23">
        <f>รอวางป่วบรายสัปดาห์!BD22</f>
        <v>0</v>
      </c>
    </row>
    <row r="22" spans="1:56">
      <c r="A22" s="23" t="str">
        <f>รอวางป่วยรายเดือน!A21</f>
        <v>เบญจลักษ์</v>
      </c>
      <c r="B22" s="23">
        <f>รอวางป่วบรายสัปดาห์!B23</f>
        <v>0</v>
      </c>
      <c r="C22" s="23">
        <f>รอวางป่วบรายสัปดาห์!C23</f>
        <v>0</v>
      </c>
      <c r="D22" s="23">
        <f>รอวางป่วบรายสัปดาห์!D23</f>
        <v>0</v>
      </c>
      <c r="E22" s="23">
        <f>รอวางป่วบรายสัปดาห์!E23</f>
        <v>0</v>
      </c>
      <c r="F22" s="23">
        <f>รอวางป่วบรายสัปดาห์!F23</f>
        <v>0</v>
      </c>
      <c r="G22" s="23">
        <f>รอวางป่วบรายสัปดาห์!G23</f>
        <v>0</v>
      </c>
      <c r="H22" s="23">
        <f>รอวางป่วบรายสัปดาห์!H23</f>
        <v>0</v>
      </c>
      <c r="I22" s="23">
        <f>รอวางป่วบรายสัปดาห์!I23</f>
        <v>0</v>
      </c>
      <c r="J22" s="23">
        <f>รอวางป่วบรายสัปดาห์!J23</f>
        <v>0</v>
      </c>
      <c r="K22" s="23">
        <f>รอวางป่วบรายสัปดาห์!K23</f>
        <v>0</v>
      </c>
      <c r="L22" s="23">
        <f>รอวางป่วบรายสัปดาห์!L23</f>
        <v>0</v>
      </c>
      <c r="M22" s="23">
        <f>รอวางป่วบรายสัปดาห์!M23</f>
        <v>0</v>
      </c>
      <c r="N22" s="23">
        <f>รอวางป่วบรายสัปดาห์!N23</f>
        <v>0</v>
      </c>
      <c r="O22" s="23">
        <f>รอวางป่วบรายสัปดาห์!O23</f>
        <v>0</v>
      </c>
      <c r="P22" s="23">
        <f>รอวางป่วบรายสัปดาห์!P23</f>
        <v>0</v>
      </c>
      <c r="Q22" s="23">
        <f>รอวางป่วบรายสัปดาห์!Q23</f>
        <v>0</v>
      </c>
      <c r="R22" s="23">
        <f>รอวางป่วบรายสัปดาห์!R23</f>
        <v>0</v>
      </c>
      <c r="S22" s="23">
        <f>รอวางป่วบรายสัปดาห์!S23</f>
        <v>0</v>
      </c>
      <c r="T22" s="23">
        <f>รอวางป่วบรายสัปดาห์!T23</f>
        <v>0</v>
      </c>
      <c r="U22" s="23">
        <f>รอวางป่วบรายสัปดาห์!U23</f>
        <v>0</v>
      </c>
      <c r="V22" s="23">
        <f>รอวางป่วบรายสัปดาห์!V23</f>
        <v>0</v>
      </c>
      <c r="W22" s="23">
        <f>รอวางป่วบรายสัปดาห์!W23</f>
        <v>0</v>
      </c>
      <c r="X22" s="23">
        <f>รอวางป่วบรายสัปดาห์!X23</f>
        <v>0</v>
      </c>
      <c r="Y22" s="23">
        <f>รอวางป่วบรายสัปดาห์!Y23</f>
        <v>0</v>
      </c>
      <c r="Z22" s="23">
        <f>รอวางป่วบรายสัปดาห์!Z23</f>
        <v>0</v>
      </c>
      <c r="AA22" s="23">
        <f>รอวางป่วบรายสัปดาห์!AA23</f>
        <v>0</v>
      </c>
      <c r="AB22" s="23">
        <f>รอวางป่วบรายสัปดาห์!AB23</f>
        <v>0</v>
      </c>
      <c r="AC22" s="23">
        <f>รอวางป่วบรายสัปดาห์!AC23</f>
        <v>0</v>
      </c>
      <c r="AD22" s="23">
        <f>รอวางป่วบรายสัปดาห์!AD23</f>
        <v>0</v>
      </c>
      <c r="AE22" s="23">
        <f>รอวางป่วบรายสัปดาห์!AE23</f>
        <v>0</v>
      </c>
      <c r="AF22" s="23">
        <f>รอวางป่วบรายสัปดาห์!AF23</f>
        <v>0</v>
      </c>
      <c r="AG22" s="23">
        <f>รอวางป่วบรายสัปดาห์!AG23</f>
        <v>0</v>
      </c>
      <c r="AH22" s="23">
        <f>รอวางป่วบรายสัปดาห์!AH23</f>
        <v>0</v>
      </c>
      <c r="AI22" s="23">
        <f>รอวางป่วบรายสัปดาห์!AI23</f>
        <v>0</v>
      </c>
      <c r="AJ22" s="23">
        <f>รอวางป่วบรายสัปดาห์!AJ23</f>
        <v>0</v>
      </c>
      <c r="AK22" s="23">
        <f>รอวางป่วบรายสัปดาห์!AK23</f>
        <v>0</v>
      </c>
      <c r="AL22" s="23">
        <f>รอวางป่วบรายสัปดาห์!AL23</f>
        <v>0</v>
      </c>
      <c r="AM22" s="23">
        <f>รอวางป่วบรายสัปดาห์!AM23</f>
        <v>0</v>
      </c>
      <c r="AN22" s="23">
        <f>รอวางป่วบรายสัปดาห์!AN23</f>
        <v>0</v>
      </c>
      <c r="AO22" s="23">
        <f>รอวางป่วบรายสัปดาห์!AO23</f>
        <v>0</v>
      </c>
      <c r="AP22" s="23">
        <f>รอวางป่วบรายสัปดาห์!AP23</f>
        <v>0</v>
      </c>
      <c r="AQ22" s="23">
        <f>รอวางป่วบรายสัปดาห์!AQ23</f>
        <v>0</v>
      </c>
      <c r="AR22" s="23">
        <f>รอวางป่วบรายสัปดาห์!AR23</f>
        <v>0</v>
      </c>
      <c r="AS22" s="23">
        <f>รอวางป่วบรายสัปดาห์!AS23</f>
        <v>0</v>
      </c>
      <c r="AT22" s="23">
        <f>รอวางป่วบรายสัปดาห์!AT23</f>
        <v>0</v>
      </c>
      <c r="AU22" s="23">
        <f>รอวางป่วบรายสัปดาห์!AU23</f>
        <v>0</v>
      </c>
      <c r="AV22" s="23">
        <f>รอวางป่วบรายสัปดาห์!AV23</f>
        <v>0</v>
      </c>
      <c r="AW22" s="23">
        <f>รอวางป่วบรายสัปดาห์!AW23</f>
        <v>0</v>
      </c>
      <c r="AX22" s="23">
        <f>รอวางป่วบรายสัปดาห์!AX23</f>
        <v>0</v>
      </c>
      <c r="AY22" s="23">
        <f>รอวางป่วบรายสัปดาห์!AY23</f>
        <v>0</v>
      </c>
      <c r="AZ22" s="23">
        <f>รอวางป่วบรายสัปดาห์!AZ23</f>
        <v>0</v>
      </c>
      <c r="BA22" s="23">
        <f>รอวางป่วบรายสัปดาห์!BA23</f>
        <v>0</v>
      </c>
      <c r="BB22" s="23">
        <f>รอวางป่วบรายสัปดาห์!BB23</f>
        <v>0</v>
      </c>
      <c r="BC22" s="23">
        <f>รอวางป่วบรายสัปดาห์!BC23</f>
        <v>0</v>
      </c>
      <c r="BD22" s="23">
        <f>รอวางป่วบรายสัปดาห์!BD23</f>
        <v>0</v>
      </c>
    </row>
    <row r="23" spans="1:56">
      <c r="A23" s="23" t="str">
        <f>รอวางป่วยรายเดือน!A22</f>
        <v>พยุห์</v>
      </c>
      <c r="B23" s="23">
        <f>รอวางป่วบรายสัปดาห์!B24</f>
        <v>0</v>
      </c>
      <c r="C23" s="23">
        <f>รอวางป่วบรายสัปดาห์!C24</f>
        <v>0</v>
      </c>
      <c r="D23" s="23">
        <f>รอวางป่วบรายสัปดาห์!D24</f>
        <v>0</v>
      </c>
      <c r="E23" s="23">
        <f>รอวางป่วบรายสัปดาห์!E24</f>
        <v>0</v>
      </c>
      <c r="F23" s="23">
        <f>รอวางป่วบรายสัปดาห์!F24</f>
        <v>0</v>
      </c>
      <c r="G23" s="23">
        <f>รอวางป่วบรายสัปดาห์!G24</f>
        <v>0</v>
      </c>
      <c r="H23" s="23">
        <f>รอวางป่วบรายสัปดาห์!H24</f>
        <v>0</v>
      </c>
      <c r="I23" s="23">
        <f>รอวางป่วบรายสัปดาห์!I24</f>
        <v>0</v>
      </c>
      <c r="J23" s="23">
        <f>รอวางป่วบรายสัปดาห์!J24</f>
        <v>0</v>
      </c>
      <c r="K23" s="23">
        <f>รอวางป่วบรายสัปดาห์!K24</f>
        <v>0</v>
      </c>
      <c r="L23" s="23">
        <f>รอวางป่วบรายสัปดาห์!L24</f>
        <v>0</v>
      </c>
      <c r="M23" s="23">
        <f>รอวางป่วบรายสัปดาห์!M24</f>
        <v>0</v>
      </c>
      <c r="N23" s="23">
        <f>รอวางป่วบรายสัปดาห์!N24</f>
        <v>0</v>
      </c>
      <c r="O23" s="23">
        <f>รอวางป่วบรายสัปดาห์!O24</f>
        <v>0</v>
      </c>
      <c r="P23" s="23">
        <f>รอวางป่วบรายสัปดาห์!P24</f>
        <v>0</v>
      </c>
      <c r="Q23" s="23">
        <f>รอวางป่วบรายสัปดาห์!Q24</f>
        <v>0</v>
      </c>
      <c r="R23" s="23">
        <f>รอวางป่วบรายสัปดาห์!R24</f>
        <v>0</v>
      </c>
      <c r="S23" s="23">
        <f>รอวางป่วบรายสัปดาห์!S24</f>
        <v>0</v>
      </c>
      <c r="T23" s="23">
        <f>รอวางป่วบรายสัปดาห์!T24</f>
        <v>0</v>
      </c>
      <c r="U23" s="23">
        <f>รอวางป่วบรายสัปดาห์!U24</f>
        <v>0</v>
      </c>
      <c r="V23" s="23">
        <f>รอวางป่วบรายสัปดาห์!V24</f>
        <v>0</v>
      </c>
      <c r="W23" s="23">
        <f>รอวางป่วบรายสัปดาห์!W24</f>
        <v>0</v>
      </c>
      <c r="X23" s="23">
        <f>รอวางป่วบรายสัปดาห์!X24</f>
        <v>0</v>
      </c>
      <c r="Y23" s="23">
        <f>รอวางป่วบรายสัปดาห์!Y24</f>
        <v>0</v>
      </c>
      <c r="Z23" s="23">
        <f>รอวางป่วบรายสัปดาห์!Z24</f>
        <v>0</v>
      </c>
      <c r="AA23" s="23">
        <f>รอวางป่วบรายสัปดาห์!AA24</f>
        <v>0</v>
      </c>
      <c r="AB23" s="23">
        <f>รอวางป่วบรายสัปดาห์!AB24</f>
        <v>0</v>
      </c>
      <c r="AC23" s="23">
        <f>รอวางป่วบรายสัปดาห์!AC24</f>
        <v>0</v>
      </c>
      <c r="AD23" s="23">
        <f>รอวางป่วบรายสัปดาห์!AD24</f>
        <v>0</v>
      </c>
      <c r="AE23" s="23">
        <f>รอวางป่วบรายสัปดาห์!AE24</f>
        <v>0</v>
      </c>
      <c r="AF23" s="23">
        <f>รอวางป่วบรายสัปดาห์!AF24</f>
        <v>0</v>
      </c>
      <c r="AG23" s="23">
        <f>รอวางป่วบรายสัปดาห์!AG24</f>
        <v>0</v>
      </c>
      <c r="AH23" s="23">
        <f>รอวางป่วบรายสัปดาห์!AH24</f>
        <v>0</v>
      </c>
      <c r="AI23" s="23">
        <f>รอวางป่วบรายสัปดาห์!AI24</f>
        <v>0</v>
      </c>
      <c r="AJ23" s="23">
        <f>รอวางป่วบรายสัปดาห์!AJ24</f>
        <v>0</v>
      </c>
      <c r="AK23" s="23">
        <f>รอวางป่วบรายสัปดาห์!AK24</f>
        <v>0</v>
      </c>
      <c r="AL23" s="23">
        <f>รอวางป่วบรายสัปดาห์!AL24</f>
        <v>0</v>
      </c>
      <c r="AM23" s="23">
        <f>รอวางป่วบรายสัปดาห์!AM24</f>
        <v>0</v>
      </c>
      <c r="AN23" s="23">
        <f>รอวางป่วบรายสัปดาห์!AN24</f>
        <v>0</v>
      </c>
      <c r="AO23" s="23">
        <f>รอวางป่วบรายสัปดาห์!AO24</f>
        <v>0</v>
      </c>
      <c r="AP23" s="23">
        <f>รอวางป่วบรายสัปดาห์!AP24</f>
        <v>0</v>
      </c>
      <c r="AQ23" s="23">
        <f>รอวางป่วบรายสัปดาห์!AQ24</f>
        <v>0</v>
      </c>
      <c r="AR23" s="23">
        <f>รอวางป่วบรายสัปดาห์!AR24</f>
        <v>0</v>
      </c>
      <c r="AS23" s="23">
        <f>รอวางป่วบรายสัปดาห์!AS24</f>
        <v>0</v>
      </c>
      <c r="AT23" s="23">
        <f>รอวางป่วบรายสัปดาห์!AT24</f>
        <v>0</v>
      </c>
      <c r="AU23" s="23">
        <f>รอวางป่วบรายสัปดาห์!AU24</f>
        <v>0</v>
      </c>
      <c r="AV23" s="23">
        <f>รอวางป่วบรายสัปดาห์!AV24</f>
        <v>0</v>
      </c>
      <c r="AW23" s="23">
        <f>รอวางป่วบรายสัปดาห์!AW24</f>
        <v>0</v>
      </c>
      <c r="AX23" s="23">
        <f>รอวางป่วบรายสัปดาห์!AX24</f>
        <v>0</v>
      </c>
      <c r="AY23" s="23">
        <f>รอวางป่วบรายสัปดาห์!AY24</f>
        <v>0</v>
      </c>
      <c r="AZ23" s="23">
        <f>รอวางป่วบรายสัปดาห์!AZ24</f>
        <v>0</v>
      </c>
      <c r="BA23" s="23">
        <f>รอวางป่วบรายสัปดาห์!BA24</f>
        <v>0</v>
      </c>
      <c r="BB23" s="23">
        <f>รอวางป่วบรายสัปดาห์!BB24</f>
        <v>0</v>
      </c>
      <c r="BC23" s="23">
        <f>รอวางป่วบรายสัปดาห์!BC24</f>
        <v>0</v>
      </c>
      <c r="BD23" s="23">
        <f>รอวางป่วบรายสัปดาห์!BD24</f>
        <v>0</v>
      </c>
    </row>
    <row r="24" spans="1:56">
      <c r="A24" s="23" t="str">
        <f>รอวางป่วยรายเดือน!A23</f>
        <v>โพธิ์ศรีสุวรรณ</v>
      </c>
      <c r="B24" s="23">
        <f>รอวางป่วบรายสัปดาห์!B25</f>
        <v>0</v>
      </c>
      <c r="C24" s="23">
        <f>รอวางป่วบรายสัปดาห์!C25</f>
        <v>0</v>
      </c>
      <c r="D24" s="23">
        <f>รอวางป่วบรายสัปดาห์!D25</f>
        <v>0</v>
      </c>
      <c r="E24" s="23">
        <f>รอวางป่วบรายสัปดาห์!E25</f>
        <v>0</v>
      </c>
      <c r="F24" s="23">
        <f>รอวางป่วบรายสัปดาห์!F25</f>
        <v>0</v>
      </c>
      <c r="G24" s="23">
        <f>รอวางป่วบรายสัปดาห์!G25</f>
        <v>0</v>
      </c>
      <c r="H24" s="23">
        <f>รอวางป่วบรายสัปดาห์!H25</f>
        <v>0</v>
      </c>
      <c r="I24" s="23">
        <f>รอวางป่วบรายสัปดาห์!I25</f>
        <v>0</v>
      </c>
      <c r="J24" s="23">
        <f>รอวางป่วบรายสัปดาห์!J25</f>
        <v>0</v>
      </c>
      <c r="K24" s="23">
        <f>รอวางป่วบรายสัปดาห์!K25</f>
        <v>1</v>
      </c>
      <c r="L24" s="23">
        <f>รอวางป่วบรายสัปดาห์!L25</f>
        <v>0</v>
      </c>
      <c r="M24" s="23">
        <f>รอวางป่วบรายสัปดาห์!M25</f>
        <v>0</v>
      </c>
      <c r="N24" s="23">
        <f>รอวางป่วบรายสัปดาห์!N25</f>
        <v>0</v>
      </c>
      <c r="O24" s="23">
        <f>รอวางป่วบรายสัปดาห์!O25</f>
        <v>0</v>
      </c>
      <c r="P24" s="23">
        <f>รอวางป่วบรายสัปดาห์!P25</f>
        <v>0</v>
      </c>
      <c r="Q24" s="23">
        <f>รอวางป่วบรายสัปดาห์!Q25</f>
        <v>0</v>
      </c>
      <c r="R24" s="23">
        <f>รอวางป่วบรายสัปดาห์!R25</f>
        <v>0</v>
      </c>
      <c r="S24" s="23">
        <f>รอวางป่วบรายสัปดาห์!S25</f>
        <v>0</v>
      </c>
      <c r="T24" s="23">
        <f>รอวางป่วบรายสัปดาห์!T25</f>
        <v>0</v>
      </c>
      <c r="U24" s="23">
        <f>รอวางป่วบรายสัปดาห์!U25</f>
        <v>0</v>
      </c>
      <c r="V24" s="23">
        <f>รอวางป่วบรายสัปดาห์!V25</f>
        <v>0</v>
      </c>
      <c r="W24" s="23">
        <f>รอวางป่วบรายสัปดาห์!W25</f>
        <v>0</v>
      </c>
      <c r="X24" s="23">
        <f>รอวางป่วบรายสัปดาห์!X25</f>
        <v>0</v>
      </c>
      <c r="Y24" s="23">
        <f>รอวางป่วบรายสัปดาห์!Y25</f>
        <v>0</v>
      </c>
      <c r="Z24" s="23">
        <f>รอวางป่วบรายสัปดาห์!Z25</f>
        <v>0</v>
      </c>
      <c r="AA24" s="23">
        <f>รอวางป่วบรายสัปดาห์!AA25</f>
        <v>0</v>
      </c>
      <c r="AB24" s="23">
        <f>รอวางป่วบรายสัปดาห์!AB25</f>
        <v>0</v>
      </c>
      <c r="AC24" s="23">
        <f>รอวางป่วบรายสัปดาห์!AC25</f>
        <v>0</v>
      </c>
      <c r="AD24" s="23">
        <f>รอวางป่วบรายสัปดาห์!AD25</f>
        <v>0</v>
      </c>
      <c r="AE24" s="23">
        <f>รอวางป่วบรายสัปดาห์!AE25</f>
        <v>0</v>
      </c>
      <c r="AF24" s="23">
        <f>รอวางป่วบรายสัปดาห์!AF25</f>
        <v>0</v>
      </c>
      <c r="AG24" s="23">
        <f>รอวางป่วบรายสัปดาห์!AG25</f>
        <v>0</v>
      </c>
      <c r="AH24" s="23">
        <f>รอวางป่วบรายสัปดาห์!AH25</f>
        <v>0</v>
      </c>
      <c r="AI24" s="23">
        <f>รอวางป่วบรายสัปดาห์!AI25</f>
        <v>0</v>
      </c>
      <c r="AJ24" s="23">
        <f>รอวางป่วบรายสัปดาห์!AJ25</f>
        <v>0</v>
      </c>
      <c r="AK24" s="23">
        <f>รอวางป่วบรายสัปดาห์!AK25</f>
        <v>0</v>
      </c>
      <c r="AL24" s="23">
        <f>รอวางป่วบรายสัปดาห์!AL25</f>
        <v>0</v>
      </c>
      <c r="AM24" s="23">
        <f>รอวางป่วบรายสัปดาห์!AM25</f>
        <v>0</v>
      </c>
      <c r="AN24" s="23">
        <f>รอวางป่วบรายสัปดาห์!AN25</f>
        <v>0</v>
      </c>
      <c r="AO24" s="23">
        <f>รอวางป่วบรายสัปดาห์!AO25</f>
        <v>0</v>
      </c>
      <c r="AP24" s="23">
        <f>รอวางป่วบรายสัปดาห์!AP25</f>
        <v>0</v>
      </c>
      <c r="AQ24" s="23">
        <f>รอวางป่วบรายสัปดาห์!AQ25</f>
        <v>0</v>
      </c>
      <c r="AR24" s="23">
        <f>รอวางป่วบรายสัปดาห์!AR25</f>
        <v>0</v>
      </c>
      <c r="AS24" s="23">
        <f>รอวางป่วบรายสัปดาห์!AS25</f>
        <v>0</v>
      </c>
      <c r="AT24" s="23">
        <f>รอวางป่วบรายสัปดาห์!AT25</f>
        <v>0</v>
      </c>
      <c r="AU24" s="23">
        <f>รอวางป่วบรายสัปดาห์!AU25</f>
        <v>0</v>
      </c>
      <c r="AV24" s="23">
        <f>รอวางป่วบรายสัปดาห์!AV25</f>
        <v>0</v>
      </c>
      <c r="AW24" s="23">
        <f>รอวางป่วบรายสัปดาห์!AW25</f>
        <v>0</v>
      </c>
      <c r="AX24" s="23">
        <f>รอวางป่วบรายสัปดาห์!AX25</f>
        <v>0</v>
      </c>
      <c r="AY24" s="23">
        <f>รอวางป่วบรายสัปดาห์!AY25</f>
        <v>0</v>
      </c>
      <c r="AZ24" s="23">
        <f>รอวางป่วบรายสัปดาห์!AZ25</f>
        <v>0</v>
      </c>
      <c r="BA24" s="23">
        <f>รอวางป่วบรายสัปดาห์!BA25</f>
        <v>0</v>
      </c>
      <c r="BB24" s="23">
        <f>รอวางป่วบรายสัปดาห์!BB25</f>
        <v>0</v>
      </c>
      <c r="BC24" s="23">
        <f>รอวางป่วบรายสัปดาห์!BC25</f>
        <v>1</v>
      </c>
      <c r="BD24" s="23">
        <f>รอวางป่วบรายสัปดาห์!BD25</f>
        <v>0</v>
      </c>
    </row>
    <row r="25" spans="1:56">
      <c r="A25" s="23" t="str">
        <f>รอวางป่วยรายเดือน!A24</f>
        <v>ศิลาลาด</v>
      </c>
      <c r="B25" s="23">
        <f>รอวางป่วบรายสัปดาห์!B26</f>
        <v>0</v>
      </c>
      <c r="C25" s="23">
        <f>รอวางป่วบรายสัปดาห์!C26</f>
        <v>0</v>
      </c>
      <c r="D25" s="23">
        <f>รอวางป่วบรายสัปดาห์!D26</f>
        <v>1</v>
      </c>
      <c r="E25" s="23">
        <f>รอวางป่วบรายสัปดาห์!E26</f>
        <v>1</v>
      </c>
      <c r="F25" s="23">
        <f>รอวางป่วบรายสัปดาห์!F26</f>
        <v>0</v>
      </c>
      <c r="G25" s="23">
        <f>รอวางป่วบรายสัปดาห์!G26</f>
        <v>0</v>
      </c>
      <c r="H25" s="23">
        <f>รอวางป่วบรายสัปดาห์!H26</f>
        <v>0</v>
      </c>
      <c r="I25" s="23">
        <f>รอวางป่วบรายสัปดาห์!I26</f>
        <v>0</v>
      </c>
      <c r="J25" s="23">
        <f>รอวางป่วบรายสัปดาห์!J26</f>
        <v>1</v>
      </c>
      <c r="K25" s="23">
        <f>รอวางป่วบรายสัปดาห์!K26</f>
        <v>0</v>
      </c>
      <c r="L25" s="23">
        <f>รอวางป่วบรายสัปดาห์!L26</f>
        <v>0</v>
      </c>
      <c r="M25" s="23">
        <f>รอวางป่วบรายสัปดาห์!M26</f>
        <v>0</v>
      </c>
      <c r="N25" s="23">
        <f>รอวางป่วบรายสัปดาห์!N26</f>
        <v>0</v>
      </c>
      <c r="O25" s="23">
        <f>รอวางป่วบรายสัปดาห์!O26</f>
        <v>0</v>
      </c>
      <c r="P25" s="23">
        <f>รอวางป่วบรายสัปดาห์!P26</f>
        <v>0</v>
      </c>
      <c r="Q25" s="23">
        <f>รอวางป่วบรายสัปดาห์!Q26</f>
        <v>0</v>
      </c>
      <c r="R25" s="23">
        <f>รอวางป่วบรายสัปดาห์!R26</f>
        <v>0</v>
      </c>
      <c r="S25" s="23">
        <f>รอวางป่วบรายสัปดาห์!S26</f>
        <v>0</v>
      </c>
      <c r="T25" s="23">
        <f>รอวางป่วบรายสัปดาห์!T26</f>
        <v>0</v>
      </c>
      <c r="U25" s="23">
        <f>รอวางป่วบรายสัปดาห์!U26</f>
        <v>0</v>
      </c>
      <c r="V25" s="23">
        <f>รอวางป่วบรายสัปดาห์!V26</f>
        <v>0</v>
      </c>
      <c r="W25" s="23">
        <f>รอวางป่วบรายสัปดาห์!W26</f>
        <v>0</v>
      </c>
      <c r="X25" s="23">
        <f>รอวางป่วบรายสัปดาห์!X26</f>
        <v>0</v>
      </c>
      <c r="Y25" s="23">
        <f>รอวางป่วบรายสัปดาห์!Y26</f>
        <v>0</v>
      </c>
      <c r="Z25" s="23">
        <f>รอวางป่วบรายสัปดาห์!Z26</f>
        <v>0</v>
      </c>
      <c r="AA25" s="23">
        <f>รอวางป่วบรายสัปดาห์!AA26</f>
        <v>0</v>
      </c>
      <c r="AB25" s="23">
        <f>รอวางป่วบรายสัปดาห์!AB26</f>
        <v>0</v>
      </c>
      <c r="AC25" s="23">
        <f>รอวางป่วบรายสัปดาห์!AC26</f>
        <v>0</v>
      </c>
      <c r="AD25" s="23">
        <f>รอวางป่วบรายสัปดาห์!AD26</f>
        <v>0</v>
      </c>
      <c r="AE25" s="23">
        <f>รอวางป่วบรายสัปดาห์!AE26</f>
        <v>0</v>
      </c>
      <c r="AF25" s="23">
        <f>รอวางป่วบรายสัปดาห์!AF26</f>
        <v>0</v>
      </c>
      <c r="AG25" s="23">
        <f>รอวางป่วบรายสัปดาห์!AG26</f>
        <v>0</v>
      </c>
      <c r="AH25" s="23">
        <f>รอวางป่วบรายสัปดาห์!AH26</f>
        <v>0</v>
      </c>
      <c r="AI25" s="23">
        <f>รอวางป่วบรายสัปดาห์!AI26</f>
        <v>0</v>
      </c>
      <c r="AJ25" s="23">
        <f>รอวางป่วบรายสัปดาห์!AJ26</f>
        <v>0</v>
      </c>
      <c r="AK25" s="23">
        <f>รอวางป่วบรายสัปดาห์!AK26</f>
        <v>0</v>
      </c>
      <c r="AL25" s="23">
        <f>รอวางป่วบรายสัปดาห์!AL26</f>
        <v>0</v>
      </c>
      <c r="AM25" s="23">
        <f>รอวางป่วบรายสัปดาห์!AM26</f>
        <v>0</v>
      </c>
      <c r="AN25" s="23">
        <f>รอวางป่วบรายสัปดาห์!AN26</f>
        <v>0</v>
      </c>
      <c r="AO25" s="23">
        <f>รอวางป่วบรายสัปดาห์!AO26</f>
        <v>0</v>
      </c>
      <c r="AP25" s="23">
        <f>รอวางป่วบรายสัปดาห์!AP26</f>
        <v>0</v>
      </c>
      <c r="AQ25" s="23">
        <f>รอวางป่วบรายสัปดาห์!AQ26</f>
        <v>0</v>
      </c>
      <c r="AR25" s="23">
        <f>รอวางป่วบรายสัปดาห์!AR26</f>
        <v>0</v>
      </c>
      <c r="AS25" s="23">
        <f>รอวางป่วบรายสัปดาห์!AS26</f>
        <v>0</v>
      </c>
      <c r="AT25" s="23">
        <f>รอวางป่วบรายสัปดาห์!AT26</f>
        <v>0</v>
      </c>
      <c r="AU25" s="23">
        <f>รอวางป่วบรายสัปดาห์!AU26</f>
        <v>0</v>
      </c>
      <c r="AV25" s="23">
        <f>รอวางป่วบรายสัปดาห์!AV26</f>
        <v>0</v>
      </c>
      <c r="AW25" s="23">
        <f>รอวางป่วบรายสัปดาห์!AW26</f>
        <v>0</v>
      </c>
      <c r="AX25" s="23">
        <f>รอวางป่วบรายสัปดาห์!AX26</f>
        <v>0</v>
      </c>
      <c r="AY25" s="23">
        <f>รอวางป่วบรายสัปดาห์!AY26</f>
        <v>0</v>
      </c>
      <c r="AZ25" s="23">
        <f>รอวางป่วบรายสัปดาห์!AZ26</f>
        <v>0</v>
      </c>
      <c r="BA25" s="23">
        <f>รอวางป่วบรายสัปดาห์!BA26</f>
        <v>0</v>
      </c>
      <c r="BB25" s="23">
        <f>รอวางป่วบรายสัปดาห์!BB26</f>
        <v>0</v>
      </c>
      <c r="BC25" s="23">
        <f>รอวางป่วบรายสัปดาห์!BC26</f>
        <v>3</v>
      </c>
      <c r="BD25" s="23">
        <f>รอวางป่วบรายสัปดาห์!BD26</f>
        <v>0</v>
      </c>
    </row>
    <row r="26" spans="1:56">
      <c r="A26" s="48" t="s">
        <v>78</v>
      </c>
      <c r="B26" s="23">
        <f>SUM(B4:B25)</f>
        <v>1</v>
      </c>
      <c r="C26" s="23">
        <f t="shared" ref="C26:BD26" si="0">SUM(C4:C25)</f>
        <v>8</v>
      </c>
      <c r="D26" s="23">
        <f t="shared" si="0"/>
        <v>9</v>
      </c>
      <c r="E26" s="23">
        <f t="shared" si="0"/>
        <v>12</v>
      </c>
      <c r="F26" s="23">
        <f t="shared" si="0"/>
        <v>4</v>
      </c>
      <c r="G26" s="23">
        <f t="shared" si="0"/>
        <v>3</v>
      </c>
      <c r="H26" s="23">
        <f t="shared" si="0"/>
        <v>2</v>
      </c>
      <c r="I26" s="23">
        <f t="shared" si="0"/>
        <v>4</v>
      </c>
      <c r="J26" s="23">
        <f t="shared" si="0"/>
        <v>2</v>
      </c>
      <c r="K26" s="23">
        <f t="shared" si="0"/>
        <v>1</v>
      </c>
      <c r="L26" s="23">
        <f t="shared" si="0"/>
        <v>1</v>
      </c>
      <c r="M26" s="23">
        <f t="shared" si="0"/>
        <v>1</v>
      </c>
      <c r="N26" s="23">
        <f t="shared" si="0"/>
        <v>0</v>
      </c>
      <c r="O26" s="23">
        <f t="shared" si="0"/>
        <v>0</v>
      </c>
      <c r="P26" s="23">
        <f t="shared" si="0"/>
        <v>0</v>
      </c>
      <c r="Q26" s="23">
        <f t="shared" si="0"/>
        <v>1</v>
      </c>
      <c r="R26" s="23">
        <f t="shared" si="0"/>
        <v>0</v>
      </c>
      <c r="S26" s="23">
        <f t="shared" si="0"/>
        <v>2</v>
      </c>
      <c r="T26" s="23">
        <f t="shared" si="0"/>
        <v>3</v>
      </c>
      <c r="U26" s="23">
        <f t="shared" si="0"/>
        <v>0</v>
      </c>
      <c r="V26" s="23">
        <f t="shared" si="0"/>
        <v>1</v>
      </c>
      <c r="W26" s="23">
        <f t="shared" si="0"/>
        <v>1</v>
      </c>
      <c r="X26" s="23">
        <f t="shared" si="0"/>
        <v>2</v>
      </c>
      <c r="Y26" s="23">
        <f t="shared" si="0"/>
        <v>1</v>
      </c>
      <c r="Z26" s="23">
        <f t="shared" si="0"/>
        <v>0</v>
      </c>
      <c r="AA26" s="23">
        <f t="shared" si="0"/>
        <v>3</v>
      </c>
      <c r="AB26" s="23">
        <f t="shared" si="0"/>
        <v>1</v>
      </c>
      <c r="AC26" s="23">
        <f t="shared" si="0"/>
        <v>2</v>
      </c>
      <c r="AD26" s="23">
        <f t="shared" si="0"/>
        <v>1</v>
      </c>
      <c r="AE26" s="23">
        <f t="shared" si="0"/>
        <v>0</v>
      </c>
      <c r="AF26" s="23">
        <f t="shared" si="0"/>
        <v>0</v>
      </c>
      <c r="AG26" s="23">
        <f t="shared" si="0"/>
        <v>0</v>
      </c>
      <c r="AH26" s="23">
        <f t="shared" si="0"/>
        <v>0</v>
      </c>
      <c r="AI26" s="23">
        <f t="shared" si="0"/>
        <v>0</v>
      </c>
      <c r="AJ26" s="23">
        <f t="shared" si="0"/>
        <v>0</v>
      </c>
      <c r="AK26" s="23">
        <f t="shared" si="0"/>
        <v>0</v>
      </c>
      <c r="AL26" s="23">
        <f t="shared" si="0"/>
        <v>0</v>
      </c>
      <c r="AM26" s="23">
        <f t="shared" si="0"/>
        <v>0</v>
      </c>
      <c r="AN26" s="23">
        <f t="shared" si="0"/>
        <v>0</v>
      </c>
      <c r="AO26" s="23">
        <f t="shared" si="0"/>
        <v>0</v>
      </c>
      <c r="AP26" s="23">
        <f t="shared" si="0"/>
        <v>0</v>
      </c>
      <c r="AQ26" s="23">
        <f t="shared" si="0"/>
        <v>0</v>
      </c>
      <c r="AR26" s="23">
        <f t="shared" si="0"/>
        <v>0</v>
      </c>
      <c r="AS26" s="23">
        <f t="shared" si="0"/>
        <v>0</v>
      </c>
      <c r="AT26" s="23">
        <f t="shared" si="0"/>
        <v>0</v>
      </c>
      <c r="AU26" s="23">
        <f t="shared" si="0"/>
        <v>0</v>
      </c>
      <c r="AV26" s="23">
        <f t="shared" si="0"/>
        <v>0</v>
      </c>
      <c r="AW26" s="23">
        <f t="shared" si="0"/>
        <v>0</v>
      </c>
      <c r="AX26" s="23">
        <f t="shared" si="0"/>
        <v>0</v>
      </c>
      <c r="AY26" s="23">
        <f t="shared" si="0"/>
        <v>0</v>
      </c>
      <c r="AZ26" s="23">
        <f t="shared" si="0"/>
        <v>0</v>
      </c>
      <c r="BA26" s="23">
        <f t="shared" si="0"/>
        <v>0</v>
      </c>
      <c r="BB26" s="23">
        <f t="shared" si="0"/>
        <v>0</v>
      </c>
      <c r="BC26" s="23">
        <f t="shared" si="0"/>
        <v>67</v>
      </c>
      <c r="BD26" s="23">
        <f t="shared" si="0"/>
        <v>0</v>
      </c>
    </row>
    <row r="27" spans="1:56">
      <c r="BC27" s="117"/>
    </row>
  </sheetData>
  <pageMargins left="0.7" right="0.7" top="0.75" bottom="0.75" header="0.3" footer="0.3"/>
  <pageSetup paperSize="9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LC1011"/>
  <sheetViews>
    <sheetView zoomScale="115" zoomScaleNormal="115" workbookViewId="0">
      <selection activeCell="Y11" sqref="Y11"/>
    </sheetView>
  </sheetViews>
  <sheetFormatPr defaultRowHeight="15"/>
  <cols>
    <col min="1" max="1" width="13.140625" style="32" customWidth="1"/>
    <col min="2" max="52" width="3.7109375" style="32" customWidth="1"/>
    <col min="53" max="78" width="3.7109375" style="35" customWidth="1"/>
    <col min="79" max="242" width="3.7109375" style="32" customWidth="1"/>
    <col min="243" max="281" width="3.5703125" style="32" bestFit="1" customWidth="1"/>
    <col min="282" max="282" width="4" style="32" bestFit="1" customWidth="1"/>
    <col min="283" max="304" width="3.5703125" style="32" customWidth="1"/>
    <col min="305" max="314" width="3.7109375" style="32" customWidth="1"/>
    <col min="315" max="315" width="4.5703125" style="32" customWidth="1"/>
    <col min="316" max="16384" width="9.140625" style="32"/>
  </cols>
  <sheetData>
    <row r="3" spans="1:315">
      <c r="A3" s="95" t="s">
        <v>295</v>
      </c>
      <c r="B3" s="95" t="s">
        <v>294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</row>
    <row r="4" spans="1:315" ht="41.25">
      <c r="A4" s="95" t="s">
        <v>291</v>
      </c>
      <c r="B4" s="98">
        <v>43098</v>
      </c>
      <c r="C4" s="98">
        <v>43101</v>
      </c>
      <c r="D4" s="98">
        <v>43102</v>
      </c>
      <c r="E4" s="98">
        <v>43103</v>
      </c>
      <c r="F4" s="98">
        <v>43106</v>
      </c>
      <c r="G4" s="98">
        <v>43108</v>
      </c>
      <c r="H4" s="98">
        <v>43109</v>
      </c>
      <c r="I4" s="98">
        <v>43110</v>
      </c>
      <c r="J4" s="98">
        <v>43113</v>
      </c>
      <c r="K4" s="98">
        <v>43114</v>
      </c>
      <c r="L4" s="98">
        <v>43115</v>
      </c>
      <c r="M4" s="98">
        <v>43116</v>
      </c>
      <c r="N4" s="98">
        <v>43117</v>
      </c>
      <c r="O4" s="98">
        <v>43118</v>
      </c>
      <c r="P4" s="98">
        <v>43119</v>
      </c>
      <c r="Q4" s="98">
        <v>43120</v>
      </c>
      <c r="R4" s="98">
        <v>43121</v>
      </c>
      <c r="S4" s="98">
        <v>43122</v>
      </c>
      <c r="T4" s="98">
        <v>43123</v>
      </c>
      <c r="U4" s="98">
        <v>43124</v>
      </c>
      <c r="V4" s="98">
        <v>43125</v>
      </c>
      <c r="W4" s="98">
        <v>43126</v>
      </c>
      <c r="X4" s="98">
        <v>43127</v>
      </c>
      <c r="Y4" s="98">
        <v>43128</v>
      </c>
      <c r="Z4" s="98">
        <v>43131</v>
      </c>
      <c r="AA4" s="98">
        <v>43132</v>
      </c>
      <c r="AB4" s="98">
        <v>43133</v>
      </c>
      <c r="AC4" s="98">
        <v>43135</v>
      </c>
      <c r="AD4" s="98">
        <v>43136</v>
      </c>
      <c r="AE4" s="98">
        <v>43138</v>
      </c>
      <c r="AF4" s="98">
        <v>43139</v>
      </c>
      <c r="AG4" s="98">
        <v>43142</v>
      </c>
      <c r="AH4" s="98">
        <v>43143</v>
      </c>
      <c r="AI4" s="98">
        <v>43144</v>
      </c>
      <c r="AJ4" s="98">
        <v>43150</v>
      </c>
      <c r="AK4" s="98">
        <v>43152</v>
      </c>
      <c r="AL4" s="98">
        <v>43154</v>
      </c>
      <c r="AM4" s="98">
        <v>43155</v>
      </c>
      <c r="AN4" s="98">
        <v>43156</v>
      </c>
      <c r="AO4" s="98">
        <v>43157</v>
      </c>
      <c r="AP4" s="98">
        <v>43161</v>
      </c>
      <c r="AQ4" s="98">
        <v>43163</v>
      </c>
      <c r="AR4" s="98">
        <v>43164</v>
      </c>
      <c r="AS4" s="98">
        <v>43165</v>
      </c>
      <c r="AT4" s="98">
        <v>43166</v>
      </c>
      <c r="AU4" s="98">
        <v>43167</v>
      </c>
      <c r="AV4" s="98">
        <v>43170</v>
      </c>
      <c r="AW4" s="98">
        <v>43171</v>
      </c>
      <c r="AX4" s="98">
        <v>43172</v>
      </c>
      <c r="AY4" s="98">
        <v>43173</v>
      </c>
      <c r="AZ4" s="98">
        <v>43176</v>
      </c>
      <c r="BA4" s="98">
        <v>43177</v>
      </c>
      <c r="BB4" s="98">
        <v>43178</v>
      </c>
      <c r="BC4" s="98">
        <v>43179</v>
      </c>
      <c r="BD4" s="98">
        <v>43183</v>
      </c>
      <c r="BE4" s="98">
        <v>43185</v>
      </c>
      <c r="BF4" s="98">
        <v>43186</v>
      </c>
      <c r="BG4" s="98">
        <v>43187</v>
      </c>
      <c r="BH4" s="98">
        <v>43191</v>
      </c>
      <c r="BI4" s="98">
        <v>43192</v>
      </c>
      <c r="BJ4" s="98">
        <v>43194</v>
      </c>
      <c r="BK4" s="98">
        <v>43197</v>
      </c>
      <c r="BL4" s="98">
        <v>43209</v>
      </c>
      <c r="BM4" s="98">
        <v>43214</v>
      </c>
      <c r="BN4" s="98">
        <v>43222</v>
      </c>
      <c r="BO4" s="98">
        <v>43227</v>
      </c>
      <c r="BP4" s="98">
        <v>43231</v>
      </c>
      <c r="BQ4" s="98">
        <v>43232</v>
      </c>
      <c r="BR4" s="98">
        <v>43235</v>
      </c>
      <c r="BS4" s="98">
        <v>43236</v>
      </c>
      <c r="BT4" s="98">
        <v>43239</v>
      </c>
      <c r="BU4" s="98">
        <v>43240</v>
      </c>
      <c r="BV4" s="98">
        <v>43244</v>
      </c>
      <c r="BW4" s="98">
        <v>43246</v>
      </c>
      <c r="BX4" s="98">
        <v>43247</v>
      </c>
      <c r="BY4" s="98">
        <v>43248</v>
      </c>
      <c r="BZ4" s="98">
        <v>43251</v>
      </c>
      <c r="CA4" s="98">
        <v>43253</v>
      </c>
      <c r="CB4" s="98">
        <v>43254</v>
      </c>
      <c r="CC4" s="98">
        <v>43255</v>
      </c>
      <c r="CD4" s="98">
        <v>43257</v>
      </c>
      <c r="CE4" s="98">
        <v>43258</v>
      </c>
      <c r="CF4" s="98">
        <v>43261</v>
      </c>
      <c r="CG4" s="98">
        <v>43263</v>
      </c>
      <c r="CH4" s="98">
        <v>43266</v>
      </c>
      <c r="CI4" s="98">
        <v>43267</v>
      </c>
      <c r="CJ4" s="98">
        <v>43269</v>
      </c>
      <c r="CK4" s="98">
        <v>43270</v>
      </c>
      <c r="CL4" s="98">
        <v>43271</v>
      </c>
      <c r="CM4" s="98">
        <v>43272</v>
      </c>
      <c r="CN4" s="98">
        <v>43273</v>
      </c>
      <c r="CO4" s="98">
        <v>43274</v>
      </c>
      <c r="CP4" s="98">
        <v>43275</v>
      </c>
      <c r="CQ4" s="98">
        <v>43276</v>
      </c>
      <c r="CR4" s="98">
        <v>43277</v>
      </c>
      <c r="CS4" s="98">
        <v>43278</v>
      </c>
      <c r="CT4" s="98">
        <v>43279</v>
      </c>
      <c r="CU4" s="98">
        <v>43280</v>
      </c>
      <c r="CV4" s="98">
        <v>43281</v>
      </c>
      <c r="CW4" s="98">
        <v>43282</v>
      </c>
      <c r="CX4" s="98">
        <v>43283</v>
      </c>
      <c r="CY4" s="98">
        <v>43284</v>
      </c>
      <c r="CZ4" s="98">
        <v>43285</v>
      </c>
      <c r="DA4" s="98">
        <v>43286</v>
      </c>
      <c r="DB4" s="98">
        <v>43287</v>
      </c>
      <c r="DC4" s="98">
        <v>43288</v>
      </c>
      <c r="DD4" s="98">
        <v>43289</v>
      </c>
      <c r="DE4" s="98">
        <v>43290</v>
      </c>
      <c r="DF4" s="98">
        <v>43291</v>
      </c>
      <c r="DG4" s="98">
        <v>43292</v>
      </c>
      <c r="DH4" s="98">
        <v>43294</v>
      </c>
      <c r="DI4" s="98">
        <v>43295</v>
      </c>
      <c r="DJ4" s="98">
        <v>43296</v>
      </c>
      <c r="DK4" s="98">
        <v>43297</v>
      </c>
      <c r="DL4" s="98">
        <v>43299</v>
      </c>
      <c r="DM4" s="98">
        <v>43300</v>
      </c>
      <c r="DN4" s="98">
        <v>43301</v>
      </c>
      <c r="DO4" s="98">
        <v>43302</v>
      </c>
      <c r="DP4" s="98">
        <v>43303</v>
      </c>
      <c r="DQ4" s="98">
        <v>43305</v>
      </c>
      <c r="DR4" s="98">
        <v>43306</v>
      </c>
      <c r="DS4" s="98">
        <v>43307</v>
      </c>
      <c r="DT4" s="98">
        <v>43308</v>
      </c>
      <c r="DU4" s="98">
        <v>43309</v>
      </c>
      <c r="DV4" s="98">
        <v>43310</v>
      </c>
      <c r="DW4" s="98">
        <v>43311</v>
      </c>
      <c r="DX4" s="98">
        <v>43312</v>
      </c>
      <c r="DY4" s="98">
        <v>43313</v>
      </c>
      <c r="DZ4" s="98">
        <v>43314</v>
      </c>
      <c r="EA4" s="98">
        <v>43315</v>
      </c>
      <c r="EB4" s="98">
        <v>43316</v>
      </c>
      <c r="EC4" s="98">
        <v>43317</v>
      </c>
      <c r="ED4" s="98">
        <v>43318</v>
      </c>
      <c r="EE4" s="98">
        <v>43319</v>
      </c>
      <c r="EF4" s="98">
        <v>43320</v>
      </c>
      <c r="EG4" s="98">
        <v>43321</v>
      </c>
      <c r="EH4" s="98">
        <v>43322</v>
      </c>
      <c r="EI4" s="98">
        <v>43323</v>
      </c>
      <c r="EJ4" s="98">
        <v>43324</v>
      </c>
      <c r="EK4" s="98">
        <v>43325</v>
      </c>
      <c r="EL4" s="98">
        <v>43326</v>
      </c>
      <c r="EM4" s="98">
        <v>43327</v>
      </c>
      <c r="EN4" s="98">
        <v>43328</v>
      </c>
      <c r="EO4" s="98">
        <v>43329</v>
      </c>
      <c r="EP4" s="98">
        <v>43330</v>
      </c>
      <c r="EQ4" s="98">
        <v>43331</v>
      </c>
      <c r="ER4" s="98">
        <v>43332</v>
      </c>
      <c r="ES4" s="98">
        <v>43333</v>
      </c>
      <c r="ET4" s="98">
        <v>43334</v>
      </c>
      <c r="EU4" s="98">
        <v>43335</v>
      </c>
      <c r="EV4" s="98">
        <v>43336</v>
      </c>
      <c r="EW4" s="98">
        <v>43337</v>
      </c>
      <c r="EX4" s="98">
        <v>43338</v>
      </c>
      <c r="EY4" s="98">
        <v>43339</v>
      </c>
      <c r="EZ4" s="98">
        <v>43340</v>
      </c>
      <c r="FA4" s="98">
        <v>43341</v>
      </c>
      <c r="FB4" s="98">
        <v>43342</v>
      </c>
      <c r="FC4" s="98">
        <v>43343</v>
      </c>
      <c r="FD4" s="98">
        <v>43344</v>
      </c>
      <c r="FE4" s="98">
        <v>43345</v>
      </c>
      <c r="FF4" s="98">
        <v>43346</v>
      </c>
      <c r="FG4" s="98">
        <v>43347</v>
      </c>
      <c r="FH4" s="98">
        <v>43348</v>
      </c>
      <c r="FI4" s="98">
        <v>43349</v>
      </c>
      <c r="FJ4" s="98">
        <v>43350</v>
      </c>
      <c r="FK4" s="98">
        <v>43351</v>
      </c>
      <c r="FL4" s="98">
        <v>43352</v>
      </c>
      <c r="FM4" s="98">
        <v>43353</v>
      </c>
      <c r="FN4" s="98">
        <v>43354</v>
      </c>
      <c r="FO4" s="98">
        <v>43355</v>
      </c>
      <c r="FP4" s="98">
        <v>43356</v>
      </c>
      <c r="FQ4" s="98">
        <v>43357</v>
      </c>
      <c r="FR4" s="98">
        <v>43358</v>
      </c>
      <c r="FS4" s="98">
        <v>43359</v>
      </c>
      <c r="FT4" s="98">
        <v>43360</v>
      </c>
      <c r="FU4" s="98">
        <v>43361</v>
      </c>
      <c r="FV4" s="98">
        <v>43362</v>
      </c>
      <c r="FW4" s="98">
        <v>43363</v>
      </c>
      <c r="FX4" s="98">
        <v>43364</v>
      </c>
      <c r="FY4" s="98">
        <v>43365</v>
      </c>
      <c r="FZ4" s="98">
        <v>43366</v>
      </c>
      <c r="GA4" s="98">
        <v>43367</v>
      </c>
      <c r="GB4" s="98">
        <v>43368</v>
      </c>
      <c r="GC4" s="98">
        <v>43369</v>
      </c>
      <c r="GD4" s="98">
        <v>43370</v>
      </c>
      <c r="GE4" s="98">
        <v>43371</v>
      </c>
      <c r="GF4" s="98">
        <v>43372</v>
      </c>
      <c r="GG4" s="98">
        <v>43373</v>
      </c>
      <c r="GH4" s="98">
        <v>43374</v>
      </c>
      <c r="GI4" s="98">
        <v>43375</v>
      </c>
      <c r="GJ4" s="98">
        <v>43376</v>
      </c>
      <c r="GK4" s="98">
        <v>43377</v>
      </c>
      <c r="GL4" s="98">
        <v>43378</v>
      </c>
      <c r="GM4" s="98">
        <v>43379</v>
      </c>
      <c r="GN4" s="98">
        <v>43380</v>
      </c>
      <c r="GO4" s="98">
        <v>43381</v>
      </c>
      <c r="GP4" s="98">
        <v>43382</v>
      </c>
      <c r="GQ4" s="98">
        <v>43383</v>
      </c>
      <c r="GR4" s="98">
        <v>43384</v>
      </c>
      <c r="GS4" s="98">
        <v>43385</v>
      </c>
      <c r="GT4" s="98">
        <v>43386</v>
      </c>
      <c r="GU4" s="98">
        <v>43387</v>
      </c>
      <c r="GV4" s="98">
        <v>43388</v>
      </c>
      <c r="GW4" s="98">
        <v>43389</v>
      </c>
      <c r="GX4" s="98">
        <v>43390</v>
      </c>
      <c r="GY4" s="98">
        <v>43391</v>
      </c>
      <c r="GZ4" s="98">
        <v>43392</v>
      </c>
      <c r="HA4" s="98">
        <v>43393</v>
      </c>
      <c r="HB4" s="98">
        <v>43394</v>
      </c>
      <c r="HC4" s="98">
        <v>43395</v>
      </c>
      <c r="HD4" s="98">
        <v>43396</v>
      </c>
      <c r="HE4" s="98">
        <v>43397</v>
      </c>
      <c r="HF4" s="98">
        <v>43399</v>
      </c>
      <c r="HG4" s="98">
        <v>43400</v>
      </c>
      <c r="HH4" s="98">
        <v>43401</v>
      </c>
      <c r="HI4" s="98">
        <v>43402</v>
      </c>
      <c r="HJ4" s="98">
        <v>43403</v>
      </c>
      <c r="HK4" s="98">
        <v>43405</v>
      </c>
      <c r="HL4" s="98">
        <v>43406</v>
      </c>
      <c r="HM4" s="98">
        <v>43407</v>
      </c>
      <c r="HN4" s="98">
        <v>43408</v>
      </c>
      <c r="HO4" s="98">
        <v>43409</v>
      </c>
      <c r="HP4" s="98">
        <v>43410</v>
      </c>
      <c r="HQ4" s="98">
        <v>43411</v>
      </c>
      <c r="HR4" s="98">
        <v>43412</v>
      </c>
      <c r="HS4" s="98">
        <v>43414</v>
      </c>
      <c r="HT4" s="98">
        <v>43415</v>
      </c>
      <c r="HU4" s="98">
        <v>43416</v>
      </c>
      <c r="HV4" s="98">
        <v>43417</v>
      </c>
      <c r="HW4" s="98">
        <v>43418</v>
      </c>
      <c r="HX4" s="98">
        <v>43419</v>
      </c>
      <c r="HY4" s="94" t="s">
        <v>292</v>
      </c>
      <c r="HZ4" s="94" t="s">
        <v>293</v>
      </c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</row>
    <row r="5" spans="1:315">
      <c r="A5" s="96" t="s">
        <v>12</v>
      </c>
      <c r="B5" s="93"/>
      <c r="C5" s="93"/>
      <c r="D5" s="93">
        <v>1</v>
      </c>
      <c r="E5" s="93">
        <v>1</v>
      </c>
      <c r="F5" s="93"/>
      <c r="G5" s="93">
        <v>2</v>
      </c>
      <c r="H5" s="93">
        <v>1</v>
      </c>
      <c r="I5" s="93"/>
      <c r="J5" s="93"/>
      <c r="K5" s="93">
        <v>3</v>
      </c>
      <c r="L5" s="93">
        <v>1</v>
      </c>
      <c r="M5" s="93"/>
      <c r="N5" s="93"/>
      <c r="O5" s="93"/>
      <c r="P5" s="93"/>
      <c r="Q5" s="93">
        <v>1</v>
      </c>
      <c r="R5" s="93"/>
      <c r="S5" s="93"/>
      <c r="T5" s="93"/>
      <c r="U5" s="93">
        <v>1</v>
      </c>
      <c r="V5" s="93"/>
      <c r="W5" s="93"/>
      <c r="X5" s="93"/>
      <c r="Y5" s="93">
        <v>1</v>
      </c>
      <c r="Z5" s="93"/>
      <c r="AA5" s="93">
        <v>2</v>
      </c>
      <c r="AB5" s="93"/>
      <c r="AC5" s="93"/>
      <c r="AD5" s="93"/>
      <c r="AE5" s="93">
        <v>1</v>
      </c>
      <c r="AF5" s="93"/>
      <c r="AG5" s="93"/>
      <c r="AH5" s="93"/>
      <c r="AI5" s="93">
        <v>1</v>
      </c>
      <c r="AJ5" s="93">
        <v>1</v>
      </c>
      <c r="AK5" s="93"/>
      <c r="AL5" s="93"/>
      <c r="AM5" s="93"/>
      <c r="AN5" s="93">
        <v>1</v>
      </c>
      <c r="AO5" s="93">
        <v>1</v>
      </c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>
        <v>1</v>
      </c>
      <c r="CA5" s="93">
        <v>1</v>
      </c>
      <c r="CB5" s="93"/>
      <c r="CC5" s="93"/>
      <c r="CD5" s="93">
        <v>1</v>
      </c>
      <c r="CE5" s="93"/>
      <c r="CF5" s="93"/>
      <c r="CG5" s="93"/>
      <c r="CH5" s="93">
        <v>1</v>
      </c>
      <c r="CI5" s="93"/>
      <c r="CJ5" s="93"/>
      <c r="CK5" s="93"/>
      <c r="CL5" s="93">
        <v>1</v>
      </c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>
        <v>1</v>
      </c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>
        <v>1</v>
      </c>
      <c r="DY5" s="93"/>
      <c r="DZ5" s="93">
        <v>1</v>
      </c>
      <c r="EA5" s="93"/>
      <c r="EB5" s="93">
        <v>1</v>
      </c>
      <c r="EC5" s="93"/>
      <c r="ED5" s="93"/>
      <c r="EE5" s="93"/>
      <c r="EF5" s="93"/>
      <c r="EG5" s="93"/>
      <c r="EH5" s="93"/>
      <c r="EI5" s="93">
        <v>1</v>
      </c>
      <c r="EJ5" s="93"/>
      <c r="EK5" s="93"/>
      <c r="EL5" s="93"/>
      <c r="EM5" s="93"/>
      <c r="EN5" s="93"/>
      <c r="EO5" s="93"/>
      <c r="EP5" s="93"/>
      <c r="EQ5" s="93">
        <v>1</v>
      </c>
      <c r="ER5" s="93"/>
      <c r="ES5" s="93"/>
      <c r="ET5" s="93"/>
      <c r="EU5" s="93"/>
      <c r="EV5" s="93"/>
      <c r="EW5" s="93"/>
      <c r="EX5" s="93">
        <v>1</v>
      </c>
      <c r="EY5" s="93"/>
      <c r="EZ5" s="93"/>
      <c r="FA5" s="93"/>
      <c r="FB5" s="93"/>
      <c r="FC5" s="93">
        <v>1</v>
      </c>
      <c r="FD5" s="93"/>
      <c r="FE5" s="93"/>
      <c r="FF5" s="93"/>
      <c r="FG5" s="93"/>
      <c r="FH5" s="93">
        <v>1</v>
      </c>
      <c r="FI5" s="93"/>
      <c r="FJ5" s="93"/>
      <c r="FK5" s="93"/>
      <c r="FL5" s="93">
        <v>2</v>
      </c>
      <c r="FM5" s="93"/>
      <c r="FN5" s="93">
        <v>3</v>
      </c>
      <c r="FO5" s="93">
        <v>2</v>
      </c>
      <c r="FP5" s="93">
        <v>2</v>
      </c>
      <c r="FQ5" s="93"/>
      <c r="FR5" s="93">
        <v>1</v>
      </c>
      <c r="FS5" s="93">
        <v>1</v>
      </c>
      <c r="FT5" s="93"/>
      <c r="FU5" s="93">
        <v>3</v>
      </c>
      <c r="FV5" s="93"/>
      <c r="FW5" s="93">
        <v>1</v>
      </c>
      <c r="FX5" s="93"/>
      <c r="FY5" s="93">
        <v>1</v>
      </c>
      <c r="FZ5" s="93">
        <v>1</v>
      </c>
      <c r="GA5" s="93"/>
      <c r="GB5" s="93">
        <v>1</v>
      </c>
      <c r="GC5" s="93"/>
      <c r="GD5" s="93"/>
      <c r="GE5" s="93"/>
      <c r="GF5" s="93"/>
      <c r="GG5" s="93"/>
      <c r="GH5" s="93">
        <v>1</v>
      </c>
      <c r="GI5" s="93">
        <v>1</v>
      </c>
      <c r="GJ5" s="93"/>
      <c r="GK5" s="93">
        <v>2</v>
      </c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>
        <v>1</v>
      </c>
      <c r="GW5" s="93"/>
      <c r="GX5" s="93"/>
      <c r="GY5" s="93">
        <v>1</v>
      </c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>
        <v>1</v>
      </c>
      <c r="HR5" s="93"/>
      <c r="HS5" s="93"/>
      <c r="HT5" s="93">
        <v>2</v>
      </c>
      <c r="HU5" s="93"/>
      <c r="HV5" s="93">
        <v>1</v>
      </c>
      <c r="HW5" s="93"/>
      <c r="HX5" s="93"/>
      <c r="HY5" s="93"/>
      <c r="HZ5" s="93">
        <v>61</v>
      </c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</row>
    <row r="6" spans="1:315">
      <c r="A6" s="97" t="s">
        <v>349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>
        <v>1</v>
      </c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>
        <v>1</v>
      </c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>
        <v>2</v>
      </c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</row>
    <row r="7" spans="1:315">
      <c r="A7" s="97" t="s">
        <v>370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>
        <v>1</v>
      </c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>
        <v>1</v>
      </c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</row>
    <row r="8" spans="1:315">
      <c r="A8" s="97" t="s">
        <v>387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>
        <v>1</v>
      </c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>
        <v>1</v>
      </c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</row>
    <row r="9" spans="1:315">
      <c r="A9" s="97" t="s">
        <v>324</v>
      </c>
      <c r="B9" s="93"/>
      <c r="C9" s="93"/>
      <c r="D9" s="93"/>
      <c r="E9" s="93">
        <v>1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>
        <v>1</v>
      </c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>
        <v>2</v>
      </c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</row>
    <row r="10" spans="1:315">
      <c r="A10" s="97" t="s">
        <v>310</v>
      </c>
      <c r="B10" s="93"/>
      <c r="C10" s="93"/>
      <c r="D10" s="93"/>
      <c r="E10" s="93"/>
      <c r="F10" s="93"/>
      <c r="G10" s="93">
        <v>1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>
        <v>1</v>
      </c>
      <c r="AJ10" s="93">
        <v>1</v>
      </c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>
        <v>1</v>
      </c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>
        <v>1</v>
      </c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>
        <v>5</v>
      </c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</row>
    <row r="11" spans="1:315">
      <c r="A11" s="97" t="s">
        <v>340</v>
      </c>
      <c r="B11" s="93"/>
      <c r="C11" s="93"/>
      <c r="D11" s="93"/>
      <c r="E11" s="93"/>
      <c r="F11" s="93"/>
      <c r="G11" s="93"/>
      <c r="H11" s="93"/>
      <c r="I11" s="93"/>
      <c r="J11" s="93"/>
      <c r="K11" s="93">
        <v>1</v>
      </c>
      <c r="L11" s="93">
        <v>1</v>
      </c>
      <c r="M11" s="93"/>
      <c r="N11" s="93"/>
      <c r="O11" s="93"/>
      <c r="P11" s="93"/>
      <c r="Q11" s="93"/>
      <c r="R11" s="93"/>
      <c r="S11" s="93"/>
      <c r="T11" s="93"/>
      <c r="U11" s="93">
        <v>1</v>
      </c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>
        <v>1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>
        <v>1</v>
      </c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>
        <v>1</v>
      </c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>
        <v>1</v>
      </c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>
        <v>7</v>
      </c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</row>
    <row r="12" spans="1:315">
      <c r="A12" s="97" t="s">
        <v>313</v>
      </c>
      <c r="B12" s="93"/>
      <c r="C12" s="93"/>
      <c r="D12" s="93"/>
      <c r="E12" s="93"/>
      <c r="F12" s="93"/>
      <c r="G12" s="93"/>
      <c r="H12" s="93"/>
      <c r="I12" s="93"/>
      <c r="J12" s="93"/>
      <c r="K12" s="93">
        <v>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>
        <v>1</v>
      </c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>
        <v>2</v>
      </c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</row>
    <row r="13" spans="1:315">
      <c r="A13" s="97" t="s">
        <v>309</v>
      </c>
      <c r="B13" s="93"/>
      <c r="C13" s="93"/>
      <c r="D13" s="93"/>
      <c r="E13" s="93"/>
      <c r="F13" s="93"/>
      <c r="G13" s="93"/>
      <c r="H13" s="93"/>
      <c r="I13" s="93"/>
      <c r="J13" s="93"/>
      <c r="K13" s="93">
        <v>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>
        <v>1</v>
      </c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>
        <v>1</v>
      </c>
      <c r="FM13" s="93"/>
      <c r="FN13" s="93">
        <v>1</v>
      </c>
      <c r="FO13" s="93"/>
      <c r="FP13" s="93">
        <v>1</v>
      </c>
      <c r="FQ13" s="93"/>
      <c r="FR13" s="93"/>
      <c r="FS13" s="93"/>
      <c r="FT13" s="93"/>
      <c r="FU13" s="93"/>
      <c r="FV13" s="93"/>
      <c r="FW13" s="93"/>
      <c r="FX13" s="93"/>
      <c r="FY13" s="93">
        <v>1</v>
      </c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>
        <v>2</v>
      </c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>
        <v>8</v>
      </c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</row>
    <row r="14" spans="1:315">
      <c r="A14" s="97" t="s">
        <v>376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>
        <v>1</v>
      </c>
      <c r="FQ14" s="93"/>
      <c r="FR14" s="93"/>
      <c r="FS14" s="93"/>
      <c r="FT14" s="93"/>
      <c r="FU14" s="93">
        <v>1</v>
      </c>
      <c r="FV14" s="93"/>
      <c r="FW14" s="93">
        <v>1</v>
      </c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>
        <v>3</v>
      </c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</row>
    <row r="15" spans="1:315">
      <c r="A15" s="97" t="s">
        <v>484</v>
      </c>
      <c r="B15" s="93"/>
      <c r="C15" s="93"/>
      <c r="D15" s="93">
        <v>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>
        <v>1</v>
      </c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</row>
    <row r="16" spans="1:315">
      <c r="A16" s="97" t="s">
        <v>9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>
        <v>1</v>
      </c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>
        <v>1</v>
      </c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</row>
    <row r="17" spans="1:315">
      <c r="A17" s="97" t="s">
        <v>302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>
        <v>1</v>
      </c>
      <c r="HR17" s="93"/>
      <c r="HS17" s="93"/>
      <c r="HT17" s="93"/>
      <c r="HU17" s="93"/>
      <c r="HV17" s="93"/>
      <c r="HW17" s="93"/>
      <c r="HX17" s="93"/>
      <c r="HY17" s="93"/>
      <c r="HZ17" s="93">
        <v>1</v>
      </c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</row>
    <row r="18" spans="1:315">
      <c r="A18" s="97" t="s">
        <v>365</v>
      </c>
      <c r="B18" s="93"/>
      <c r="C18" s="93"/>
      <c r="D18" s="93"/>
      <c r="E18" s="93"/>
      <c r="F18" s="93"/>
      <c r="G18" s="93">
        <v>1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>
        <v>1</v>
      </c>
      <c r="FO18" s="93"/>
      <c r="FP18" s="93"/>
      <c r="FQ18" s="93"/>
      <c r="FR18" s="93">
        <v>1</v>
      </c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>
        <v>1</v>
      </c>
      <c r="HU18" s="93"/>
      <c r="HV18" s="93"/>
      <c r="HW18" s="93"/>
      <c r="HX18" s="93"/>
      <c r="HY18" s="93"/>
      <c r="HZ18" s="93">
        <v>4</v>
      </c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</row>
    <row r="19" spans="1:315">
      <c r="A19" s="97" t="s">
        <v>373</v>
      </c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>
        <v>1</v>
      </c>
      <c r="Z19" s="93"/>
      <c r="AA19" s="93"/>
      <c r="AB19" s="93"/>
      <c r="AC19" s="93"/>
      <c r="AD19" s="93"/>
      <c r="AE19" s="93">
        <v>1</v>
      </c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>
        <v>1</v>
      </c>
      <c r="FD19" s="93"/>
      <c r="FE19" s="93"/>
      <c r="FF19" s="93"/>
      <c r="FG19" s="93"/>
      <c r="FH19" s="93"/>
      <c r="FI19" s="93"/>
      <c r="FJ19" s="93"/>
      <c r="FK19" s="93"/>
      <c r="FL19" s="93">
        <v>1</v>
      </c>
      <c r="FM19" s="93"/>
      <c r="FN19" s="93">
        <v>1</v>
      </c>
      <c r="FO19" s="93">
        <v>1</v>
      </c>
      <c r="FP19" s="93"/>
      <c r="FQ19" s="93"/>
      <c r="FR19" s="93"/>
      <c r="FS19" s="93">
        <v>1</v>
      </c>
      <c r="FT19" s="93"/>
      <c r="FU19" s="93"/>
      <c r="FV19" s="93"/>
      <c r="FW19" s="93"/>
      <c r="FX19" s="93"/>
      <c r="FY19" s="93"/>
      <c r="FZ19" s="93">
        <v>1</v>
      </c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>
        <v>8</v>
      </c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</row>
    <row r="20" spans="1:315">
      <c r="A20" s="97" t="s">
        <v>357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>
        <v>1</v>
      </c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>
        <v>1</v>
      </c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>
        <v>2</v>
      </c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</row>
    <row r="21" spans="1:315">
      <c r="A21" s="97" t="s">
        <v>355</v>
      </c>
      <c r="B21" s="93"/>
      <c r="C21" s="93"/>
      <c r="D21" s="93"/>
      <c r="E21" s="93"/>
      <c r="F21" s="93"/>
      <c r="G21" s="93"/>
      <c r="H21" s="93">
        <v>1</v>
      </c>
      <c r="I21" s="93"/>
      <c r="J21" s="93"/>
      <c r="K21" s="93"/>
      <c r="L21" s="93"/>
      <c r="M21" s="93"/>
      <c r="N21" s="93"/>
      <c r="O21" s="93"/>
      <c r="P21" s="93"/>
      <c r="Q21" s="93">
        <v>1</v>
      </c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>
        <v>1</v>
      </c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>
        <v>1</v>
      </c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>
        <v>1</v>
      </c>
      <c r="ER21" s="93"/>
      <c r="ES21" s="93"/>
      <c r="ET21" s="93"/>
      <c r="EU21" s="93"/>
      <c r="EV21" s="93"/>
      <c r="EW21" s="93"/>
      <c r="EX21" s="93">
        <v>1</v>
      </c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>
        <v>1</v>
      </c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>
        <v>7</v>
      </c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</row>
    <row r="22" spans="1:315">
      <c r="A22" s="97" t="s">
        <v>380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>
        <v>1</v>
      </c>
      <c r="HU22" s="93"/>
      <c r="HV22" s="93">
        <v>1</v>
      </c>
      <c r="HW22" s="93"/>
      <c r="HX22" s="93"/>
      <c r="HY22" s="93"/>
      <c r="HZ22" s="93">
        <v>2</v>
      </c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</row>
    <row r="23" spans="1:315">
      <c r="A23" s="97" t="s">
        <v>297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>
        <v>1</v>
      </c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>
        <v>1</v>
      </c>
      <c r="CB23" s="93"/>
      <c r="CC23" s="93"/>
      <c r="CD23" s="93"/>
      <c r="CE23" s="93"/>
      <c r="CF23" s="93"/>
      <c r="CG23" s="93"/>
      <c r="CH23" s="93">
        <v>1</v>
      </c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>
        <v>1</v>
      </c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>
        <v>4</v>
      </c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</row>
    <row r="24" spans="1:315">
      <c r="A24" s="96" t="s">
        <v>11</v>
      </c>
      <c r="B24" s="93"/>
      <c r="C24" s="93"/>
      <c r="D24" s="93"/>
      <c r="E24" s="93"/>
      <c r="F24" s="93"/>
      <c r="G24" s="93"/>
      <c r="H24" s="93"/>
      <c r="I24" s="93"/>
      <c r="J24" s="93">
        <v>1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>
        <v>1</v>
      </c>
      <c r="Z24" s="93"/>
      <c r="AA24" s="93"/>
      <c r="AB24" s="93"/>
      <c r="AC24" s="93"/>
      <c r="AD24" s="93">
        <v>1</v>
      </c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>
        <v>1</v>
      </c>
      <c r="BR24" s="93"/>
      <c r="BS24" s="93"/>
      <c r="BT24" s="93"/>
      <c r="BU24" s="93"/>
      <c r="BV24" s="93"/>
      <c r="BW24" s="93">
        <v>1</v>
      </c>
      <c r="BX24" s="93"/>
      <c r="BY24" s="93"/>
      <c r="BZ24" s="93"/>
      <c r="CA24" s="93"/>
      <c r="CB24" s="93"/>
      <c r="CC24" s="93">
        <v>1</v>
      </c>
      <c r="CD24" s="93"/>
      <c r="CE24" s="93"/>
      <c r="CF24" s="93">
        <v>1</v>
      </c>
      <c r="CG24" s="93">
        <v>1</v>
      </c>
      <c r="CH24" s="93"/>
      <c r="CI24" s="93">
        <v>1</v>
      </c>
      <c r="CJ24" s="93"/>
      <c r="CK24" s="93"/>
      <c r="CL24" s="93"/>
      <c r="CM24" s="93">
        <v>1</v>
      </c>
      <c r="CN24" s="93"/>
      <c r="CO24" s="93"/>
      <c r="CP24" s="93"/>
      <c r="CQ24" s="93">
        <v>1</v>
      </c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>
        <v>2</v>
      </c>
      <c r="DK24" s="93">
        <v>1</v>
      </c>
      <c r="DL24" s="93"/>
      <c r="DM24" s="93">
        <v>1</v>
      </c>
      <c r="DN24" s="93">
        <v>1</v>
      </c>
      <c r="DO24" s="93"/>
      <c r="DP24" s="93"/>
      <c r="DQ24" s="93"/>
      <c r="DR24" s="93"/>
      <c r="DS24" s="93"/>
      <c r="DT24" s="93"/>
      <c r="DU24" s="93"/>
      <c r="DV24" s="93"/>
      <c r="DW24" s="93"/>
      <c r="DX24" s="93">
        <v>1</v>
      </c>
      <c r="DY24" s="93"/>
      <c r="DZ24" s="93"/>
      <c r="EA24" s="93"/>
      <c r="EB24" s="93"/>
      <c r="EC24" s="93"/>
      <c r="ED24" s="93">
        <v>1</v>
      </c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>
        <v>1</v>
      </c>
      <c r="ER24" s="93"/>
      <c r="ES24" s="93"/>
      <c r="ET24" s="93"/>
      <c r="EU24" s="93">
        <v>1</v>
      </c>
      <c r="EV24" s="93"/>
      <c r="EW24" s="93"/>
      <c r="EX24" s="93"/>
      <c r="EY24" s="93"/>
      <c r="EZ24" s="93">
        <v>1</v>
      </c>
      <c r="FA24" s="93">
        <v>1</v>
      </c>
      <c r="FB24" s="93"/>
      <c r="FC24" s="93"/>
      <c r="FD24" s="93"/>
      <c r="FE24" s="93"/>
      <c r="FF24" s="93"/>
      <c r="FG24" s="93"/>
      <c r="FH24" s="93"/>
      <c r="FI24" s="93"/>
      <c r="FJ24" s="93">
        <v>1</v>
      </c>
      <c r="FK24" s="93"/>
      <c r="FL24" s="93"/>
      <c r="FM24" s="93">
        <v>2</v>
      </c>
      <c r="FN24" s="93"/>
      <c r="FO24" s="93">
        <v>1</v>
      </c>
      <c r="FP24" s="93">
        <v>1</v>
      </c>
      <c r="FQ24" s="93"/>
      <c r="FR24" s="93"/>
      <c r="FS24" s="93">
        <v>1</v>
      </c>
      <c r="FT24" s="93"/>
      <c r="FU24" s="93"/>
      <c r="FV24" s="93"/>
      <c r="FW24" s="93"/>
      <c r="FX24" s="93"/>
      <c r="FY24" s="93"/>
      <c r="FZ24" s="93"/>
      <c r="GA24" s="93">
        <v>2</v>
      </c>
      <c r="GB24" s="93"/>
      <c r="GC24" s="93"/>
      <c r="GD24" s="93">
        <v>2</v>
      </c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>
        <v>1</v>
      </c>
      <c r="GQ24" s="93">
        <v>1</v>
      </c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>
        <v>1</v>
      </c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>
        <v>35</v>
      </c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</row>
    <row r="25" spans="1:315">
      <c r="A25" s="97" t="s">
        <v>350</v>
      </c>
      <c r="B25" s="93"/>
      <c r="C25" s="93"/>
      <c r="D25" s="93"/>
      <c r="E25" s="93"/>
      <c r="F25" s="93"/>
      <c r="G25" s="93"/>
      <c r="H25" s="93"/>
      <c r="I25" s="93"/>
      <c r="J25" s="93">
        <v>1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>
        <v>1</v>
      </c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</row>
    <row r="26" spans="1:315">
      <c r="A26" s="97" t="s">
        <v>392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>
        <v>1</v>
      </c>
      <c r="CD26" s="93"/>
      <c r="CE26" s="93"/>
      <c r="CF26" s="93"/>
      <c r="CG26" s="93">
        <v>1</v>
      </c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>
        <v>1</v>
      </c>
      <c r="DK26" s="93">
        <v>1</v>
      </c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>
        <v>1</v>
      </c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>
        <v>5</v>
      </c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</row>
    <row r="27" spans="1:315">
      <c r="A27" s="97" t="s">
        <v>354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>
        <v>1</v>
      </c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>
        <v>1</v>
      </c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</row>
    <row r="28" spans="1:315">
      <c r="A28" s="97" t="s">
        <v>486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>
        <v>1</v>
      </c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>
        <v>1</v>
      </c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</row>
    <row r="29" spans="1:315">
      <c r="A29" s="97" t="s">
        <v>345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>
        <v>1</v>
      </c>
      <c r="FK29" s="93"/>
      <c r="FL29" s="93"/>
      <c r="FM29" s="93"/>
      <c r="FN29" s="93"/>
      <c r="FO29" s="93"/>
      <c r="FP29" s="93"/>
      <c r="FQ29" s="93"/>
      <c r="FR29" s="93"/>
      <c r="FS29" s="93">
        <v>1</v>
      </c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>
        <v>2</v>
      </c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</row>
    <row r="30" spans="1:315">
      <c r="A30" s="97" t="s">
        <v>396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>
        <v>1</v>
      </c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>
        <v>1</v>
      </c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>
        <v>2</v>
      </c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</row>
    <row r="31" spans="1:315">
      <c r="A31" s="97" t="s">
        <v>377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>
        <v>1</v>
      </c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>
        <v>1</v>
      </c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>
        <v>2</v>
      </c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</row>
    <row r="32" spans="1:315">
      <c r="A32" s="97" t="s">
        <v>422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>
        <v>1</v>
      </c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>
        <v>1</v>
      </c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>
        <v>1</v>
      </c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>
        <v>3</v>
      </c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</row>
    <row r="33" spans="1:315">
      <c r="A33" s="97" t="s">
        <v>414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>
        <v>1</v>
      </c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>
        <v>1</v>
      </c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>
        <v>2</v>
      </c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</row>
    <row r="34" spans="1:315">
      <c r="A34" s="97" t="s">
        <v>489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>
        <v>1</v>
      </c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>
        <v>1</v>
      </c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>
        <v>1</v>
      </c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>
        <v>3</v>
      </c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</row>
    <row r="35" spans="1:315">
      <c r="A35" s="97" t="s">
        <v>401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>
        <v>1</v>
      </c>
      <c r="DK35" s="93"/>
      <c r="DL35" s="93"/>
      <c r="DM35" s="93">
        <v>1</v>
      </c>
      <c r="DN35" s="93">
        <v>1</v>
      </c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>
        <v>1</v>
      </c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>
        <v>1</v>
      </c>
      <c r="FN35" s="93"/>
      <c r="FO35" s="93"/>
      <c r="FP35" s="93">
        <v>1</v>
      </c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>
        <v>2</v>
      </c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>
        <v>8</v>
      </c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</row>
    <row r="36" spans="1:315">
      <c r="A36" s="97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>
        <v>1</v>
      </c>
      <c r="BR36" s="93"/>
      <c r="BS36" s="93"/>
      <c r="BT36" s="93"/>
      <c r="BU36" s="93"/>
      <c r="BV36" s="93"/>
      <c r="BW36" s="93">
        <v>1</v>
      </c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>
        <v>1</v>
      </c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>
        <v>2</v>
      </c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>
        <v>5</v>
      </c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</row>
    <row r="37" spans="1:315">
      <c r="A37" s="96" t="s">
        <v>13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>
        <v>1</v>
      </c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>
        <v>1</v>
      </c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>
        <v>1</v>
      </c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>
        <v>1</v>
      </c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>
        <v>1</v>
      </c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>
        <v>1</v>
      </c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>
        <v>1</v>
      </c>
      <c r="FF37" s="93"/>
      <c r="FG37" s="93"/>
      <c r="FH37" s="93"/>
      <c r="FI37" s="93"/>
      <c r="FJ37" s="93"/>
      <c r="FK37" s="93">
        <v>1</v>
      </c>
      <c r="FL37" s="93"/>
      <c r="FM37" s="93"/>
      <c r="FN37" s="93">
        <v>1</v>
      </c>
      <c r="FO37" s="93"/>
      <c r="FP37" s="93"/>
      <c r="FQ37" s="93"/>
      <c r="FR37" s="93"/>
      <c r="FS37" s="93">
        <v>1</v>
      </c>
      <c r="FT37" s="93"/>
      <c r="FU37" s="93"/>
      <c r="FV37" s="93"/>
      <c r="FW37" s="93"/>
      <c r="FX37" s="93">
        <v>1</v>
      </c>
      <c r="FY37" s="93">
        <v>1</v>
      </c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>
        <v>1</v>
      </c>
      <c r="GK37" s="93"/>
      <c r="GL37" s="93"/>
      <c r="GM37" s="93"/>
      <c r="GN37" s="93">
        <v>1</v>
      </c>
      <c r="GO37" s="93"/>
      <c r="GP37" s="93"/>
      <c r="GQ37" s="93"/>
      <c r="GR37" s="93"/>
      <c r="GS37" s="93">
        <v>1</v>
      </c>
      <c r="GT37" s="93"/>
      <c r="GU37" s="93"/>
      <c r="GV37" s="93"/>
      <c r="GW37" s="93">
        <v>1</v>
      </c>
      <c r="GX37" s="93"/>
      <c r="GY37" s="93">
        <v>1</v>
      </c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>
        <v>1</v>
      </c>
      <c r="HO37" s="93">
        <v>2</v>
      </c>
      <c r="HP37" s="93"/>
      <c r="HQ37" s="93"/>
      <c r="HR37" s="93"/>
      <c r="HS37" s="93"/>
      <c r="HT37" s="93">
        <v>1</v>
      </c>
      <c r="HU37" s="93"/>
      <c r="HV37" s="93"/>
      <c r="HW37" s="93"/>
      <c r="HX37" s="93"/>
      <c r="HY37" s="93"/>
      <c r="HZ37" s="93">
        <v>21</v>
      </c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</row>
    <row r="38" spans="1:315">
      <c r="A38" s="97" t="s">
        <v>390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>
        <v>1</v>
      </c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>
        <v>1</v>
      </c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>
        <v>1</v>
      </c>
      <c r="FF38" s="93"/>
      <c r="FG38" s="93"/>
      <c r="FH38" s="93"/>
      <c r="FI38" s="93"/>
      <c r="FJ38" s="93"/>
      <c r="FK38" s="93"/>
      <c r="FL38" s="93"/>
      <c r="FM38" s="93"/>
      <c r="FN38" s="93">
        <v>1</v>
      </c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>
        <v>4</v>
      </c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</row>
    <row r="39" spans="1:315">
      <c r="A39" s="97" t="s">
        <v>11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>
        <v>1</v>
      </c>
      <c r="HU39" s="93"/>
      <c r="HV39" s="93"/>
      <c r="HW39" s="93"/>
      <c r="HX39" s="93"/>
      <c r="HY39" s="93"/>
      <c r="HZ39" s="93">
        <v>1</v>
      </c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</row>
    <row r="40" spans="1:315">
      <c r="A40" s="97" t="s">
        <v>308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>
        <v>1</v>
      </c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>
        <v>1</v>
      </c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>
        <v>2</v>
      </c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</row>
    <row r="41" spans="1:315">
      <c r="A41" s="97" t="s">
        <v>405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>
        <v>1</v>
      </c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>
        <v>1</v>
      </c>
      <c r="GO41" s="93"/>
      <c r="GP41" s="93"/>
      <c r="GQ41" s="93"/>
      <c r="GR41" s="93"/>
      <c r="GS41" s="93"/>
      <c r="GT41" s="93"/>
      <c r="GU41" s="93"/>
      <c r="GV41" s="93"/>
      <c r="GW41" s="93">
        <v>1</v>
      </c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>
        <v>3</v>
      </c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</row>
    <row r="42" spans="1:315">
      <c r="A42" s="97" t="s">
        <v>388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>
        <v>1</v>
      </c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>
        <v>1</v>
      </c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>
        <v>2</v>
      </c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</row>
    <row r="43" spans="1:315">
      <c r="A43" s="97" t="s">
        <v>441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>
        <v>1</v>
      </c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>
        <v>1</v>
      </c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</row>
    <row r="44" spans="1:315">
      <c r="A44" s="97" t="s">
        <v>329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>
        <v>1</v>
      </c>
      <c r="HO44" s="93">
        <v>2</v>
      </c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>
        <v>3</v>
      </c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</row>
    <row r="45" spans="1:315">
      <c r="A45" s="97" t="s">
        <v>343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>
        <v>1</v>
      </c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>
        <v>1</v>
      </c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>
        <v>2</v>
      </c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</row>
    <row r="46" spans="1:315">
      <c r="A46" s="97" t="s">
        <v>444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>
        <v>1</v>
      </c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>
        <v>1</v>
      </c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</row>
    <row r="47" spans="1:315">
      <c r="A47" s="97" t="s">
        <v>359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>
        <v>1</v>
      </c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>
        <v>1</v>
      </c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>
        <v>2</v>
      </c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</row>
    <row r="48" spans="1:315">
      <c r="A48" s="96" t="s">
        <v>16</v>
      </c>
      <c r="B48" s="93"/>
      <c r="C48" s="93"/>
      <c r="D48" s="93">
        <v>1</v>
      </c>
      <c r="E48" s="93"/>
      <c r="F48" s="93"/>
      <c r="G48" s="93"/>
      <c r="H48" s="93">
        <v>1</v>
      </c>
      <c r="I48" s="93">
        <v>1</v>
      </c>
      <c r="J48" s="93"/>
      <c r="K48" s="93">
        <v>1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>
        <v>1</v>
      </c>
      <c r="AC48" s="93"/>
      <c r="AD48" s="93"/>
      <c r="AE48" s="93">
        <v>1</v>
      </c>
      <c r="AF48" s="93"/>
      <c r="AG48" s="93"/>
      <c r="AH48" s="93"/>
      <c r="AI48" s="93"/>
      <c r="AJ48" s="93"/>
      <c r="AK48" s="93"/>
      <c r="AL48" s="93">
        <v>2</v>
      </c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>
        <v>1</v>
      </c>
      <c r="BI48" s="93"/>
      <c r="BJ48" s="93"/>
      <c r="BK48" s="93"/>
      <c r="BL48" s="93">
        <v>1</v>
      </c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>
        <v>1</v>
      </c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>
        <v>1</v>
      </c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>
        <v>1</v>
      </c>
      <c r="DQ48" s="93"/>
      <c r="DR48" s="93">
        <v>1</v>
      </c>
      <c r="DS48" s="93"/>
      <c r="DT48" s="93">
        <v>2</v>
      </c>
      <c r="DU48" s="93"/>
      <c r="DV48" s="93"/>
      <c r="DW48" s="93"/>
      <c r="DX48" s="93">
        <v>1</v>
      </c>
      <c r="DY48" s="93">
        <v>1</v>
      </c>
      <c r="DZ48" s="93"/>
      <c r="EA48" s="93">
        <v>1</v>
      </c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>
        <v>1</v>
      </c>
      <c r="EN48" s="93"/>
      <c r="EO48" s="93"/>
      <c r="EP48" s="93"/>
      <c r="EQ48" s="93"/>
      <c r="ER48" s="93">
        <v>1</v>
      </c>
      <c r="ES48" s="93"/>
      <c r="ET48" s="93"/>
      <c r="EU48" s="93">
        <v>1</v>
      </c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>
        <v>1</v>
      </c>
      <c r="FK48" s="93"/>
      <c r="FL48" s="93">
        <v>1</v>
      </c>
      <c r="FM48" s="93"/>
      <c r="FN48" s="93"/>
      <c r="FO48" s="93">
        <v>1</v>
      </c>
      <c r="FP48" s="93"/>
      <c r="FQ48" s="93"/>
      <c r="FR48" s="93"/>
      <c r="FS48" s="93"/>
      <c r="FT48" s="93">
        <v>1</v>
      </c>
      <c r="FU48" s="93"/>
      <c r="FV48" s="93">
        <v>3</v>
      </c>
      <c r="FW48" s="93">
        <v>1</v>
      </c>
      <c r="FX48" s="93"/>
      <c r="FY48" s="93"/>
      <c r="FZ48" s="93"/>
      <c r="GA48" s="93"/>
      <c r="GB48" s="93">
        <v>3</v>
      </c>
      <c r="GC48" s="93">
        <v>1</v>
      </c>
      <c r="GD48" s="93"/>
      <c r="GE48" s="93"/>
      <c r="GF48" s="93"/>
      <c r="GG48" s="93"/>
      <c r="GH48" s="93">
        <v>1</v>
      </c>
      <c r="GI48" s="93"/>
      <c r="GJ48" s="93">
        <v>1</v>
      </c>
      <c r="GK48" s="93"/>
      <c r="GL48" s="93">
        <v>3</v>
      </c>
      <c r="GM48" s="93">
        <v>1</v>
      </c>
      <c r="GN48" s="93">
        <v>2</v>
      </c>
      <c r="GO48" s="93">
        <v>1</v>
      </c>
      <c r="GP48" s="93">
        <v>1</v>
      </c>
      <c r="GQ48" s="93"/>
      <c r="GR48" s="93"/>
      <c r="GS48" s="93">
        <v>1</v>
      </c>
      <c r="GT48" s="93">
        <v>1</v>
      </c>
      <c r="GU48" s="93">
        <v>1</v>
      </c>
      <c r="GV48" s="93"/>
      <c r="GW48" s="93">
        <v>2</v>
      </c>
      <c r="GX48" s="93">
        <v>1</v>
      </c>
      <c r="GY48" s="93">
        <v>1</v>
      </c>
      <c r="GZ48" s="93">
        <v>3</v>
      </c>
      <c r="HA48" s="93">
        <v>1</v>
      </c>
      <c r="HB48" s="93">
        <v>1</v>
      </c>
      <c r="HC48" s="93">
        <v>1</v>
      </c>
      <c r="HD48" s="93">
        <v>2</v>
      </c>
      <c r="HE48" s="93">
        <v>3</v>
      </c>
      <c r="HF48" s="93">
        <v>2</v>
      </c>
      <c r="HG48" s="93"/>
      <c r="HH48" s="93"/>
      <c r="HI48" s="93"/>
      <c r="HJ48" s="93"/>
      <c r="HK48" s="93">
        <v>4</v>
      </c>
      <c r="HL48" s="93">
        <v>1</v>
      </c>
      <c r="HM48" s="93">
        <v>1</v>
      </c>
      <c r="HN48" s="93"/>
      <c r="HO48" s="93">
        <v>2</v>
      </c>
      <c r="HP48" s="93">
        <v>2</v>
      </c>
      <c r="HQ48" s="93"/>
      <c r="HR48" s="93">
        <v>1</v>
      </c>
      <c r="HS48" s="93">
        <v>1</v>
      </c>
      <c r="HT48" s="93"/>
      <c r="HU48" s="93">
        <v>1</v>
      </c>
      <c r="HV48" s="93"/>
      <c r="HW48" s="93"/>
      <c r="HX48" s="93"/>
      <c r="HY48" s="93"/>
      <c r="HZ48" s="93">
        <v>77</v>
      </c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</row>
    <row r="49" spans="1:315">
      <c r="A49" s="97" t="s">
        <v>311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>
        <v>2</v>
      </c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>
        <v>1</v>
      </c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>
        <v>1</v>
      </c>
      <c r="GX49" s="93"/>
      <c r="GY49" s="93">
        <v>1</v>
      </c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>
        <v>5</v>
      </c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</row>
    <row r="50" spans="1:315">
      <c r="A50" s="97" t="s">
        <v>502</v>
      </c>
      <c r="B50" s="93"/>
      <c r="C50" s="93"/>
      <c r="D50" s="93">
        <v>1</v>
      </c>
      <c r="E50" s="93"/>
      <c r="F50" s="93"/>
      <c r="G50" s="93"/>
      <c r="H50" s="93"/>
      <c r="I50" s="93">
        <v>1</v>
      </c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>
        <v>1</v>
      </c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>
        <v>1</v>
      </c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>
        <v>1</v>
      </c>
      <c r="GC50" s="93"/>
      <c r="GD50" s="93"/>
      <c r="GE50" s="93"/>
      <c r="GF50" s="93"/>
      <c r="GG50" s="93"/>
      <c r="GH50" s="93">
        <v>1</v>
      </c>
      <c r="GI50" s="93"/>
      <c r="GJ50" s="93">
        <v>1</v>
      </c>
      <c r="GK50" s="93"/>
      <c r="GL50" s="93">
        <v>2</v>
      </c>
      <c r="GM50" s="93"/>
      <c r="GN50" s="93">
        <v>1</v>
      </c>
      <c r="GO50" s="93">
        <v>1</v>
      </c>
      <c r="GP50" s="93"/>
      <c r="GQ50" s="93"/>
      <c r="GR50" s="93"/>
      <c r="GS50" s="93"/>
      <c r="GT50" s="93"/>
      <c r="GU50" s="93"/>
      <c r="GV50" s="93"/>
      <c r="GW50" s="93">
        <v>1</v>
      </c>
      <c r="GX50" s="93"/>
      <c r="GY50" s="93"/>
      <c r="GZ50" s="93">
        <v>1</v>
      </c>
      <c r="HA50" s="93"/>
      <c r="HB50" s="93"/>
      <c r="HC50" s="93"/>
      <c r="HD50" s="93"/>
      <c r="HE50" s="93">
        <v>2</v>
      </c>
      <c r="HF50" s="93">
        <v>1</v>
      </c>
      <c r="HG50" s="93"/>
      <c r="HH50" s="93"/>
      <c r="HI50" s="93"/>
      <c r="HJ50" s="93"/>
      <c r="HK50" s="93">
        <v>1</v>
      </c>
      <c r="HL50" s="93">
        <v>1</v>
      </c>
      <c r="HM50" s="93">
        <v>1</v>
      </c>
      <c r="HN50" s="93"/>
      <c r="HO50" s="93">
        <v>1</v>
      </c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>
        <v>20</v>
      </c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</row>
    <row r="51" spans="1:315">
      <c r="A51" s="97" t="s">
        <v>16</v>
      </c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>
        <v>1</v>
      </c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>
        <v>1</v>
      </c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</row>
    <row r="52" spans="1:315">
      <c r="A52" s="97" t="s">
        <v>511</v>
      </c>
      <c r="B52" s="93"/>
      <c r="C52" s="93"/>
      <c r="D52" s="93"/>
      <c r="E52" s="93"/>
      <c r="F52" s="93"/>
      <c r="G52" s="93"/>
      <c r="H52" s="93">
        <v>1</v>
      </c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>
        <v>1</v>
      </c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>
        <v>1</v>
      </c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>
        <v>1</v>
      </c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>
        <v>1</v>
      </c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>
        <v>1</v>
      </c>
      <c r="GO52" s="93"/>
      <c r="GP52" s="93"/>
      <c r="GQ52" s="93"/>
      <c r="GR52" s="93"/>
      <c r="GS52" s="93"/>
      <c r="GT52" s="93"/>
      <c r="GU52" s="93"/>
      <c r="GV52" s="93"/>
      <c r="GW52" s="93"/>
      <c r="GX52" s="93">
        <v>1</v>
      </c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>
        <v>7</v>
      </c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</row>
    <row r="53" spans="1:315">
      <c r="A53" s="97" t="s">
        <v>307</v>
      </c>
      <c r="B53" s="93"/>
      <c r="C53" s="93"/>
      <c r="D53" s="93"/>
      <c r="E53" s="93"/>
      <c r="F53" s="93"/>
      <c r="G53" s="93"/>
      <c r="H53" s="93"/>
      <c r="I53" s="93"/>
      <c r="J53" s="93"/>
      <c r="K53" s="93">
        <v>1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>
        <v>1</v>
      </c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>
        <v>1</v>
      </c>
      <c r="DQ53" s="93"/>
      <c r="DR53" s="93"/>
      <c r="DS53" s="93"/>
      <c r="DT53" s="93"/>
      <c r="DU53" s="93"/>
      <c r="DV53" s="93"/>
      <c r="DW53" s="93"/>
      <c r="DX53" s="93"/>
      <c r="DY53" s="93">
        <v>1</v>
      </c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>
        <v>1</v>
      </c>
      <c r="FK53" s="93"/>
      <c r="FL53" s="93"/>
      <c r="FM53" s="93"/>
      <c r="FN53" s="93"/>
      <c r="FO53" s="93"/>
      <c r="FP53" s="93"/>
      <c r="FQ53" s="93"/>
      <c r="FR53" s="93"/>
      <c r="FS53" s="93"/>
      <c r="FT53" s="93">
        <v>1</v>
      </c>
      <c r="FU53" s="93"/>
      <c r="FV53" s="93"/>
      <c r="FW53" s="93"/>
      <c r="FX53" s="93"/>
      <c r="FY53" s="93"/>
      <c r="FZ53" s="93"/>
      <c r="GA53" s="93"/>
      <c r="GB53" s="93"/>
      <c r="GC53" s="93">
        <v>1</v>
      </c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>
        <v>1</v>
      </c>
      <c r="HA53" s="93">
        <v>1</v>
      </c>
      <c r="HB53" s="93"/>
      <c r="HC53" s="93">
        <v>1</v>
      </c>
      <c r="HD53" s="93">
        <v>1</v>
      </c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>
        <v>1</v>
      </c>
      <c r="HP53" s="93">
        <v>1</v>
      </c>
      <c r="HQ53" s="93"/>
      <c r="HR53" s="93"/>
      <c r="HS53" s="93">
        <v>1</v>
      </c>
      <c r="HT53" s="93"/>
      <c r="HU53" s="93">
        <v>1</v>
      </c>
      <c r="HV53" s="93"/>
      <c r="HW53" s="93"/>
      <c r="HX53" s="93"/>
      <c r="HY53" s="93"/>
      <c r="HZ53" s="93">
        <v>15</v>
      </c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</row>
    <row r="54" spans="1:315">
      <c r="A54" s="97" t="s">
        <v>383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>
        <v>1</v>
      </c>
      <c r="HE54" s="93"/>
      <c r="HF54" s="93">
        <v>1</v>
      </c>
      <c r="HG54" s="93"/>
      <c r="HH54" s="93"/>
      <c r="HI54" s="93"/>
      <c r="HJ54" s="93"/>
      <c r="HK54" s="93">
        <v>1</v>
      </c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>
        <v>3</v>
      </c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</row>
    <row r="55" spans="1:315">
      <c r="A55" s="97" t="s">
        <v>530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>
        <v>1</v>
      </c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>
        <v>1</v>
      </c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>
        <v>1</v>
      </c>
      <c r="HQ55" s="93"/>
      <c r="HR55" s="93"/>
      <c r="HS55" s="93"/>
      <c r="HT55" s="93"/>
      <c r="HU55" s="93"/>
      <c r="HV55" s="93"/>
      <c r="HW55" s="93"/>
      <c r="HX55" s="93"/>
      <c r="HY55" s="93"/>
      <c r="HZ55" s="93">
        <v>3</v>
      </c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</row>
    <row r="56" spans="1:315">
      <c r="A56" s="97" t="s">
        <v>554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>
        <v>1</v>
      </c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>
        <v>1</v>
      </c>
      <c r="GN56" s="93"/>
      <c r="GO56" s="93"/>
      <c r="GP56" s="93">
        <v>1</v>
      </c>
      <c r="GQ56" s="93"/>
      <c r="GR56" s="93"/>
      <c r="GS56" s="93">
        <v>1</v>
      </c>
      <c r="GT56" s="93">
        <v>1</v>
      </c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>
        <v>1</v>
      </c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>
        <v>6</v>
      </c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</row>
    <row r="57" spans="1:315">
      <c r="A57" s="97" t="s">
        <v>339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>
        <v>2</v>
      </c>
      <c r="DU57" s="93"/>
      <c r="DV57" s="93"/>
      <c r="DW57" s="93"/>
      <c r="DX57" s="93">
        <v>1</v>
      </c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>
        <v>3</v>
      </c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</row>
    <row r="58" spans="1:315">
      <c r="A58" s="97" t="s">
        <v>318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>
        <v>1</v>
      </c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>
        <v>1</v>
      </c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>
        <v>2</v>
      </c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</row>
    <row r="59" spans="1:315">
      <c r="A59" s="97" t="s">
        <v>491</v>
      </c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>
        <v>1</v>
      </c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>
        <v>1</v>
      </c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>
        <v>1</v>
      </c>
      <c r="FM59" s="93"/>
      <c r="FN59" s="93"/>
      <c r="FO59" s="93">
        <v>1</v>
      </c>
      <c r="FP59" s="93"/>
      <c r="FQ59" s="93"/>
      <c r="FR59" s="93"/>
      <c r="FS59" s="93"/>
      <c r="FT59" s="93"/>
      <c r="FU59" s="93"/>
      <c r="FV59" s="93">
        <v>1</v>
      </c>
      <c r="FW59" s="93">
        <v>1</v>
      </c>
      <c r="FX59" s="93"/>
      <c r="FY59" s="93"/>
      <c r="FZ59" s="93"/>
      <c r="GA59" s="93"/>
      <c r="GB59" s="93">
        <v>2</v>
      </c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>
        <v>1</v>
      </c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>
        <v>9</v>
      </c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</row>
    <row r="60" spans="1:315">
      <c r="A60" s="97" t="s">
        <v>320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>
        <v>1</v>
      </c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>
        <v>1</v>
      </c>
      <c r="HL60" s="93"/>
      <c r="HM60" s="93"/>
      <c r="HN60" s="93"/>
      <c r="HO60" s="93"/>
      <c r="HP60" s="93"/>
      <c r="HQ60" s="93"/>
      <c r="HR60" s="93">
        <v>1</v>
      </c>
      <c r="HS60" s="93"/>
      <c r="HT60" s="93"/>
      <c r="HU60" s="93"/>
      <c r="HV60" s="93"/>
      <c r="HW60" s="93"/>
      <c r="HX60" s="93"/>
      <c r="HY60" s="93"/>
      <c r="HZ60" s="93">
        <v>3</v>
      </c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</row>
    <row r="61" spans="1:315">
      <c r="A61" s="96" t="s">
        <v>22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>
        <v>1</v>
      </c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>
        <v>1</v>
      </c>
      <c r="EZ61" s="93"/>
      <c r="FA61" s="93"/>
      <c r="FB61" s="93"/>
      <c r="FC61" s="93"/>
      <c r="FD61" s="93"/>
      <c r="FE61" s="93"/>
      <c r="FF61" s="93"/>
      <c r="FG61" s="93">
        <v>1</v>
      </c>
      <c r="FH61" s="93">
        <v>1</v>
      </c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>
        <v>1</v>
      </c>
      <c r="GB61" s="93"/>
      <c r="GC61" s="93"/>
      <c r="GD61" s="93"/>
      <c r="GE61" s="93"/>
      <c r="GF61" s="93"/>
      <c r="GG61" s="93"/>
      <c r="GH61" s="93"/>
      <c r="GI61" s="93">
        <v>1</v>
      </c>
      <c r="GJ61" s="93"/>
      <c r="GK61" s="93"/>
      <c r="GL61" s="93"/>
      <c r="GM61" s="93"/>
      <c r="GN61" s="93"/>
      <c r="GO61" s="93"/>
      <c r="GP61" s="93"/>
      <c r="GQ61" s="93"/>
      <c r="GR61" s="93"/>
      <c r="GS61" s="93">
        <v>1</v>
      </c>
      <c r="GT61" s="93">
        <v>1</v>
      </c>
      <c r="GU61" s="93"/>
      <c r="GV61" s="93"/>
      <c r="GW61" s="93"/>
      <c r="GX61" s="93"/>
      <c r="GY61" s="93"/>
      <c r="GZ61" s="93">
        <v>1</v>
      </c>
      <c r="HA61" s="93">
        <v>1</v>
      </c>
      <c r="HB61" s="93"/>
      <c r="HC61" s="93"/>
      <c r="HD61" s="93"/>
      <c r="HE61" s="93"/>
      <c r="HF61" s="93">
        <v>1</v>
      </c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>
        <v>1</v>
      </c>
      <c r="HR61" s="93">
        <v>1</v>
      </c>
      <c r="HS61" s="93"/>
      <c r="HT61" s="93"/>
      <c r="HU61" s="93"/>
      <c r="HV61" s="93"/>
      <c r="HW61" s="93"/>
      <c r="HX61" s="93"/>
      <c r="HY61" s="93"/>
      <c r="HZ61" s="93">
        <v>13</v>
      </c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</row>
    <row r="62" spans="1:315">
      <c r="A62" s="97" t="s">
        <v>595</v>
      </c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>
        <v>1</v>
      </c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>
        <v>1</v>
      </c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>
        <v>2</v>
      </c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</row>
    <row r="63" spans="1:315">
      <c r="A63" s="97" t="s">
        <v>353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>
        <v>1</v>
      </c>
      <c r="HS63" s="93"/>
      <c r="HT63" s="93"/>
      <c r="HU63" s="93"/>
      <c r="HV63" s="93"/>
      <c r="HW63" s="93"/>
      <c r="HX63" s="93"/>
      <c r="HY63" s="93"/>
      <c r="HZ63" s="93">
        <v>1</v>
      </c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</row>
    <row r="64" spans="1:315">
      <c r="A64" s="97" t="s">
        <v>371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>
        <v>1</v>
      </c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>
        <v>1</v>
      </c>
      <c r="HR64" s="93"/>
      <c r="HS64" s="93"/>
      <c r="HT64" s="93"/>
      <c r="HU64" s="93"/>
      <c r="HV64" s="93"/>
      <c r="HW64" s="93"/>
      <c r="HX64" s="93"/>
      <c r="HY64" s="93"/>
      <c r="HZ64" s="93">
        <v>2</v>
      </c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</row>
    <row r="65" spans="1:315">
      <c r="A65" s="97" t="s">
        <v>22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>
        <v>1</v>
      </c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>
        <v>1</v>
      </c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>
        <v>2</v>
      </c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</row>
    <row r="66" spans="1:315">
      <c r="A66" s="97" t="s">
        <v>398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>
        <v>1</v>
      </c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>
        <v>1</v>
      </c>
      <c r="HA66" s="93">
        <v>1</v>
      </c>
      <c r="HB66" s="93"/>
      <c r="HC66" s="93"/>
      <c r="HD66" s="93"/>
      <c r="HE66" s="93"/>
      <c r="HF66" s="93">
        <v>1</v>
      </c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>
        <v>4</v>
      </c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</row>
    <row r="67" spans="1:315">
      <c r="A67" s="97" t="s">
        <v>382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>
        <v>1</v>
      </c>
      <c r="GJ67" s="93"/>
      <c r="GK67" s="93"/>
      <c r="GL67" s="93"/>
      <c r="GM67" s="93"/>
      <c r="GN67" s="93"/>
      <c r="GO67" s="93"/>
      <c r="GP67" s="93"/>
      <c r="GQ67" s="93"/>
      <c r="GR67" s="93"/>
      <c r="GS67" s="93">
        <v>1</v>
      </c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>
        <v>2</v>
      </c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</row>
    <row r="68" spans="1:315">
      <c r="A68" s="96" t="s">
        <v>20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>
        <v>1</v>
      </c>
      <c r="CB68" s="93"/>
      <c r="CC68" s="93"/>
      <c r="CD68" s="93"/>
      <c r="CE68" s="93"/>
      <c r="CF68" s="93"/>
      <c r="CG68" s="93">
        <v>1</v>
      </c>
      <c r="CH68" s="93"/>
      <c r="CI68" s="93"/>
      <c r="CJ68" s="93"/>
      <c r="CK68" s="93"/>
      <c r="CL68" s="93"/>
      <c r="CM68" s="93"/>
      <c r="CN68" s="93"/>
      <c r="CO68" s="93"/>
      <c r="CP68" s="93">
        <v>1</v>
      </c>
      <c r="CQ68" s="93"/>
      <c r="CR68" s="93">
        <v>1</v>
      </c>
      <c r="CS68" s="93"/>
      <c r="CT68" s="93"/>
      <c r="CU68" s="93"/>
      <c r="CV68" s="93"/>
      <c r="CW68" s="93">
        <v>1</v>
      </c>
      <c r="CX68" s="93"/>
      <c r="CY68" s="93">
        <v>1</v>
      </c>
      <c r="CZ68" s="93"/>
      <c r="DA68" s="93"/>
      <c r="DB68" s="93"/>
      <c r="DC68" s="93"/>
      <c r="DD68" s="93"/>
      <c r="DE68" s="93">
        <v>1</v>
      </c>
      <c r="DF68" s="93"/>
      <c r="DG68" s="93">
        <v>2</v>
      </c>
      <c r="DH68" s="93"/>
      <c r="DI68" s="93"/>
      <c r="DJ68" s="93"/>
      <c r="DK68" s="93"/>
      <c r="DL68" s="93"/>
      <c r="DM68" s="93"/>
      <c r="DN68" s="93"/>
      <c r="DO68" s="93">
        <v>1</v>
      </c>
      <c r="DP68" s="93"/>
      <c r="DQ68" s="93"/>
      <c r="DR68" s="93"/>
      <c r="DS68" s="93"/>
      <c r="DT68" s="93"/>
      <c r="DU68" s="93"/>
      <c r="DV68" s="93"/>
      <c r="DW68" s="93">
        <v>1</v>
      </c>
      <c r="DX68" s="93"/>
      <c r="DY68" s="93"/>
      <c r="DZ68" s="93"/>
      <c r="EA68" s="93">
        <v>1</v>
      </c>
      <c r="EB68" s="93"/>
      <c r="EC68" s="93">
        <v>1</v>
      </c>
      <c r="ED68" s="93"/>
      <c r="EE68" s="93"/>
      <c r="EF68" s="93"/>
      <c r="EG68" s="93"/>
      <c r="EH68" s="93"/>
      <c r="EI68" s="93"/>
      <c r="EJ68" s="93">
        <v>1</v>
      </c>
      <c r="EK68" s="93"/>
      <c r="EL68" s="93"/>
      <c r="EM68" s="93"/>
      <c r="EN68" s="93"/>
      <c r="EO68" s="93">
        <v>2</v>
      </c>
      <c r="EP68" s="93"/>
      <c r="EQ68" s="93"/>
      <c r="ER68" s="93">
        <v>1</v>
      </c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>
        <v>2</v>
      </c>
      <c r="FG68" s="93"/>
      <c r="FH68" s="93">
        <v>1</v>
      </c>
      <c r="FI68" s="93"/>
      <c r="FJ68" s="93"/>
      <c r="FK68" s="93">
        <v>1</v>
      </c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>
        <v>1</v>
      </c>
      <c r="HT68" s="93"/>
      <c r="HU68" s="93"/>
      <c r="HV68" s="93"/>
      <c r="HW68" s="93"/>
      <c r="HX68" s="93"/>
      <c r="HY68" s="93"/>
      <c r="HZ68" s="93">
        <v>22</v>
      </c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</row>
    <row r="69" spans="1:315">
      <c r="A69" s="97" t="s">
        <v>351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>
        <v>1</v>
      </c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>
        <v>1</v>
      </c>
      <c r="CX69" s="93"/>
      <c r="CY69" s="93"/>
      <c r="CZ69" s="93"/>
      <c r="DA69" s="93"/>
      <c r="DB69" s="93"/>
      <c r="DC69" s="93"/>
      <c r="DD69" s="93"/>
      <c r="DE69" s="93">
        <v>1</v>
      </c>
      <c r="DF69" s="93"/>
      <c r="DG69" s="93">
        <v>2</v>
      </c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>
        <v>1</v>
      </c>
      <c r="EK69" s="93"/>
      <c r="EL69" s="93"/>
      <c r="EM69" s="93"/>
      <c r="EN69" s="93"/>
      <c r="EO69" s="93">
        <v>2</v>
      </c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>
        <v>2</v>
      </c>
      <c r="FG69" s="93"/>
      <c r="FH69" s="93">
        <v>1</v>
      </c>
      <c r="FI69" s="93"/>
      <c r="FJ69" s="93"/>
      <c r="FK69" s="93">
        <v>1</v>
      </c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>
        <v>12</v>
      </c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</row>
    <row r="70" spans="1:315">
      <c r="A70" s="97" t="s">
        <v>328</v>
      </c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>
        <v>1</v>
      </c>
      <c r="DX70" s="93"/>
      <c r="DY70" s="93"/>
      <c r="DZ70" s="93"/>
      <c r="EA70" s="93">
        <v>1</v>
      </c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>
        <v>2</v>
      </c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</row>
    <row r="71" spans="1:315">
      <c r="A71" s="97" t="s">
        <v>298</v>
      </c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>
        <v>1</v>
      </c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>
        <v>1</v>
      </c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</row>
    <row r="72" spans="1:315">
      <c r="A72" s="97" t="s">
        <v>531</v>
      </c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>
        <v>1</v>
      </c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>
        <v>1</v>
      </c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>
        <v>1</v>
      </c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>
        <v>1</v>
      </c>
      <c r="HT72" s="93"/>
      <c r="HU72" s="93"/>
      <c r="HV72" s="93"/>
      <c r="HW72" s="93"/>
      <c r="HX72" s="93"/>
      <c r="HY72" s="93"/>
      <c r="HZ72" s="93">
        <v>4</v>
      </c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</row>
    <row r="73" spans="1:315">
      <c r="A73" s="97" t="s">
        <v>555</v>
      </c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>
        <v>1</v>
      </c>
      <c r="CH73" s="93"/>
      <c r="CI73" s="93"/>
      <c r="CJ73" s="93"/>
      <c r="CK73" s="93"/>
      <c r="CL73" s="93"/>
      <c r="CM73" s="93"/>
      <c r="CN73" s="93"/>
      <c r="CO73" s="93"/>
      <c r="CP73" s="93">
        <v>1</v>
      </c>
      <c r="CQ73" s="93"/>
      <c r="CR73" s="93">
        <v>1</v>
      </c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>
        <v>3</v>
      </c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</row>
    <row r="74" spans="1:315">
      <c r="A74" s="96" t="s">
        <v>18</v>
      </c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>
        <v>1</v>
      </c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>
        <v>1</v>
      </c>
      <c r="DG74" s="93"/>
      <c r="DH74" s="93">
        <v>2</v>
      </c>
      <c r="DI74" s="93"/>
      <c r="DJ74" s="93"/>
      <c r="DK74" s="93">
        <v>2</v>
      </c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>
        <v>1</v>
      </c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>
        <v>1</v>
      </c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>
        <v>1</v>
      </c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>
        <v>9</v>
      </c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</row>
    <row r="75" spans="1:315">
      <c r="A75" s="97" t="s">
        <v>18</v>
      </c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>
        <v>1</v>
      </c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>
        <v>1</v>
      </c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>
        <v>2</v>
      </c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</row>
    <row r="76" spans="1:315">
      <c r="A76" s="97" t="s">
        <v>556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>
        <v>1</v>
      </c>
      <c r="DG76" s="93"/>
      <c r="DH76" s="93">
        <v>2</v>
      </c>
      <c r="DI76" s="93"/>
      <c r="DJ76" s="93"/>
      <c r="DK76" s="93">
        <v>2</v>
      </c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>
        <v>1</v>
      </c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>
        <v>1</v>
      </c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>
        <v>7</v>
      </c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</row>
    <row r="77" spans="1:315">
      <c r="A77" s="96" t="s">
        <v>26</v>
      </c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>
        <v>1</v>
      </c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>
        <v>1</v>
      </c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>
        <v>1</v>
      </c>
      <c r="DO77" s="93"/>
      <c r="DP77" s="93"/>
      <c r="DQ77" s="93"/>
      <c r="DR77" s="93"/>
      <c r="DS77" s="93">
        <v>1</v>
      </c>
      <c r="DT77" s="93">
        <v>1</v>
      </c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>
        <v>1</v>
      </c>
      <c r="EF77" s="93">
        <v>1</v>
      </c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>
        <v>1</v>
      </c>
      <c r="ER77" s="93">
        <v>1</v>
      </c>
      <c r="ES77" s="93"/>
      <c r="ET77" s="93"/>
      <c r="EU77" s="93"/>
      <c r="EV77" s="93">
        <v>1</v>
      </c>
      <c r="EW77" s="93">
        <v>1</v>
      </c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>
        <v>11</v>
      </c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</row>
    <row r="78" spans="1:315">
      <c r="A78" s="97" t="s">
        <v>499</v>
      </c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>
        <v>1</v>
      </c>
      <c r="DT78" s="93">
        <v>1</v>
      </c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>
        <v>2</v>
      </c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</row>
    <row r="79" spans="1:315">
      <c r="A79" s="97" t="s">
        <v>557</v>
      </c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>
        <v>1</v>
      </c>
      <c r="EF79" s="93">
        <v>1</v>
      </c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>
        <v>1</v>
      </c>
      <c r="ER79" s="93">
        <v>1</v>
      </c>
      <c r="ES79" s="93"/>
      <c r="ET79" s="93"/>
      <c r="EU79" s="93"/>
      <c r="EV79" s="93"/>
      <c r="EW79" s="93">
        <v>1</v>
      </c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>
        <v>5</v>
      </c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</row>
    <row r="80" spans="1:315">
      <c r="A80" s="97" t="s">
        <v>558</v>
      </c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>
        <v>1</v>
      </c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>
        <v>1</v>
      </c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</row>
    <row r="81" spans="1:315">
      <c r="A81" s="97" t="s">
        <v>510</v>
      </c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>
        <v>1</v>
      </c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>
        <v>1</v>
      </c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</row>
    <row r="82" spans="1:315">
      <c r="A82" s="97" t="s">
        <v>327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>
        <v>1</v>
      </c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>
        <v>1</v>
      </c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</row>
    <row r="83" spans="1:315">
      <c r="A83" s="97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>
        <v>1</v>
      </c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>
        <v>1</v>
      </c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</row>
    <row r="84" spans="1:315">
      <c r="A84" s="96" t="s">
        <v>15</v>
      </c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>
        <v>1</v>
      </c>
      <c r="N84" s="93">
        <v>1</v>
      </c>
      <c r="O84" s="93"/>
      <c r="P84" s="93"/>
      <c r="Q84" s="93"/>
      <c r="R84" s="93"/>
      <c r="S84" s="93"/>
      <c r="T84" s="93">
        <v>1</v>
      </c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>
        <v>1</v>
      </c>
      <c r="AM84" s="93"/>
      <c r="AN84" s="93"/>
      <c r="AO84" s="93"/>
      <c r="AP84" s="93">
        <v>2</v>
      </c>
      <c r="AQ84" s="93"/>
      <c r="AR84" s="93">
        <v>1</v>
      </c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>
        <v>1</v>
      </c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>
        <v>1</v>
      </c>
      <c r="CM84" s="93">
        <v>2</v>
      </c>
      <c r="CN84" s="93"/>
      <c r="CO84" s="93"/>
      <c r="CP84" s="93">
        <v>1</v>
      </c>
      <c r="CQ84" s="93"/>
      <c r="CR84" s="93"/>
      <c r="CS84" s="93"/>
      <c r="CT84" s="93"/>
      <c r="CU84" s="93">
        <v>2</v>
      </c>
      <c r="CV84" s="93">
        <v>1</v>
      </c>
      <c r="CW84" s="93">
        <v>1</v>
      </c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>
        <v>1</v>
      </c>
      <c r="FC84" s="93"/>
      <c r="FD84" s="93"/>
      <c r="FE84" s="93"/>
      <c r="FF84" s="93"/>
      <c r="FG84" s="93">
        <v>1</v>
      </c>
      <c r="FH84" s="93"/>
      <c r="FI84" s="93"/>
      <c r="FJ84" s="93"/>
      <c r="FK84" s="93">
        <v>1</v>
      </c>
      <c r="FL84" s="93"/>
      <c r="FM84" s="93">
        <v>1</v>
      </c>
      <c r="FN84" s="93">
        <v>1</v>
      </c>
      <c r="FO84" s="93"/>
      <c r="FP84" s="93">
        <v>1</v>
      </c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>
        <v>1</v>
      </c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>
        <v>1</v>
      </c>
      <c r="HM84" s="93"/>
      <c r="HN84" s="93"/>
      <c r="HO84" s="93"/>
      <c r="HP84" s="93"/>
      <c r="HQ84" s="93"/>
      <c r="HR84" s="93">
        <v>1</v>
      </c>
      <c r="HS84" s="93"/>
      <c r="HT84" s="93"/>
      <c r="HU84" s="93"/>
      <c r="HV84" s="93"/>
      <c r="HW84" s="93"/>
      <c r="HX84" s="93"/>
      <c r="HY84" s="93"/>
      <c r="HZ84" s="93">
        <v>25</v>
      </c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</row>
    <row r="85" spans="1:315">
      <c r="A85" s="97" t="s">
        <v>559</v>
      </c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>
        <v>1</v>
      </c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>
        <v>1</v>
      </c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>
        <v>2</v>
      </c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</row>
    <row r="86" spans="1:315">
      <c r="A86" s="97" t="s">
        <v>392</v>
      </c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>
        <v>1</v>
      </c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>
        <v>1</v>
      </c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</row>
    <row r="87" spans="1:315">
      <c r="A87" s="97" t="s">
        <v>326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>
        <v>1</v>
      </c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>
        <v>1</v>
      </c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</row>
    <row r="88" spans="1:315">
      <c r="A88" s="97" t="s">
        <v>374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>
        <v>1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>
        <v>1</v>
      </c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>
        <v>2</v>
      </c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</row>
    <row r="89" spans="1:315">
      <c r="A89" s="97" t="s">
        <v>400</v>
      </c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>
        <v>1</v>
      </c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>
        <v>1</v>
      </c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>
        <v>2</v>
      </c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</row>
    <row r="90" spans="1:315">
      <c r="A90" s="97" t="s">
        <v>516</v>
      </c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>
        <v>1</v>
      </c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>
        <v>1</v>
      </c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>
        <v>1</v>
      </c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>
        <v>3</v>
      </c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</row>
    <row r="91" spans="1:315">
      <c r="A91" s="97" t="s">
        <v>412</v>
      </c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>
        <v>1</v>
      </c>
      <c r="AM91" s="93"/>
      <c r="AN91" s="93"/>
      <c r="AO91" s="93"/>
      <c r="AP91" s="93"/>
      <c r="AQ91" s="93"/>
      <c r="AR91" s="93">
        <v>1</v>
      </c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>
        <v>1</v>
      </c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>
        <v>1</v>
      </c>
      <c r="HS91" s="93"/>
      <c r="HT91" s="93"/>
      <c r="HU91" s="93"/>
      <c r="HV91" s="93"/>
      <c r="HW91" s="93"/>
      <c r="HX91" s="93"/>
      <c r="HY91" s="93"/>
      <c r="HZ91" s="93">
        <v>4</v>
      </c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</row>
    <row r="92" spans="1:315">
      <c r="A92" s="97" t="s">
        <v>425</v>
      </c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>
        <v>1</v>
      </c>
      <c r="CQ92" s="93"/>
      <c r="CR92" s="93"/>
      <c r="CS92" s="93"/>
      <c r="CT92" s="93"/>
      <c r="CU92" s="93">
        <v>2</v>
      </c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>
        <v>3</v>
      </c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</row>
    <row r="93" spans="1:315">
      <c r="A93" s="97" t="s">
        <v>379</v>
      </c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>
        <v>1</v>
      </c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>
        <v>1</v>
      </c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>
        <v>1</v>
      </c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>
        <v>3</v>
      </c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</row>
    <row r="94" spans="1:315">
      <c r="A94" s="97" t="s">
        <v>384</v>
      </c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>
        <v>1</v>
      </c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>
        <v>1</v>
      </c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>
        <v>1</v>
      </c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>
        <v>1</v>
      </c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>
        <v>4</v>
      </c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</row>
    <row r="95" spans="1:315">
      <c r="A95" s="96" t="s">
        <v>27</v>
      </c>
      <c r="B95" s="93"/>
      <c r="C95" s="93"/>
      <c r="D95" s="93">
        <v>1</v>
      </c>
      <c r="E95" s="93"/>
      <c r="F95" s="93"/>
      <c r="G95" s="93"/>
      <c r="H95" s="93"/>
      <c r="I95" s="93"/>
      <c r="J95" s="93">
        <v>1</v>
      </c>
      <c r="K95" s="93"/>
      <c r="L95" s="93"/>
      <c r="M95" s="93"/>
      <c r="N95" s="93"/>
      <c r="O95" s="93"/>
      <c r="P95" s="93">
        <v>1</v>
      </c>
      <c r="Q95" s="93"/>
      <c r="R95" s="93"/>
      <c r="S95" s="93"/>
      <c r="T95" s="93"/>
      <c r="U95" s="93"/>
      <c r="V95" s="93"/>
      <c r="W95" s="93"/>
      <c r="X95" s="93"/>
      <c r="Y95" s="93"/>
      <c r="Z95" s="93">
        <v>1</v>
      </c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>
        <v>1</v>
      </c>
      <c r="AL95" s="93"/>
      <c r="AM95" s="93"/>
      <c r="AN95" s="93"/>
      <c r="AO95" s="93"/>
      <c r="AP95" s="93">
        <v>1</v>
      </c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>
        <v>1</v>
      </c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>
        <v>1</v>
      </c>
      <c r="DV95" s="93"/>
      <c r="DW95" s="93"/>
      <c r="DX95" s="93">
        <v>1</v>
      </c>
      <c r="DY95" s="93"/>
      <c r="DZ95" s="93"/>
      <c r="EA95" s="93"/>
      <c r="EB95" s="93"/>
      <c r="EC95" s="93">
        <v>1</v>
      </c>
      <c r="ED95" s="93">
        <v>1</v>
      </c>
      <c r="EE95" s="93"/>
      <c r="EF95" s="93"/>
      <c r="EG95" s="93"/>
      <c r="EH95" s="93"/>
      <c r="EI95" s="93"/>
      <c r="EJ95" s="93"/>
      <c r="EK95" s="93"/>
      <c r="EL95" s="93"/>
      <c r="EM95" s="93"/>
      <c r="EN95" s="93">
        <v>2</v>
      </c>
      <c r="EO95" s="93"/>
      <c r="EP95" s="93"/>
      <c r="EQ95" s="93"/>
      <c r="ER95" s="93"/>
      <c r="ES95" s="93">
        <v>1</v>
      </c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>
        <v>1</v>
      </c>
      <c r="FF95" s="93"/>
      <c r="FG95" s="93"/>
      <c r="FH95" s="93"/>
      <c r="FI95" s="93"/>
      <c r="FJ95" s="93"/>
      <c r="FK95" s="93"/>
      <c r="FL95" s="93"/>
      <c r="FM95" s="93"/>
      <c r="FN95" s="93"/>
      <c r="FO95" s="93">
        <v>1</v>
      </c>
      <c r="FP95" s="93">
        <v>1</v>
      </c>
      <c r="FQ95" s="93"/>
      <c r="FR95" s="93"/>
      <c r="FS95" s="93"/>
      <c r="FT95" s="93"/>
      <c r="FU95" s="93"/>
      <c r="FV95" s="93"/>
      <c r="FW95" s="93">
        <v>1</v>
      </c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>
        <v>1</v>
      </c>
      <c r="GU95" s="93"/>
      <c r="GV95" s="93">
        <v>1</v>
      </c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>
        <v>1</v>
      </c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>
        <v>21</v>
      </c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</row>
    <row r="96" spans="1:315">
      <c r="A96" s="97" t="s">
        <v>407</v>
      </c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>
        <v>1</v>
      </c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>
        <v>1</v>
      </c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>
        <v>1</v>
      </c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>
        <v>1</v>
      </c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>
        <v>4</v>
      </c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</row>
    <row r="97" spans="1:315">
      <c r="A97" s="97" t="s">
        <v>446</v>
      </c>
      <c r="B97" s="93"/>
      <c r="C97" s="93"/>
      <c r="D97" s="93">
        <v>1</v>
      </c>
      <c r="E97" s="93"/>
      <c r="F97" s="93"/>
      <c r="G97" s="93"/>
      <c r="H97" s="93"/>
      <c r="I97" s="93"/>
      <c r="J97" s="93">
        <v>1</v>
      </c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>
        <v>1</v>
      </c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>
        <v>1</v>
      </c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>
        <v>4</v>
      </c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</row>
    <row r="98" spans="1:315">
      <c r="A98" s="97" t="s">
        <v>27</v>
      </c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>
        <v>1</v>
      </c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>
        <v>1</v>
      </c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>
        <v>1</v>
      </c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>
        <v>1</v>
      </c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>
        <v>1</v>
      </c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>
        <v>5</v>
      </c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</row>
    <row r="99" spans="1:315">
      <c r="A99" s="97" t="s">
        <v>529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>
        <v>1</v>
      </c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>
        <v>1</v>
      </c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>
        <v>1</v>
      </c>
      <c r="ED99" s="93">
        <v>1</v>
      </c>
      <c r="EE99" s="93"/>
      <c r="EF99" s="93"/>
      <c r="EG99" s="93"/>
      <c r="EH99" s="93"/>
      <c r="EI99" s="93"/>
      <c r="EJ99" s="93"/>
      <c r="EK99" s="93"/>
      <c r="EL99" s="93"/>
      <c r="EM99" s="93"/>
      <c r="EN99" s="93">
        <v>1</v>
      </c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>
        <v>5</v>
      </c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</row>
    <row r="100" spans="1:315">
      <c r="A100" s="97" t="s">
        <v>514</v>
      </c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>
        <v>1</v>
      </c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>
        <v>1</v>
      </c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>
        <v>1</v>
      </c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>
        <v>3</v>
      </c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</row>
    <row r="101" spans="1:315">
      <c r="A101" s="96" t="s">
        <v>80</v>
      </c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>
        <v>1</v>
      </c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>
        <v>3</v>
      </c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>
        <v>1</v>
      </c>
      <c r="DX101" s="93"/>
      <c r="DY101" s="93"/>
      <c r="DZ101" s="93"/>
      <c r="EA101" s="93"/>
      <c r="EB101" s="93"/>
      <c r="EC101" s="93"/>
      <c r="ED101" s="93"/>
      <c r="EE101" s="93"/>
      <c r="EF101" s="93"/>
      <c r="EG101" s="93">
        <v>1</v>
      </c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>
        <v>1</v>
      </c>
      <c r="FL101" s="93"/>
      <c r="FM101" s="93"/>
      <c r="FN101" s="93"/>
      <c r="FO101" s="93"/>
      <c r="FP101" s="93"/>
      <c r="FQ101" s="93"/>
      <c r="FR101" s="93"/>
      <c r="FS101" s="93"/>
      <c r="FT101" s="93"/>
      <c r="FU101" s="93">
        <v>1</v>
      </c>
      <c r="FV101" s="93"/>
      <c r="FW101" s="93"/>
      <c r="FX101" s="93"/>
      <c r="FY101" s="93"/>
      <c r="FZ101" s="93"/>
      <c r="GA101" s="93"/>
      <c r="GB101" s="93">
        <v>1</v>
      </c>
      <c r="GC101" s="93"/>
      <c r="GD101" s="93"/>
      <c r="GE101" s="93"/>
      <c r="GF101" s="93">
        <v>1</v>
      </c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>
        <v>1</v>
      </c>
      <c r="HT101" s="93"/>
      <c r="HU101" s="93"/>
      <c r="HV101" s="93"/>
      <c r="HW101" s="93"/>
      <c r="HX101" s="93"/>
      <c r="HY101" s="93"/>
      <c r="HZ101" s="93">
        <v>11</v>
      </c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</row>
    <row r="102" spans="1:315">
      <c r="A102" s="97" t="s">
        <v>485</v>
      </c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>
        <v>2</v>
      </c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>
        <v>1</v>
      </c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>
        <v>1</v>
      </c>
      <c r="HT102" s="93"/>
      <c r="HU102" s="93"/>
      <c r="HV102" s="93"/>
      <c r="HW102" s="93"/>
      <c r="HX102" s="93"/>
      <c r="HY102" s="93"/>
      <c r="HZ102" s="93">
        <v>4</v>
      </c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</row>
    <row r="103" spans="1:315">
      <c r="A103" s="97" t="s">
        <v>563</v>
      </c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>
        <v>1</v>
      </c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>
        <v>1</v>
      </c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>
        <v>2</v>
      </c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</row>
    <row r="104" spans="1:315">
      <c r="A104" s="97" t="s">
        <v>557</v>
      </c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>
        <v>1</v>
      </c>
      <c r="FL104" s="93"/>
      <c r="FM104" s="93"/>
      <c r="FN104" s="93"/>
      <c r="FO104" s="93"/>
      <c r="FP104" s="93"/>
      <c r="FQ104" s="93"/>
      <c r="FR104" s="93"/>
      <c r="FS104" s="93"/>
      <c r="FT104" s="93"/>
      <c r="FU104" s="93">
        <v>1</v>
      </c>
      <c r="FV104" s="93"/>
      <c r="FW104" s="93"/>
      <c r="FX104" s="93"/>
      <c r="FY104" s="93"/>
      <c r="FZ104" s="93"/>
      <c r="GA104" s="93"/>
      <c r="GB104" s="93">
        <v>1</v>
      </c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>
        <v>3</v>
      </c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</row>
    <row r="105" spans="1:315">
      <c r="A105" s="97" t="s">
        <v>561</v>
      </c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>
        <v>1</v>
      </c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>
        <v>1</v>
      </c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>
        <v>2</v>
      </c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</row>
    <row r="106" spans="1:315">
      <c r="A106" s="96" t="s">
        <v>14</v>
      </c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>
        <v>1</v>
      </c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>
        <v>1</v>
      </c>
      <c r="AY106" s="93"/>
      <c r="AZ106" s="93"/>
      <c r="BA106" s="93">
        <v>1</v>
      </c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>
        <v>1</v>
      </c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>
        <v>1</v>
      </c>
      <c r="CU106" s="93"/>
      <c r="CV106" s="93"/>
      <c r="CW106" s="93"/>
      <c r="CX106" s="93"/>
      <c r="CY106" s="93"/>
      <c r="CZ106" s="93"/>
      <c r="DA106" s="93"/>
      <c r="DB106" s="93">
        <v>1</v>
      </c>
      <c r="DC106" s="93"/>
      <c r="DD106" s="93"/>
      <c r="DE106" s="93"/>
      <c r="DF106" s="93"/>
      <c r="DG106" s="93"/>
      <c r="DH106" s="93"/>
      <c r="DI106" s="93">
        <v>1</v>
      </c>
      <c r="DJ106" s="93"/>
      <c r="DK106" s="93"/>
      <c r="DL106" s="93">
        <v>2</v>
      </c>
      <c r="DM106" s="93">
        <v>1</v>
      </c>
      <c r="DN106" s="93"/>
      <c r="DO106" s="93">
        <v>2</v>
      </c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>
        <v>1</v>
      </c>
      <c r="EH106" s="93">
        <v>1</v>
      </c>
      <c r="EI106" s="93"/>
      <c r="EJ106" s="93"/>
      <c r="EK106" s="93"/>
      <c r="EL106" s="93"/>
      <c r="EM106" s="93">
        <v>1</v>
      </c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>
        <v>1</v>
      </c>
      <c r="EY106" s="93"/>
      <c r="EZ106" s="93">
        <v>1</v>
      </c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>
        <v>1</v>
      </c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>
        <v>1</v>
      </c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>
        <v>1</v>
      </c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>
        <v>1</v>
      </c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>
        <v>21</v>
      </c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</row>
    <row r="107" spans="1:315">
      <c r="A107" s="97" t="s">
        <v>544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>
        <v>1</v>
      </c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>
        <v>1</v>
      </c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>
        <v>2</v>
      </c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</row>
    <row r="108" spans="1:315">
      <c r="A108" s="97" t="s">
        <v>508</v>
      </c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>
        <v>1</v>
      </c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>
        <v>1</v>
      </c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</row>
    <row r="109" spans="1:315">
      <c r="A109" s="97" t="s">
        <v>14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>
        <v>1</v>
      </c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>
        <v>1</v>
      </c>
      <c r="DJ109" s="93"/>
      <c r="DK109" s="93"/>
      <c r="DL109" s="93">
        <v>2</v>
      </c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>
        <v>1</v>
      </c>
      <c r="EH109" s="93">
        <v>1</v>
      </c>
      <c r="EI109" s="93"/>
      <c r="EJ109" s="93"/>
      <c r="EK109" s="93"/>
      <c r="EL109" s="93"/>
      <c r="EM109" s="93">
        <v>1</v>
      </c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>
        <v>1</v>
      </c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>
        <v>1</v>
      </c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>
        <v>9</v>
      </c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</row>
    <row r="110" spans="1:315">
      <c r="A110" s="97" t="s">
        <v>408</v>
      </c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>
        <v>1</v>
      </c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>
        <v>1</v>
      </c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>
        <v>1</v>
      </c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>
        <v>1</v>
      </c>
      <c r="DN110" s="93"/>
      <c r="DO110" s="93">
        <v>1</v>
      </c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>
        <v>1</v>
      </c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>
        <v>6</v>
      </c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</row>
    <row r="111" spans="1:315">
      <c r="A111" s="97" t="s">
        <v>596</v>
      </c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>
        <v>1</v>
      </c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>
        <v>1</v>
      </c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</row>
    <row r="112" spans="1:315">
      <c r="A112" s="97" t="s">
        <v>565</v>
      </c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>
        <v>1</v>
      </c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>
        <v>1</v>
      </c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>
        <v>2</v>
      </c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</row>
    <row r="113" spans="1:315">
      <c r="A113" s="96" t="s">
        <v>24</v>
      </c>
      <c r="B113" s="93"/>
      <c r="C113" s="93">
        <v>1</v>
      </c>
      <c r="D113" s="93"/>
      <c r="E113" s="93">
        <v>1</v>
      </c>
      <c r="F113" s="93"/>
      <c r="G113" s="93"/>
      <c r="H113" s="93"/>
      <c r="I113" s="93"/>
      <c r="J113" s="93"/>
      <c r="K113" s="93"/>
      <c r="L113" s="93"/>
      <c r="M113" s="93">
        <v>1</v>
      </c>
      <c r="N113" s="93"/>
      <c r="O113" s="93"/>
      <c r="P113" s="93"/>
      <c r="Q113" s="93"/>
      <c r="R113" s="93"/>
      <c r="S113" s="93">
        <v>1</v>
      </c>
      <c r="T113" s="93"/>
      <c r="U113" s="93"/>
      <c r="V113" s="93"/>
      <c r="W113" s="93">
        <v>1</v>
      </c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>
        <v>1</v>
      </c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>
        <v>1</v>
      </c>
      <c r="BQ113" s="93"/>
      <c r="BR113" s="93"/>
      <c r="BS113" s="93">
        <v>1</v>
      </c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>
        <v>1</v>
      </c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>
        <v>1</v>
      </c>
      <c r="DB113" s="93"/>
      <c r="DC113" s="93"/>
      <c r="DD113" s="93">
        <v>2</v>
      </c>
      <c r="DE113" s="93"/>
      <c r="DF113" s="93"/>
      <c r="DG113" s="93"/>
      <c r="DH113" s="93"/>
      <c r="DI113" s="93"/>
      <c r="DJ113" s="93">
        <v>1</v>
      </c>
      <c r="DK113" s="93"/>
      <c r="DL113" s="93"/>
      <c r="DM113" s="93"/>
      <c r="DN113" s="93">
        <v>2</v>
      </c>
      <c r="DO113" s="93"/>
      <c r="DP113" s="93"/>
      <c r="DQ113" s="93">
        <v>1</v>
      </c>
      <c r="DR113" s="93"/>
      <c r="DS113" s="93">
        <v>1</v>
      </c>
      <c r="DT113" s="93"/>
      <c r="DU113" s="93"/>
      <c r="DV113" s="93"/>
      <c r="DW113" s="93"/>
      <c r="DX113" s="93">
        <v>1</v>
      </c>
      <c r="DY113" s="93">
        <v>1</v>
      </c>
      <c r="DZ113" s="93"/>
      <c r="EA113" s="93"/>
      <c r="EB113" s="93"/>
      <c r="EC113" s="93"/>
      <c r="ED113" s="93">
        <v>2</v>
      </c>
      <c r="EE113" s="93"/>
      <c r="EF113" s="93">
        <v>1</v>
      </c>
      <c r="EG113" s="93"/>
      <c r="EH113" s="93"/>
      <c r="EI113" s="93">
        <v>1</v>
      </c>
      <c r="EJ113" s="93">
        <v>1</v>
      </c>
      <c r="EK113" s="93"/>
      <c r="EL113" s="93"/>
      <c r="EM113" s="93"/>
      <c r="EN113" s="93"/>
      <c r="EO113" s="93"/>
      <c r="EP113" s="93"/>
      <c r="EQ113" s="93"/>
      <c r="ER113" s="93">
        <v>1</v>
      </c>
      <c r="ES113" s="93"/>
      <c r="ET113" s="93"/>
      <c r="EU113" s="93">
        <v>1</v>
      </c>
      <c r="EV113" s="93">
        <v>1</v>
      </c>
      <c r="EW113" s="93"/>
      <c r="EX113" s="93">
        <v>1</v>
      </c>
      <c r="EY113" s="93"/>
      <c r="EZ113" s="93">
        <v>2</v>
      </c>
      <c r="FA113" s="93">
        <v>1</v>
      </c>
      <c r="FB113" s="93">
        <v>1</v>
      </c>
      <c r="FC113" s="93">
        <v>1</v>
      </c>
      <c r="FD113" s="93"/>
      <c r="FE113" s="93">
        <v>1</v>
      </c>
      <c r="FF113" s="93">
        <v>1</v>
      </c>
      <c r="FG113" s="93">
        <v>1</v>
      </c>
      <c r="FH113" s="93">
        <v>1</v>
      </c>
      <c r="FI113" s="93"/>
      <c r="FJ113" s="93"/>
      <c r="FK113" s="93">
        <v>1</v>
      </c>
      <c r="FL113" s="93"/>
      <c r="FM113" s="93"/>
      <c r="FN113" s="93"/>
      <c r="FO113" s="93"/>
      <c r="FP113" s="93"/>
      <c r="FQ113" s="93"/>
      <c r="FR113" s="93">
        <v>1</v>
      </c>
      <c r="FS113" s="93">
        <v>1</v>
      </c>
      <c r="FT113" s="93"/>
      <c r="FU113" s="93"/>
      <c r="FV113" s="93"/>
      <c r="FW113" s="93"/>
      <c r="FX113" s="93"/>
      <c r="FY113" s="93"/>
      <c r="FZ113" s="93">
        <v>1</v>
      </c>
      <c r="GA113" s="93"/>
      <c r="GB113" s="93"/>
      <c r="GC113" s="93">
        <v>1</v>
      </c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>
        <v>1</v>
      </c>
      <c r="GW113" s="93"/>
      <c r="GX113" s="93"/>
      <c r="GY113" s="93"/>
      <c r="GZ113" s="93"/>
      <c r="HA113" s="93"/>
      <c r="HB113" s="93"/>
      <c r="HC113" s="93"/>
      <c r="HD113" s="93"/>
      <c r="HE113" s="93">
        <v>1</v>
      </c>
      <c r="HF113" s="93"/>
      <c r="HG113" s="93">
        <v>1</v>
      </c>
      <c r="HH113" s="93">
        <v>1</v>
      </c>
      <c r="HI113" s="93"/>
      <c r="HJ113" s="93">
        <v>1</v>
      </c>
      <c r="HK113" s="93"/>
      <c r="HL113" s="93"/>
      <c r="HM113" s="93"/>
      <c r="HN113" s="93"/>
      <c r="HO113" s="93"/>
      <c r="HP113" s="93"/>
      <c r="HQ113" s="93"/>
      <c r="HR113" s="93"/>
      <c r="HS113" s="93"/>
      <c r="HT113" s="93">
        <v>1</v>
      </c>
      <c r="HU113" s="93"/>
      <c r="HV113" s="93"/>
      <c r="HW113" s="93">
        <v>1</v>
      </c>
      <c r="HX113" s="93"/>
      <c r="HY113" s="93"/>
      <c r="HZ113" s="93">
        <v>49</v>
      </c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</row>
    <row r="114" spans="1:315">
      <c r="A114" s="97" t="s">
        <v>418</v>
      </c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>
        <v>1</v>
      </c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>
        <v>1</v>
      </c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>
        <v>1</v>
      </c>
      <c r="GW114" s="93"/>
      <c r="GX114" s="93"/>
      <c r="GY114" s="93"/>
      <c r="GZ114" s="93"/>
      <c r="HA114" s="93"/>
      <c r="HB114" s="93"/>
      <c r="HC114" s="93"/>
      <c r="HD114" s="93"/>
      <c r="HE114" s="93">
        <v>1</v>
      </c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>
        <v>1</v>
      </c>
      <c r="HU114" s="93"/>
      <c r="HV114" s="93"/>
      <c r="HW114" s="93"/>
      <c r="HX114" s="93"/>
      <c r="HY114" s="93"/>
      <c r="HZ114" s="93">
        <v>5</v>
      </c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</row>
    <row r="115" spans="1:315">
      <c r="A115" s="97" t="s">
        <v>506</v>
      </c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>
        <v>1</v>
      </c>
      <c r="DE115" s="93"/>
      <c r="DF115" s="93"/>
      <c r="DG115" s="93"/>
      <c r="DH115" s="93"/>
      <c r="DI115" s="93"/>
      <c r="DJ115" s="93">
        <v>1</v>
      </c>
      <c r="DK115" s="93"/>
      <c r="DL115" s="93"/>
      <c r="DM115" s="93"/>
      <c r="DN115" s="93">
        <v>1</v>
      </c>
      <c r="DO115" s="93"/>
      <c r="DP115" s="93"/>
      <c r="DQ115" s="93"/>
      <c r="DR115" s="93"/>
      <c r="DS115" s="93"/>
      <c r="DT115" s="93"/>
      <c r="DU115" s="93"/>
      <c r="DV115" s="93"/>
      <c r="DW115" s="93"/>
      <c r="DX115" s="93">
        <v>1</v>
      </c>
      <c r="DY115" s="93"/>
      <c r="DZ115" s="93"/>
      <c r="EA115" s="93"/>
      <c r="EB115" s="93"/>
      <c r="EC115" s="93"/>
      <c r="ED115" s="93">
        <v>2</v>
      </c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>
        <v>1</v>
      </c>
      <c r="ES115" s="93"/>
      <c r="ET115" s="93"/>
      <c r="EU115" s="93">
        <v>1</v>
      </c>
      <c r="EV115" s="93"/>
      <c r="EW115" s="93"/>
      <c r="EX115" s="93">
        <v>1</v>
      </c>
      <c r="EY115" s="93"/>
      <c r="EZ115" s="93"/>
      <c r="FA115" s="93">
        <v>1</v>
      </c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>
        <v>1</v>
      </c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>
        <v>1</v>
      </c>
      <c r="HX115" s="93"/>
      <c r="HY115" s="93"/>
      <c r="HZ115" s="93">
        <v>12</v>
      </c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</row>
    <row r="116" spans="1:315">
      <c r="A116" s="97" t="s">
        <v>569</v>
      </c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>
        <v>1</v>
      </c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>
        <v>1</v>
      </c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</row>
    <row r="117" spans="1:315">
      <c r="A117" s="97" t="s">
        <v>421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>
        <v>1</v>
      </c>
      <c r="N117" s="93"/>
      <c r="O117" s="93"/>
      <c r="P117" s="93"/>
      <c r="Q117" s="93"/>
      <c r="R117" s="93"/>
      <c r="S117" s="93">
        <v>1</v>
      </c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>
        <v>1</v>
      </c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>
        <v>1</v>
      </c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>
        <v>1</v>
      </c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>
        <v>5</v>
      </c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</row>
    <row r="118" spans="1:315">
      <c r="A118" s="97" t="s">
        <v>433</v>
      </c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>
        <v>1</v>
      </c>
      <c r="EW118" s="93"/>
      <c r="EX118" s="93"/>
      <c r="EY118" s="93"/>
      <c r="EZ118" s="93">
        <v>1</v>
      </c>
      <c r="FA118" s="93"/>
      <c r="FB118" s="93">
        <v>1</v>
      </c>
      <c r="FC118" s="93">
        <v>1</v>
      </c>
      <c r="FD118" s="93"/>
      <c r="FE118" s="93">
        <v>1</v>
      </c>
      <c r="FF118" s="93">
        <v>1</v>
      </c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>
        <v>1</v>
      </c>
      <c r="HH118" s="93">
        <v>1</v>
      </c>
      <c r="HI118" s="93"/>
      <c r="HJ118" s="93">
        <v>1</v>
      </c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>
        <v>9</v>
      </c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</row>
    <row r="119" spans="1:315">
      <c r="A119" s="97" t="s">
        <v>394</v>
      </c>
      <c r="B119" s="93"/>
      <c r="C119" s="93">
        <v>1</v>
      </c>
      <c r="D119" s="93"/>
      <c r="E119" s="93">
        <v>1</v>
      </c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>
        <v>1</v>
      </c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>
        <v>1</v>
      </c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>
        <v>1</v>
      </c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>
        <v>1</v>
      </c>
      <c r="DR119" s="93"/>
      <c r="DS119" s="93">
        <v>1</v>
      </c>
      <c r="DT119" s="93"/>
      <c r="DU119" s="93"/>
      <c r="DV119" s="93"/>
      <c r="DW119" s="93"/>
      <c r="DX119" s="93"/>
      <c r="DY119" s="93">
        <v>1</v>
      </c>
      <c r="DZ119" s="93"/>
      <c r="EA119" s="93"/>
      <c r="EB119" s="93"/>
      <c r="EC119" s="93"/>
      <c r="ED119" s="93"/>
      <c r="EE119" s="93"/>
      <c r="EF119" s="93"/>
      <c r="EG119" s="93"/>
      <c r="EH119" s="93"/>
      <c r="EI119" s="93">
        <v>1</v>
      </c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>
        <v>9</v>
      </c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</row>
    <row r="120" spans="1:315">
      <c r="A120" s="97" t="s">
        <v>443</v>
      </c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>
        <v>1</v>
      </c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>
        <v>1</v>
      </c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>
        <v>1</v>
      </c>
      <c r="FA120" s="93"/>
      <c r="FB120" s="93"/>
      <c r="FC120" s="93"/>
      <c r="FD120" s="93"/>
      <c r="FE120" s="93"/>
      <c r="FF120" s="93"/>
      <c r="FG120" s="93">
        <v>1</v>
      </c>
      <c r="FH120" s="93">
        <v>1</v>
      </c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>
        <v>1</v>
      </c>
      <c r="FT120" s="93"/>
      <c r="FU120" s="93"/>
      <c r="FV120" s="93"/>
      <c r="FW120" s="93"/>
      <c r="FX120" s="93"/>
      <c r="FY120" s="93"/>
      <c r="FZ120" s="93">
        <v>1</v>
      </c>
      <c r="GA120" s="93"/>
      <c r="GB120" s="93"/>
      <c r="GC120" s="93">
        <v>1</v>
      </c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>
        <v>8</v>
      </c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</row>
    <row r="121" spans="1:315">
      <c r="A121" s="96" t="s">
        <v>9</v>
      </c>
      <c r="B121" s="93">
        <v>1</v>
      </c>
      <c r="C121" s="93">
        <v>2</v>
      </c>
      <c r="D121" s="93">
        <v>1</v>
      </c>
      <c r="E121" s="93"/>
      <c r="F121" s="93">
        <v>1</v>
      </c>
      <c r="G121" s="93">
        <v>2</v>
      </c>
      <c r="H121" s="93"/>
      <c r="I121" s="93"/>
      <c r="J121" s="93"/>
      <c r="K121" s="93"/>
      <c r="L121" s="93"/>
      <c r="M121" s="93"/>
      <c r="N121" s="93"/>
      <c r="O121" s="93">
        <v>1</v>
      </c>
      <c r="P121" s="93">
        <v>1</v>
      </c>
      <c r="Q121" s="93"/>
      <c r="R121" s="93"/>
      <c r="S121" s="93"/>
      <c r="T121" s="93">
        <v>1</v>
      </c>
      <c r="U121" s="93">
        <v>1</v>
      </c>
      <c r="V121" s="93"/>
      <c r="W121" s="93">
        <v>1</v>
      </c>
      <c r="X121" s="93">
        <v>1</v>
      </c>
      <c r="Y121" s="93"/>
      <c r="Z121" s="93"/>
      <c r="AA121" s="93"/>
      <c r="AB121" s="93"/>
      <c r="AC121" s="93"/>
      <c r="AD121" s="93"/>
      <c r="AE121" s="93"/>
      <c r="AF121" s="93"/>
      <c r="AG121" s="93">
        <v>1</v>
      </c>
      <c r="AH121" s="93"/>
      <c r="AI121" s="93"/>
      <c r="AJ121" s="93"/>
      <c r="AK121" s="93">
        <v>1</v>
      </c>
      <c r="AL121" s="93"/>
      <c r="AM121" s="93"/>
      <c r="AN121" s="93"/>
      <c r="AO121" s="93"/>
      <c r="AP121" s="93"/>
      <c r="AQ121" s="93"/>
      <c r="AR121" s="93"/>
      <c r="AS121" s="93">
        <v>1</v>
      </c>
      <c r="AT121" s="93">
        <v>2</v>
      </c>
      <c r="AU121" s="93"/>
      <c r="AV121" s="93">
        <v>1</v>
      </c>
      <c r="AW121" s="93">
        <v>1</v>
      </c>
      <c r="AX121" s="93"/>
      <c r="AY121" s="93">
        <v>1</v>
      </c>
      <c r="AZ121" s="93"/>
      <c r="BA121" s="93"/>
      <c r="BB121" s="93">
        <v>1</v>
      </c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>
        <v>1</v>
      </c>
      <c r="BN121" s="93">
        <v>1</v>
      </c>
      <c r="BO121" s="93"/>
      <c r="BP121" s="93"/>
      <c r="BQ121" s="93"/>
      <c r="BR121" s="93"/>
      <c r="BS121" s="93"/>
      <c r="BT121" s="93">
        <v>1</v>
      </c>
      <c r="BU121" s="93">
        <v>1</v>
      </c>
      <c r="BV121" s="93"/>
      <c r="BW121" s="93"/>
      <c r="BX121" s="93">
        <v>1</v>
      </c>
      <c r="BY121" s="93">
        <v>1</v>
      </c>
      <c r="BZ121" s="93"/>
      <c r="CA121" s="93"/>
      <c r="CB121" s="93">
        <v>1</v>
      </c>
      <c r="CC121" s="93"/>
      <c r="CD121" s="93"/>
      <c r="CE121" s="93">
        <v>1</v>
      </c>
      <c r="CF121" s="93"/>
      <c r="CG121" s="93"/>
      <c r="CH121" s="93"/>
      <c r="CI121" s="93"/>
      <c r="CJ121" s="93"/>
      <c r="CK121" s="93"/>
      <c r="CL121" s="93"/>
      <c r="CM121" s="93"/>
      <c r="CN121" s="93"/>
      <c r="CO121" s="93">
        <v>1</v>
      </c>
      <c r="CP121" s="93"/>
      <c r="CQ121" s="93"/>
      <c r="CR121" s="93"/>
      <c r="CS121" s="93"/>
      <c r="CT121" s="93">
        <v>1</v>
      </c>
      <c r="CU121" s="93">
        <v>2</v>
      </c>
      <c r="CV121" s="93">
        <v>1</v>
      </c>
      <c r="CW121" s="93"/>
      <c r="CX121" s="93"/>
      <c r="CY121" s="93"/>
      <c r="CZ121" s="93"/>
      <c r="DA121" s="93"/>
      <c r="DB121" s="93"/>
      <c r="DC121" s="93"/>
      <c r="DD121" s="93"/>
      <c r="DE121" s="93">
        <v>1</v>
      </c>
      <c r="DF121" s="93"/>
      <c r="DG121" s="93"/>
      <c r="DH121" s="93"/>
      <c r="DI121" s="93"/>
      <c r="DJ121" s="93">
        <v>1</v>
      </c>
      <c r="DK121" s="93"/>
      <c r="DL121" s="93">
        <v>1</v>
      </c>
      <c r="DM121" s="93">
        <v>1</v>
      </c>
      <c r="DN121" s="93">
        <v>3</v>
      </c>
      <c r="DO121" s="93"/>
      <c r="DP121" s="93"/>
      <c r="DQ121" s="93"/>
      <c r="DR121" s="93"/>
      <c r="DS121" s="93"/>
      <c r="DT121" s="93"/>
      <c r="DU121" s="93">
        <v>1</v>
      </c>
      <c r="DV121" s="93"/>
      <c r="DW121" s="93"/>
      <c r="DX121" s="93">
        <v>1</v>
      </c>
      <c r="DY121" s="93">
        <v>1</v>
      </c>
      <c r="DZ121" s="93">
        <v>1</v>
      </c>
      <c r="EA121" s="93"/>
      <c r="EB121" s="93"/>
      <c r="EC121" s="93"/>
      <c r="ED121" s="93">
        <v>3</v>
      </c>
      <c r="EE121" s="93">
        <v>2</v>
      </c>
      <c r="EF121" s="93">
        <v>1</v>
      </c>
      <c r="EG121" s="93">
        <v>1</v>
      </c>
      <c r="EH121" s="93"/>
      <c r="EI121" s="93"/>
      <c r="EJ121" s="93"/>
      <c r="EK121" s="93">
        <v>2</v>
      </c>
      <c r="EL121" s="93">
        <v>1</v>
      </c>
      <c r="EM121" s="93">
        <v>1</v>
      </c>
      <c r="EN121" s="93">
        <v>1</v>
      </c>
      <c r="EO121" s="93">
        <v>1</v>
      </c>
      <c r="EP121" s="93"/>
      <c r="EQ121" s="93"/>
      <c r="ER121" s="93">
        <v>1</v>
      </c>
      <c r="ES121" s="93">
        <v>1</v>
      </c>
      <c r="ET121" s="93">
        <v>2</v>
      </c>
      <c r="EU121" s="93"/>
      <c r="EV121" s="93">
        <v>1</v>
      </c>
      <c r="EW121" s="93">
        <v>1</v>
      </c>
      <c r="EX121" s="93">
        <v>1</v>
      </c>
      <c r="EY121" s="93"/>
      <c r="EZ121" s="93">
        <v>1</v>
      </c>
      <c r="FA121" s="93">
        <v>2</v>
      </c>
      <c r="FB121" s="93">
        <v>1</v>
      </c>
      <c r="FC121" s="93">
        <v>1</v>
      </c>
      <c r="FD121" s="93"/>
      <c r="FE121" s="93"/>
      <c r="FF121" s="93"/>
      <c r="FG121" s="93">
        <v>1</v>
      </c>
      <c r="FH121" s="93">
        <v>2</v>
      </c>
      <c r="FI121" s="93">
        <v>2</v>
      </c>
      <c r="FJ121" s="93">
        <v>3</v>
      </c>
      <c r="FK121" s="93">
        <v>2</v>
      </c>
      <c r="FL121" s="93"/>
      <c r="FM121" s="93">
        <v>4</v>
      </c>
      <c r="FN121" s="93">
        <v>2</v>
      </c>
      <c r="FO121" s="93">
        <v>2</v>
      </c>
      <c r="FP121" s="93">
        <v>2</v>
      </c>
      <c r="FQ121" s="93">
        <v>1</v>
      </c>
      <c r="FR121" s="93"/>
      <c r="FS121" s="93">
        <v>1</v>
      </c>
      <c r="FT121" s="93"/>
      <c r="FU121" s="93"/>
      <c r="FV121" s="93">
        <v>2</v>
      </c>
      <c r="FW121" s="93">
        <v>2</v>
      </c>
      <c r="FX121" s="93">
        <v>2</v>
      </c>
      <c r="FY121" s="93">
        <v>1</v>
      </c>
      <c r="FZ121" s="93">
        <v>1</v>
      </c>
      <c r="GA121" s="93">
        <v>2</v>
      </c>
      <c r="GB121" s="93">
        <v>1</v>
      </c>
      <c r="GC121" s="93">
        <v>1</v>
      </c>
      <c r="GD121" s="93">
        <v>2</v>
      </c>
      <c r="GE121" s="93"/>
      <c r="GF121" s="93">
        <v>2</v>
      </c>
      <c r="GG121" s="93">
        <v>3</v>
      </c>
      <c r="GH121" s="93">
        <v>1</v>
      </c>
      <c r="GI121" s="93">
        <v>2</v>
      </c>
      <c r="GJ121" s="93">
        <v>1</v>
      </c>
      <c r="GK121" s="93">
        <v>1</v>
      </c>
      <c r="GL121" s="93"/>
      <c r="GM121" s="93">
        <v>1</v>
      </c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>
        <v>1</v>
      </c>
      <c r="GY121" s="93"/>
      <c r="GZ121" s="93"/>
      <c r="HA121" s="93"/>
      <c r="HB121" s="93">
        <v>2</v>
      </c>
      <c r="HC121" s="93"/>
      <c r="HD121" s="93">
        <v>1</v>
      </c>
      <c r="HE121" s="93">
        <v>1</v>
      </c>
      <c r="HF121" s="93"/>
      <c r="HG121" s="93"/>
      <c r="HH121" s="93"/>
      <c r="HI121" s="93">
        <v>1</v>
      </c>
      <c r="HJ121" s="93"/>
      <c r="HK121" s="93"/>
      <c r="HL121" s="93"/>
      <c r="HM121" s="93"/>
      <c r="HN121" s="93"/>
      <c r="HO121" s="93"/>
      <c r="HP121" s="93"/>
      <c r="HQ121" s="93"/>
      <c r="HR121" s="93"/>
      <c r="HS121" s="93">
        <v>1</v>
      </c>
      <c r="HT121" s="93"/>
      <c r="HU121" s="93">
        <v>3</v>
      </c>
      <c r="HV121" s="93"/>
      <c r="HW121" s="93"/>
      <c r="HX121" s="93"/>
      <c r="HY121" s="93"/>
      <c r="HZ121" s="93">
        <v>128</v>
      </c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</row>
    <row r="122" spans="1:315">
      <c r="A122" s="97" t="s">
        <v>427</v>
      </c>
      <c r="B122" s="93">
        <v>1</v>
      </c>
      <c r="C122" s="93">
        <v>1</v>
      </c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>
        <v>1</v>
      </c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>
        <v>1</v>
      </c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>
        <v>1</v>
      </c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>
        <v>5</v>
      </c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</row>
    <row r="123" spans="1:315">
      <c r="A123" s="97" t="s">
        <v>350</v>
      </c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>
        <v>1</v>
      </c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>
        <v>1</v>
      </c>
      <c r="AX123" s="93"/>
      <c r="AY123" s="93">
        <v>1</v>
      </c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>
        <v>2</v>
      </c>
      <c r="DO123" s="93"/>
      <c r="DP123" s="93"/>
      <c r="DQ123" s="93"/>
      <c r="DR123" s="93"/>
      <c r="DS123" s="93"/>
      <c r="DT123" s="93"/>
      <c r="DU123" s="93">
        <v>1</v>
      </c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>
        <v>1</v>
      </c>
      <c r="FB123" s="93"/>
      <c r="FC123" s="93"/>
      <c r="FD123" s="93"/>
      <c r="FE123" s="93"/>
      <c r="FF123" s="93"/>
      <c r="FG123" s="93"/>
      <c r="FH123" s="93">
        <v>1</v>
      </c>
      <c r="FI123" s="93">
        <v>1</v>
      </c>
      <c r="FJ123" s="93"/>
      <c r="FK123" s="93"/>
      <c r="FL123" s="93"/>
      <c r="FM123" s="93">
        <v>1</v>
      </c>
      <c r="FN123" s="93">
        <v>1</v>
      </c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>
        <v>1</v>
      </c>
      <c r="GD123" s="93"/>
      <c r="GE123" s="93"/>
      <c r="GF123" s="93">
        <v>1</v>
      </c>
      <c r="GG123" s="93"/>
      <c r="GH123" s="93"/>
      <c r="GI123" s="93">
        <v>1</v>
      </c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>
        <v>14</v>
      </c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</row>
    <row r="124" spans="1:315">
      <c r="A124" s="97" t="s">
        <v>378</v>
      </c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>
        <v>1</v>
      </c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>
        <v>1</v>
      </c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>
        <v>1</v>
      </c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>
        <v>1</v>
      </c>
      <c r="FK124" s="93"/>
      <c r="FL124" s="93"/>
      <c r="FM124" s="93">
        <v>1</v>
      </c>
      <c r="FN124" s="93"/>
      <c r="FO124" s="93"/>
      <c r="FP124" s="93"/>
      <c r="FQ124" s="93"/>
      <c r="FR124" s="93"/>
      <c r="FS124" s="93">
        <v>1</v>
      </c>
      <c r="FT124" s="93"/>
      <c r="FU124" s="93"/>
      <c r="FV124" s="93">
        <v>1</v>
      </c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>
        <v>1</v>
      </c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>
        <v>1</v>
      </c>
      <c r="HT124" s="93"/>
      <c r="HU124" s="93"/>
      <c r="HV124" s="93"/>
      <c r="HW124" s="93"/>
      <c r="HX124" s="93"/>
      <c r="HY124" s="93"/>
      <c r="HZ124" s="93">
        <v>9</v>
      </c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</row>
    <row r="125" spans="1:315">
      <c r="A125" s="97" t="s">
        <v>381</v>
      </c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>
        <v>1</v>
      </c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>
        <v>1</v>
      </c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>
        <v>1</v>
      </c>
      <c r="EY125" s="93"/>
      <c r="EZ125" s="93"/>
      <c r="FA125" s="93"/>
      <c r="FB125" s="93"/>
      <c r="FC125" s="93">
        <v>1</v>
      </c>
      <c r="FD125" s="93"/>
      <c r="FE125" s="93"/>
      <c r="FF125" s="93"/>
      <c r="FG125" s="93">
        <v>1</v>
      </c>
      <c r="FH125" s="93"/>
      <c r="FI125" s="93"/>
      <c r="FJ125" s="93">
        <v>1</v>
      </c>
      <c r="FK125" s="93"/>
      <c r="FL125" s="93"/>
      <c r="FM125" s="93">
        <v>1</v>
      </c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>
        <v>7</v>
      </c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</row>
    <row r="126" spans="1:315">
      <c r="A126" s="97" t="s">
        <v>549</v>
      </c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>
        <v>1</v>
      </c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>
        <v>1</v>
      </c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>
        <v>1</v>
      </c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>
        <v>3</v>
      </c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</row>
    <row r="127" spans="1:315">
      <c r="A127" s="97" t="s">
        <v>488</v>
      </c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>
        <v>1</v>
      </c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>
        <v>1</v>
      </c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>
        <v>1</v>
      </c>
      <c r="CV127" s="93">
        <v>1</v>
      </c>
      <c r="CW127" s="93"/>
      <c r="CX127" s="93"/>
      <c r="CY127" s="93"/>
      <c r="CZ127" s="93"/>
      <c r="DA127" s="93"/>
      <c r="DB127" s="93"/>
      <c r="DC127" s="93"/>
      <c r="DD127" s="93"/>
      <c r="DE127" s="93">
        <v>1</v>
      </c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>
        <v>1</v>
      </c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>
        <v>1</v>
      </c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>
        <v>2</v>
      </c>
      <c r="HC127" s="93"/>
      <c r="HD127" s="93">
        <v>1</v>
      </c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>
        <v>10</v>
      </c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</row>
    <row r="128" spans="1:315">
      <c r="A128" s="97" t="s">
        <v>298</v>
      </c>
      <c r="B128" s="93"/>
      <c r="C128" s="93">
        <v>1</v>
      </c>
      <c r="D128" s="93"/>
      <c r="E128" s="93"/>
      <c r="F128" s="93"/>
      <c r="G128" s="93">
        <v>1</v>
      </c>
      <c r="H128" s="93"/>
      <c r="I128" s="93"/>
      <c r="J128" s="93"/>
      <c r="K128" s="93"/>
      <c r="L128" s="93"/>
      <c r="M128" s="93"/>
      <c r="N128" s="93"/>
      <c r="O128" s="93">
        <v>1</v>
      </c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>
        <v>1</v>
      </c>
      <c r="BU128" s="93"/>
      <c r="BV128" s="93"/>
      <c r="BW128" s="93"/>
      <c r="BX128" s="93"/>
      <c r="BY128" s="93">
        <v>1</v>
      </c>
      <c r="BZ128" s="93"/>
      <c r="CA128" s="93"/>
      <c r="CB128" s="93"/>
      <c r="CC128" s="93"/>
      <c r="CD128" s="93"/>
      <c r="CE128" s="93">
        <v>1</v>
      </c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>
        <v>1</v>
      </c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>
        <v>1</v>
      </c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>
        <v>1</v>
      </c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>
        <v>3</v>
      </c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>
        <v>1</v>
      </c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>
        <v>13</v>
      </c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</row>
    <row r="129" spans="1:315">
      <c r="A129" s="97" t="s">
        <v>450</v>
      </c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>
        <v>1</v>
      </c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>
        <v>1</v>
      </c>
      <c r="FP129" s="93"/>
      <c r="FQ129" s="93"/>
      <c r="FR129" s="93"/>
      <c r="FS129" s="93"/>
      <c r="FT129" s="93"/>
      <c r="FU129" s="93"/>
      <c r="FV129" s="93">
        <v>1</v>
      </c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>
        <v>1</v>
      </c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>
        <v>4</v>
      </c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</row>
    <row r="130" spans="1:315">
      <c r="A130" s="97" t="s">
        <v>375</v>
      </c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>
        <v>1</v>
      </c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>
        <v>1</v>
      </c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>
        <v>1</v>
      </c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>
        <v>1</v>
      </c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>
        <v>1</v>
      </c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>
        <v>5</v>
      </c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</row>
    <row r="131" spans="1:315">
      <c r="A131" s="97" t="s">
        <v>602</v>
      </c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>
        <v>1</v>
      </c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>
        <v>1</v>
      </c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>
        <v>1</v>
      </c>
      <c r="HV131" s="93"/>
      <c r="HW131" s="93"/>
      <c r="HX131" s="93"/>
      <c r="HY131" s="93"/>
      <c r="HZ131" s="93">
        <v>3</v>
      </c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</row>
    <row r="132" spans="1:315">
      <c r="A132" s="97" t="s">
        <v>299</v>
      </c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>
        <v>1</v>
      </c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>
        <v>1</v>
      </c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>
        <v>1</v>
      </c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>
        <v>1</v>
      </c>
      <c r="FI132" s="93"/>
      <c r="FJ132" s="93"/>
      <c r="FK132" s="93"/>
      <c r="FL132" s="93"/>
      <c r="FM132" s="93"/>
      <c r="FN132" s="93">
        <v>1</v>
      </c>
      <c r="FO132" s="93"/>
      <c r="FP132" s="93"/>
      <c r="FQ132" s="93">
        <v>1</v>
      </c>
      <c r="FR132" s="93"/>
      <c r="FS132" s="93"/>
      <c r="FT132" s="93"/>
      <c r="FU132" s="93"/>
      <c r="FV132" s="93"/>
      <c r="FW132" s="93">
        <v>1</v>
      </c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>
        <v>7</v>
      </c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</row>
    <row r="133" spans="1:315">
      <c r="A133" s="97" t="s">
        <v>397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>
        <v>1</v>
      </c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>
        <v>1</v>
      </c>
      <c r="EM133" s="93"/>
      <c r="EN133" s="93"/>
      <c r="EO133" s="93">
        <v>1</v>
      </c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>
        <v>1</v>
      </c>
      <c r="GE133" s="93"/>
      <c r="GF133" s="93"/>
      <c r="GG133" s="93"/>
      <c r="GH133" s="93">
        <v>1</v>
      </c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>
        <v>1</v>
      </c>
      <c r="HV133" s="93"/>
      <c r="HW133" s="93"/>
      <c r="HX133" s="93"/>
      <c r="HY133" s="93"/>
      <c r="HZ133" s="93">
        <v>6</v>
      </c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</row>
    <row r="134" spans="1:315">
      <c r="A134" s="97" t="s">
        <v>542</v>
      </c>
      <c r="B134" s="93"/>
      <c r="C134" s="93"/>
      <c r="D134" s="93"/>
      <c r="E134" s="93"/>
      <c r="F134" s="93">
        <v>1</v>
      </c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>
        <v>1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>
        <v>1</v>
      </c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>
        <v>1</v>
      </c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>
        <v>1</v>
      </c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>
        <v>1</v>
      </c>
      <c r="EF134" s="93"/>
      <c r="EG134" s="93"/>
      <c r="EH134" s="93"/>
      <c r="EI134" s="93"/>
      <c r="EJ134" s="93"/>
      <c r="EK134" s="93">
        <v>1</v>
      </c>
      <c r="EL134" s="93"/>
      <c r="EM134" s="93"/>
      <c r="EN134" s="93"/>
      <c r="EO134" s="93"/>
      <c r="EP134" s="93"/>
      <c r="EQ134" s="93"/>
      <c r="ER134" s="93">
        <v>1</v>
      </c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>
        <v>1</v>
      </c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>
        <v>1</v>
      </c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>
        <v>1</v>
      </c>
      <c r="HV134" s="93"/>
      <c r="HW134" s="93"/>
      <c r="HX134" s="93"/>
      <c r="HY134" s="93"/>
      <c r="HZ134" s="93">
        <v>11</v>
      </c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</row>
    <row r="135" spans="1:315">
      <c r="A135" s="97" t="s">
        <v>414</v>
      </c>
      <c r="B135" s="93"/>
      <c r="C135" s="93"/>
      <c r="D135" s="93"/>
      <c r="E135" s="93"/>
      <c r="F135" s="93"/>
      <c r="G135" s="93">
        <v>1</v>
      </c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>
        <v>1</v>
      </c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>
        <v>1</v>
      </c>
      <c r="FN135" s="93"/>
      <c r="FO135" s="93"/>
      <c r="FP135" s="93"/>
      <c r="FQ135" s="93"/>
      <c r="FR135" s="93"/>
      <c r="FS135" s="93"/>
      <c r="FT135" s="93"/>
      <c r="FU135" s="93"/>
      <c r="FV135" s="93"/>
      <c r="FW135" s="93">
        <v>1</v>
      </c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>
        <v>4</v>
      </c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</row>
    <row r="136" spans="1:315">
      <c r="A136" s="97" t="s">
        <v>385</v>
      </c>
      <c r="B136" s="93"/>
      <c r="C136" s="93"/>
      <c r="D136" s="93">
        <v>1</v>
      </c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>
        <v>1</v>
      </c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>
        <v>1</v>
      </c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>
        <v>1</v>
      </c>
      <c r="DY136" s="93"/>
      <c r="DZ136" s="93"/>
      <c r="EA136" s="93"/>
      <c r="EB136" s="93"/>
      <c r="EC136" s="93"/>
      <c r="ED136" s="93"/>
      <c r="EE136" s="93"/>
      <c r="EF136" s="93"/>
      <c r="EG136" s="93">
        <v>1</v>
      </c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>
        <v>1</v>
      </c>
      <c r="FK136" s="93"/>
      <c r="FL136" s="93"/>
      <c r="FM136" s="93"/>
      <c r="FN136" s="93"/>
      <c r="FO136" s="93">
        <v>1</v>
      </c>
      <c r="FP136" s="93"/>
      <c r="FQ136" s="93"/>
      <c r="FR136" s="93"/>
      <c r="FS136" s="93"/>
      <c r="FT136" s="93"/>
      <c r="FU136" s="93"/>
      <c r="FV136" s="93"/>
      <c r="FW136" s="93"/>
      <c r="FX136" s="93">
        <v>1</v>
      </c>
      <c r="FY136" s="93">
        <v>1</v>
      </c>
      <c r="FZ136" s="93">
        <v>1</v>
      </c>
      <c r="GA136" s="93">
        <v>2</v>
      </c>
      <c r="GB136" s="93"/>
      <c r="GC136" s="93"/>
      <c r="GD136" s="93"/>
      <c r="GE136" s="93"/>
      <c r="GF136" s="93"/>
      <c r="GG136" s="93"/>
      <c r="GH136" s="93"/>
      <c r="GI136" s="93"/>
      <c r="GJ136" s="93"/>
      <c r="GK136" s="93">
        <v>1</v>
      </c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>
        <v>13</v>
      </c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</row>
    <row r="137" spans="1:315">
      <c r="A137" s="97" t="s">
        <v>522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>
        <v>1</v>
      </c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>
        <v>1</v>
      </c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>
        <v>1</v>
      </c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>
        <v>1</v>
      </c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>
        <v>4</v>
      </c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</row>
    <row r="138" spans="1:315">
      <c r="A138" s="97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>
        <v>1</v>
      </c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>
        <v>1</v>
      </c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>
        <v>1</v>
      </c>
      <c r="ET138" s="93">
        <v>2</v>
      </c>
      <c r="EU138" s="93"/>
      <c r="EV138" s="93">
        <v>1</v>
      </c>
      <c r="EW138" s="93">
        <v>1</v>
      </c>
      <c r="EX138" s="93"/>
      <c r="EY138" s="93"/>
      <c r="EZ138" s="93"/>
      <c r="FA138" s="93">
        <v>1</v>
      </c>
      <c r="FB138" s="93">
        <v>1</v>
      </c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>
        <v>1</v>
      </c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>
        <v>10</v>
      </c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</row>
    <row r="139" spans="1:315">
      <c r="A139" s="96" t="s">
        <v>25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>
        <v>1</v>
      </c>
      <c r="AS139" s="93"/>
      <c r="AT139" s="93"/>
      <c r="AU139" s="93">
        <v>2</v>
      </c>
      <c r="AV139" s="93"/>
      <c r="AW139" s="93"/>
      <c r="AX139" s="93"/>
      <c r="AY139" s="93">
        <v>1</v>
      </c>
      <c r="AZ139" s="93"/>
      <c r="BA139" s="93"/>
      <c r="BB139" s="93">
        <v>1</v>
      </c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>
        <v>1</v>
      </c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>
        <v>1</v>
      </c>
      <c r="FI139" s="93"/>
      <c r="FJ139" s="93"/>
      <c r="FK139" s="93"/>
      <c r="FL139" s="93"/>
      <c r="FM139" s="93"/>
      <c r="FN139" s="93">
        <v>2</v>
      </c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>
        <v>9</v>
      </c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</row>
    <row r="140" spans="1:315">
      <c r="A140" s="97" t="s">
        <v>25</v>
      </c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>
        <v>1</v>
      </c>
      <c r="AS140" s="93"/>
      <c r="AT140" s="93"/>
      <c r="AU140" s="93">
        <v>2</v>
      </c>
      <c r="AV140" s="93"/>
      <c r="AW140" s="93"/>
      <c r="AX140" s="93"/>
      <c r="AY140" s="93">
        <v>1</v>
      </c>
      <c r="AZ140" s="93"/>
      <c r="BA140" s="93"/>
      <c r="BB140" s="93">
        <v>1</v>
      </c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>
        <v>1</v>
      </c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>
        <v>1</v>
      </c>
      <c r="FI140" s="93"/>
      <c r="FJ140" s="93"/>
      <c r="FK140" s="93"/>
      <c r="FL140" s="93"/>
      <c r="FM140" s="93"/>
      <c r="FN140" s="93">
        <v>1</v>
      </c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>
        <v>8</v>
      </c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</row>
    <row r="141" spans="1:315">
      <c r="A141" s="97" t="s">
        <v>603</v>
      </c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>
        <v>1</v>
      </c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>
        <v>1</v>
      </c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</row>
    <row r="142" spans="1:315">
      <c r="A142" s="96" t="s">
        <v>10</v>
      </c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>
        <v>1</v>
      </c>
      <c r="BK142" s="93">
        <v>1</v>
      </c>
      <c r="BL142" s="93"/>
      <c r="BM142" s="93">
        <v>1</v>
      </c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>
        <v>1</v>
      </c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>
        <v>1</v>
      </c>
      <c r="DU142" s="93"/>
      <c r="DV142" s="93"/>
      <c r="DW142" s="93"/>
      <c r="DX142" s="93"/>
      <c r="DY142" s="93">
        <v>3</v>
      </c>
      <c r="DZ142" s="93"/>
      <c r="EA142" s="93">
        <v>1</v>
      </c>
      <c r="EB142" s="93"/>
      <c r="EC142" s="93">
        <v>1</v>
      </c>
      <c r="ED142" s="93"/>
      <c r="EE142" s="93">
        <v>1</v>
      </c>
      <c r="EF142" s="93"/>
      <c r="EG142" s="93">
        <v>1</v>
      </c>
      <c r="EH142" s="93"/>
      <c r="EI142" s="93"/>
      <c r="EJ142" s="93"/>
      <c r="EK142" s="93">
        <v>1</v>
      </c>
      <c r="EL142" s="93"/>
      <c r="EM142" s="93">
        <v>1</v>
      </c>
      <c r="EN142" s="93">
        <v>1</v>
      </c>
      <c r="EO142" s="93">
        <v>1</v>
      </c>
      <c r="EP142" s="93"/>
      <c r="EQ142" s="93"/>
      <c r="ER142" s="93"/>
      <c r="ES142" s="93"/>
      <c r="ET142" s="93">
        <v>3</v>
      </c>
      <c r="EU142" s="93">
        <v>1</v>
      </c>
      <c r="EV142" s="93">
        <v>1</v>
      </c>
      <c r="EW142" s="93">
        <v>4</v>
      </c>
      <c r="EX142" s="93">
        <v>2</v>
      </c>
      <c r="EY142" s="93">
        <v>3</v>
      </c>
      <c r="EZ142" s="93">
        <v>1</v>
      </c>
      <c r="FA142" s="93">
        <v>1</v>
      </c>
      <c r="FB142" s="93">
        <v>1</v>
      </c>
      <c r="FC142" s="93"/>
      <c r="FD142" s="93">
        <v>1</v>
      </c>
      <c r="FE142" s="93"/>
      <c r="FF142" s="93">
        <v>1</v>
      </c>
      <c r="FG142" s="93">
        <v>1</v>
      </c>
      <c r="FH142" s="93">
        <v>1</v>
      </c>
      <c r="FI142" s="93">
        <v>1</v>
      </c>
      <c r="FJ142" s="93">
        <v>1</v>
      </c>
      <c r="FK142" s="93">
        <v>1</v>
      </c>
      <c r="FL142" s="93"/>
      <c r="FM142" s="93"/>
      <c r="FN142" s="93">
        <v>3</v>
      </c>
      <c r="FO142" s="93">
        <v>1</v>
      </c>
      <c r="FP142" s="93">
        <v>1</v>
      </c>
      <c r="FQ142" s="93">
        <v>1</v>
      </c>
      <c r="FR142" s="93"/>
      <c r="FS142" s="93"/>
      <c r="FT142" s="93"/>
      <c r="FU142" s="93"/>
      <c r="FV142" s="93"/>
      <c r="FW142" s="93"/>
      <c r="FX142" s="93"/>
      <c r="FY142" s="93"/>
      <c r="FZ142" s="93"/>
      <c r="GA142" s="93">
        <v>1</v>
      </c>
      <c r="GB142" s="93"/>
      <c r="GC142" s="93"/>
      <c r="GD142" s="93"/>
      <c r="GE142" s="93"/>
      <c r="GF142" s="93">
        <v>1</v>
      </c>
      <c r="GG142" s="93"/>
      <c r="GH142" s="93"/>
      <c r="GI142" s="93"/>
      <c r="GJ142" s="93"/>
      <c r="GK142" s="93"/>
      <c r="GL142" s="93">
        <v>1</v>
      </c>
      <c r="GM142" s="93"/>
      <c r="GN142" s="93"/>
      <c r="GO142" s="93">
        <v>1</v>
      </c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>
        <v>1</v>
      </c>
      <c r="HA142" s="93"/>
      <c r="HB142" s="93"/>
      <c r="HC142" s="93"/>
      <c r="HD142" s="93"/>
      <c r="HE142" s="93">
        <v>1</v>
      </c>
      <c r="HF142" s="93"/>
      <c r="HG142" s="93"/>
      <c r="HH142" s="93"/>
      <c r="HI142" s="93"/>
      <c r="HJ142" s="93"/>
      <c r="HK142" s="93"/>
      <c r="HL142" s="93">
        <v>1</v>
      </c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>
        <v>53</v>
      </c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</row>
    <row r="143" spans="1:315">
      <c r="A143" s="97" t="s">
        <v>604</v>
      </c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>
        <v>1</v>
      </c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>
        <v>1</v>
      </c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</row>
    <row r="144" spans="1:315">
      <c r="A144" s="97" t="s">
        <v>509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>
        <v>1</v>
      </c>
      <c r="EV144" s="93"/>
      <c r="EW144" s="93"/>
      <c r="EX144" s="93"/>
      <c r="EY144" s="93"/>
      <c r="EZ144" s="93"/>
      <c r="FA144" s="93"/>
      <c r="FB144" s="93"/>
      <c r="FC144" s="93"/>
      <c r="FD144" s="93">
        <v>1</v>
      </c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>
        <v>1</v>
      </c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>
        <v>1</v>
      </c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>
        <v>1</v>
      </c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>
        <v>5</v>
      </c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</row>
    <row r="145" spans="1:315">
      <c r="A145" s="97" t="s">
        <v>20</v>
      </c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>
        <v>1</v>
      </c>
      <c r="BK145" s="93">
        <v>1</v>
      </c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>
        <v>1</v>
      </c>
      <c r="DU145" s="93"/>
      <c r="DV145" s="93"/>
      <c r="DW145" s="93"/>
      <c r="DX145" s="93"/>
      <c r="DY145" s="93">
        <v>2</v>
      </c>
      <c r="DZ145" s="93"/>
      <c r="EA145" s="93">
        <v>1</v>
      </c>
      <c r="EB145" s="93"/>
      <c r="EC145" s="93">
        <v>1</v>
      </c>
      <c r="ED145" s="93"/>
      <c r="EE145" s="93"/>
      <c r="EF145" s="93"/>
      <c r="EG145" s="93">
        <v>1</v>
      </c>
      <c r="EH145" s="93"/>
      <c r="EI145" s="93"/>
      <c r="EJ145" s="93"/>
      <c r="EK145" s="93">
        <v>1</v>
      </c>
      <c r="EL145" s="93"/>
      <c r="EM145" s="93">
        <v>1</v>
      </c>
      <c r="EN145" s="93">
        <v>1</v>
      </c>
      <c r="EO145" s="93">
        <v>1</v>
      </c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>
        <v>1</v>
      </c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>
        <v>13</v>
      </c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</row>
    <row r="146" spans="1:315">
      <c r="A146" s="97" t="s">
        <v>10</v>
      </c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>
        <v>1</v>
      </c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>
        <v>3</v>
      </c>
      <c r="EU146" s="93"/>
      <c r="EV146" s="93">
        <v>1</v>
      </c>
      <c r="EW146" s="93">
        <v>4</v>
      </c>
      <c r="EX146" s="93">
        <v>2</v>
      </c>
      <c r="EY146" s="93">
        <v>3</v>
      </c>
      <c r="EZ146" s="93">
        <v>1</v>
      </c>
      <c r="FA146" s="93"/>
      <c r="FB146" s="93"/>
      <c r="FC146" s="93"/>
      <c r="FD146" s="93"/>
      <c r="FE146" s="93"/>
      <c r="FF146" s="93">
        <v>1</v>
      </c>
      <c r="FG146" s="93">
        <v>1</v>
      </c>
      <c r="FH146" s="93">
        <v>1</v>
      </c>
      <c r="FI146" s="93"/>
      <c r="FJ146" s="93"/>
      <c r="FK146" s="93"/>
      <c r="FL146" s="93"/>
      <c r="FM146" s="93"/>
      <c r="FN146" s="93"/>
      <c r="FO146" s="93"/>
      <c r="FP146" s="93">
        <v>1</v>
      </c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>
        <v>1</v>
      </c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>
        <v>20</v>
      </c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</row>
    <row r="147" spans="1:315">
      <c r="A147" s="97" t="s">
        <v>424</v>
      </c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>
        <v>1</v>
      </c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>
        <v>1</v>
      </c>
      <c r="FL147" s="93"/>
      <c r="FM147" s="93"/>
      <c r="FN147" s="93">
        <v>3</v>
      </c>
      <c r="FO147" s="93">
        <v>1</v>
      </c>
      <c r="FP147" s="93"/>
      <c r="FQ147" s="93">
        <v>1</v>
      </c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>
        <v>7</v>
      </c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</row>
    <row r="148" spans="1:315">
      <c r="A148" s="97" t="s">
        <v>580</v>
      </c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>
        <v>1</v>
      </c>
      <c r="DZ148" s="93"/>
      <c r="EA148" s="93"/>
      <c r="EB148" s="93"/>
      <c r="EC148" s="93"/>
      <c r="ED148" s="93"/>
      <c r="EE148" s="93">
        <v>1</v>
      </c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>
        <v>1</v>
      </c>
      <c r="FB148" s="93"/>
      <c r="FC148" s="93"/>
      <c r="FD148" s="93"/>
      <c r="FE148" s="93"/>
      <c r="FF148" s="93"/>
      <c r="FG148" s="93"/>
      <c r="FH148" s="93"/>
      <c r="FI148" s="93">
        <v>1</v>
      </c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>
        <v>1</v>
      </c>
      <c r="GB148" s="93"/>
      <c r="GC148" s="93"/>
      <c r="GD148" s="93"/>
      <c r="GE148" s="93"/>
      <c r="GF148" s="93">
        <v>1</v>
      </c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>
        <v>6</v>
      </c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</row>
    <row r="149" spans="1:315">
      <c r="A149" s="97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>
        <v>1</v>
      </c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>
        <v>1</v>
      </c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</row>
    <row r="150" spans="1:315">
      <c r="A150" s="96" t="s">
        <v>17</v>
      </c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>
        <v>1</v>
      </c>
      <c r="CK150" s="93"/>
      <c r="CL150" s="93">
        <v>1</v>
      </c>
      <c r="CM150" s="93"/>
      <c r="CN150" s="93">
        <v>1</v>
      </c>
      <c r="CO150" s="93">
        <v>2</v>
      </c>
      <c r="CP150" s="93"/>
      <c r="CQ150" s="93">
        <v>2</v>
      </c>
      <c r="CR150" s="93"/>
      <c r="CS150" s="93">
        <v>1</v>
      </c>
      <c r="CT150" s="93">
        <v>1</v>
      </c>
      <c r="CU150" s="93">
        <v>2</v>
      </c>
      <c r="CV150" s="93">
        <v>1</v>
      </c>
      <c r="CW150" s="93">
        <v>1</v>
      </c>
      <c r="CX150" s="93"/>
      <c r="CY150" s="93">
        <v>4</v>
      </c>
      <c r="CZ150" s="93">
        <v>2</v>
      </c>
      <c r="DA150" s="93"/>
      <c r="DB150" s="93"/>
      <c r="DC150" s="93">
        <v>1</v>
      </c>
      <c r="DD150" s="93">
        <v>1</v>
      </c>
      <c r="DE150" s="93"/>
      <c r="DF150" s="93">
        <v>1</v>
      </c>
      <c r="DG150" s="93"/>
      <c r="DH150" s="93"/>
      <c r="DI150" s="93"/>
      <c r="DJ150" s="93">
        <v>1</v>
      </c>
      <c r="DK150" s="93"/>
      <c r="DL150" s="93">
        <v>1</v>
      </c>
      <c r="DM150" s="93"/>
      <c r="DN150" s="93"/>
      <c r="DO150" s="93"/>
      <c r="DP150" s="93"/>
      <c r="DQ150" s="93">
        <v>1</v>
      </c>
      <c r="DR150" s="93">
        <v>1</v>
      </c>
      <c r="DS150" s="93"/>
      <c r="DT150" s="93">
        <v>1</v>
      </c>
      <c r="DU150" s="93"/>
      <c r="DV150" s="93"/>
      <c r="DW150" s="93"/>
      <c r="DX150" s="93">
        <v>1</v>
      </c>
      <c r="DY150" s="93">
        <v>1</v>
      </c>
      <c r="DZ150" s="93"/>
      <c r="EA150" s="93"/>
      <c r="EB150" s="93"/>
      <c r="EC150" s="93">
        <v>1</v>
      </c>
      <c r="ED150" s="93"/>
      <c r="EE150" s="93">
        <v>2</v>
      </c>
      <c r="EF150" s="93">
        <v>2</v>
      </c>
      <c r="EG150" s="93">
        <v>1</v>
      </c>
      <c r="EH150" s="93">
        <v>1</v>
      </c>
      <c r="EI150" s="93">
        <v>2</v>
      </c>
      <c r="EJ150" s="93">
        <v>2</v>
      </c>
      <c r="EK150" s="93"/>
      <c r="EL150" s="93"/>
      <c r="EM150" s="93"/>
      <c r="EN150" s="93">
        <v>1</v>
      </c>
      <c r="EO150" s="93"/>
      <c r="EP150" s="93"/>
      <c r="EQ150" s="93"/>
      <c r="ER150" s="93"/>
      <c r="ES150" s="93">
        <v>1</v>
      </c>
      <c r="ET150" s="93">
        <v>1</v>
      </c>
      <c r="EU150" s="93"/>
      <c r="EV150" s="93"/>
      <c r="EW150" s="93"/>
      <c r="EX150" s="93"/>
      <c r="EY150" s="93"/>
      <c r="EZ150" s="93">
        <v>1</v>
      </c>
      <c r="FA150" s="93"/>
      <c r="FB150" s="93"/>
      <c r="FC150" s="93"/>
      <c r="FD150" s="93">
        <v>1</v>
      </c>
      <c r="FE150" s="93"/>
      <c r="FF150" s="93">
        <v>1</v>
      </c>
      <c r="FG150" s="93">
        <v>1</v>
      </c>
      <c r="FH150" s="93"/>
      <c r="FI150" s="93">
        <v>1</v>
      </c>
      <c r="FJ150" s="93"/>
      <c r="FK150" s="93"/>
      <c r="FL150" s="93"/>
      <c r="FM150" s="93"/>
      <c r="FN150" s="93">
        <v>2</v>
      </c>
      <c r="FO150" s="93"/>
      <c r="FP150" s="93"/>
      <c r="FQ150" s="93"/>
      <c r="FR150" s="93"/>
      <c r="FS150" s="93"/>
      <c r="FT150" s="93">
        <v>1</v>
      </c>
      <c r="FU150" s="93"/>
      <c r="FV150" s="93"/>
      <c r="FW150" s="93">
        <v>2</v>
      </c>
      <c r="FX150" s="93"/>
      <c r="FY150" s="93"/>
      <c r="FZ150" s="93">
        <v>2</v>
      </c>
      <c r="GA150" s="93">
        <v>1</v>
      </c>
      <c r="GB150" s="93"/>
      <c r="GC150" s="93"/>
      <c r="GD150" s="93"/>
      <c r="GE150" s="93"/>
      <c r="GF150" s="93"/>
      <c r="GG150" s="93">
        <v>1</v>
      </c>
      <c r="GH150" s="93"/>
      <c r="GI150" s="93">
        <v>1</v>
      </c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>
        <v>58</v>
      </c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</row>
    <row r="151" spans="1:315">
      <c r="A151" s="97" t="s">
        <v>505</v>
      </c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>
        <v>1</v>
      </c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>
        <v>1</v>
      </c>
      <c r="GA151" s="93">
        <v>1</v>
      </c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>
        <v>3</v>
      </c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</row>
    <row r="152" spans="1:315">
      <c r="A152" s="97" t="s">
        <v>392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>
        <v>1</v>
      </c>
      <c r="CT152" s="93">
        <v>1</v>
      </c>
      <c r="CU152" s="93">
        <v>1</v>
      </c>
      <c r="CV152" s="93">
        <v>1</v>
      </c>
      <c r="CW152" s="93">
        <v>1</v>
      </c>
      <c r="CX152" s="93"/>
      <c r="CY152" s="93">
        <v>2</v>
      </c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>
        <v>1</v>
      </c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>
        <v>1</v>
      </c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>
        <v>1</v>
      </c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>
        <v>10</v>
      </c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</row>
    <row r="153" spans="1:315">
      <c r="A153" s="97" t="s">
        <v>416</v>
      </c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>
        <v>1</v>
      </c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>
        <v>1</v>
      </c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</row>
    <row r="154" spans="1:315">
      <c r="A154" s="97" t="s">
        <v>535</v>
      </c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>
        <v>1</v>
      </c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>
        <v>1</v>
      </c>
      <c r="DR154" s="93"/>
      <c r="DS154" s="93"/>
      <c r="DT154" s="93"/>
      <c r="DU154" s="93"/>
      <c r="DV154" s="93"/>
      <c r="DW154" s="93"/>
      <c r="DX154" s="93">
        <v>1</v>
      </c>
      <c r="DY154" s="93"/>
      <c r="DZ154" s="93"/>
      <c r="EA154" s="93"/>
      <c r="EB154" s="93"/>
      <c r="EC154" s="93"/>
      <c r="ED154" s="93"/>
      <c r="EE154" s="93"/>
      <c r="EF154" s="93"/>
      <c r="EG154" s="93">
        <v>1</v>
      </c>
      <c r="EH154" s="93">
        <v>1</v>
      </c>
      <c r="EI154" s="93"/>
      <c r="EJ154" s="93">
        <v>1</v>
      </c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>
        <v>1</v>
      </c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>
        <v>7</v>
      </c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</row>
    <row r="155" spans="1:315">
      <c r="A155" s="97" t="s">
        <v>417</v>
      </c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>
        <v>2</v>
      </c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>
        <v>1</v>
      </c>
      <c r="FE155" s="93"/>
      <c r="FF155" s="93"/>
      <c r="FG155" s="93">
        <v>1</v>
      </c>
      <c r="FH155" s="93"/>
      <c r="FI155" s="93">
        <v>1</v>
      </c>
      <c r="FJ155" s="93"/>
      <c r="FK155" s="93"/>
      <c r="FL155" s="93"/>
      <c r="FM155" s="93"/>
      <c r="FN155" s="93">
        <v>1</v>
      </c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>
        <v>6</v>
      </c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</row>
    <row r="156" spans="1:315">
      <c r="A156" s="97" t="s">
        <v>451</v>
      </c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>
        <v>1</v>
      </c>
      <c r="CV156" s="93"/>
      <c r="CW156" s="93"/>
      <c r="CX156" s="93"/>
      <c r="CY156" s="93">
        <v>1</v>
      </c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>
        <v>1</v>
      </c>
      <c r="DU156" s="93"/>
      <c r="DV156" s="93"/>
      <c r="DW156" s="93"/>
      <c r="DX156" s="93"/>
      <c r="DY156" s="93">
        <v>1</v>
      </c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>
        <v>1</v>
      </c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>
        <v>5</v>
      </c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</row>
    <row r="157" spans="1:315">
      <c r="A157" s="97" t="s">
        <v>428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>
        <v>1</v>
      </c>
      <c r="CK157" s="93"/>
      <c r="CL157" s="93">
        <v>1</v>
      </c>
      <c r="CM157" s="93"/>
      <c r="CN157" s="93">
        <v>1</v>
      </c>
      <c r="CO157" s="93">
        <v>1</v>
      </c>
      <c r="CP157" s="93"/>
      <c r="CQ157" s="93">
        <v>2</v>
      </c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>
        <v>1</v>
      </c>
      <c r="DD157" s="93">
        <v>1</v>
      </c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>
        <v>2</v>
      </c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>
        <v>10</v>
      </c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</row>
    <row r="158" spans="1:315">
      <c r="A158" s="97" t="s">
        <v>323</v>
      </c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>
        <v>1</v>
      </c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>
        <v>1</v>
      </c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>
        <v>1</v>
      </c>
      <c r="EF158" s="93"/>
      <c r="EG158" s="93"/>
      <c r="EH158" s="93"/>
      <c r="EI158" s="93"/>
      <c r="EJ158" s="93">
        <v>1</v>
      </c>
      <c r="EK158" s="93"/>
      <c r="EL158" s="93"/>
      <c r="EM158" s="93"/>
      <c r="EN158" s="93">
        <v>1</v>
      </c>
      <c r="EO158" s="93"/>
      <c r="EP158" s="93"/>
      <c r="EQ158" s="93"/>
      <c r="ER158" s="93"/>
      <c r="ES158" s="93"/>
      <c r="ET158" s="93">
        <v>1</v>
      </c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>
        <v>1</v>
      </c>
      <c r="FU158" s="93"/>
      <c r="FV158" s="93"/>
      <c r="FW158" s="93"/>
      <c r="FX158" s="93"/>
      <c r="FY158" s="93"/>
      <c r="FZ158" s="93">
        <v>1</v>
      </c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>
        <v>8</v>
      </c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</row>
    <row r="159" spans="1:315">
      <c r="A159" s="97" t="s">
        <v>504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>
        <v>2</v>
      </c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>
        <v>1</v>
      </c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>
        <v>1</v>
      </c>
      <c r="GH159" s="93"/>
      <c r="GI159" s="93">
        <v>1</v>
      </c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>
        <v>5</v>
      </c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</row>
    <row r="160" spans="1:315">
      <c r="A160" s="97" t="s">
        <v>438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>
        <v>1</v>
      </c>
      <c r="DG160" s="93"/>
      <c r="DH160" s="93"/>
      <c r="DI160" s="93"/>
      <c r="DJ160" s="93"/>
      <c r="DK160" s="93"/>
      <c r="DL160" s="93">
        <v>1</v>
      </c>
      <c r="DM160" s="93"/>
      <c r="DN160" s="93"/>
      <c r="DO160" s="93"/>
      <c r="DP160" s="93"/>
      <c r="DQ160" s="93"/>
      <c r="DR160" s="93">
        <v>1</v>
      </c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>
        <v>3</v>
      </c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</row>
    <row r="161" spans="1:315">
      <c r="A161" s="96" t="s">
        <v>23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>
        <v>1</v>
      </c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>
        <v>1</v>
      </c>
      <c r="BD161" s="93">
        <v>1</v>
      </c>
      <c r="BE161" s="93">
        <v>1</v>
      </c>
      <c r="BF161" s="93"/>
      <c r="BG161" s="93"/>
      <c r="BH161" s="93"/>
      <c r="BI161" s="93">
        <v>1</v>
      </c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>
        <v>1</v>
      </c>
      <c r="DI161" s="93">
        <v>1</v>
      </c>
      <c r="DJ161" s="93"/>
      <c r="DK161" s="93"/>
      <c r="DL161" s="93"/>
      <c r="DM161" s="93"/>
      <c r="DN161" s="93">
        <v>1</v>
      </c>
      <c r="DO161" s="93"/>
      <c r="DP161" s="93"/>
      <c r="DQ161" s="93"/>
      <c r="DR161" s="93"/>
      <c r="DS161" s="93"/>
      <c r="DT161" s="93"/>
      <c r="DU161" s="93">
        <v>1</v>
      </c>
      <c r="DV161" s="93"/>
      <c r="DW161" s="93"/>
      <c r="DX161" s="93">
        <v>1</v>
      </c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>
        <v>1</v>
      </c>
      <c r="ET161" s="93"/>
      <c r="EU161" s="93"/>
      <c r="EV161" s="93"/>
      <c r="EW161" s="93"/>
      <c r="EX161" s="93"/>
      <c r="EY161" s="93"/>
      <c r="EZ161" s="93"/>
      <c r="FA161" s="93"/>
      <c r="FB161" s="93"/>
      <c r="FC161" s="93">
        <v>1</v>
      </c>
      <c r="FD161" s="93"/>
      <c r="FE161" s="93">
        <v>1</v>
      </c>
      <c r="FF161" s="93"/>
      <c r="FG161" s="93"/>
      <c r="FH161" s="93"/>
      <c r="FI161" s="93">
        <v>1</v>
      </c>
      <c r="FJ161" s="93">
        <v>1</v>
      </c>
      <c r="FK161" s="93">
        <v>1</v>
      </c>
      <c r="FL161" s="93"/>
      <c r="FM161" s="93"/>
      <c r="FN161" s="93"/>
      <c r="FO161" s="93"/>
      <c r="FP161" s="93"/>
      <c r="FQ161" s="93"/>
      <c r="FR161" s="93"/>
      <c r="FS161" s="93"/>
      <c r="FT161" s="93"/>
      <c r="FU161" s="93">
        <v>1</v>
      </c>
      <c r="FV161" s="93"/>
      <c r="FW161" s="93"/>
      <c r="FX161" s="93"/>
      <c r="FY161" s="93">
        <v>1</v>
      </c>
      <c r="FZ161" s="93">
        <v>1</v>
      </c>
      <c r="GA161" s="93"/>
      <c r="GB161" s="93"/>
      <c r="GC161" s="93">
        <v>1</v>
      </c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>
        <v>1</v>
      </c>
      <c r="HR161" s="93"/>
      <c r="HS161" s="93"/>
      <c r="HT161" s="93">
        <v>1</v>
      </c>
      <c r="HU161" s="93"/>
      <c r="HV161" s="93"/>
      <c r="HW161" s="93"/>
      <c r="HX161" s="93"/>
      <c r="HY161" s="93"/>
      <c r="HZ161" s="93">
        <v>22</v>
      </c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</row>
    <row r="162" spans="1:315">
      <c r="A162" s="97" t="s">
        <v>346</v>
      </c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>
        <v>1</v>
      </c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>
        <v>1</v>
      </c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>
        <v>1</v>
      </c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>
        <v>3</v>
      </c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</row>
    <row r="163" spans="1:315">
      <c r="A163" s="97" t="s">
        <v>386</v>
      </c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>
        <v>1</v>
      </c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>
        <v>1</v>
      </c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>
        <v>2</v>
      </c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</row>
    <row r="164" spans="1:315">
      <c r="A164" s="97" t="s">
        <v>360</v>
      </c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>
        <v>1</v>
      </c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>
        <v>1</v>
      </c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>
        <v>2</v>
      </c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</row>
    <row r="165" spans="1:315">
      <c r="A165" s="97" t="s">
        <v>411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>
        <v>1</v>
      </c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>
        <v>1</v>
      </c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>
        <v>1</v>
      </c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>
        <v>3</v>
      </c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</row>
    <row r="166" spans="1:315">
      <c r="A166" s="97" t="s">
        <v>399</v>
      </c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>
        <v>1</v>
      </c>
      <c r="FF166" s="93"/>
      <c r="FG166" s="93"/>
      <c r="FH166" s="93"/>
      <c r="FI166" s="93">
        <v>1</v>
      </c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>
        <v>1</v>
      </c>
      <c r="HR166" s="93"/>
      <c r="HS166" s="93"/>
      <c r="HT166" s="93"/>
      <c r="HU166" s="93"/>
      <c r="HV166" s="93"/>
      <c r="HW166" s="93"/>
      <c r="HX166" s="93"/>
      <c r="HY166" s="93"/>
      <c r="HZ166" s="93">
        <v>3</v>
      </c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</row>
    <row r="167" spans="1:315">
      <c r="A167" s="97" t="s">
        <v>492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>
        <v>1</v>
      </c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>
        <v>1</v>
      </c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>
        <v>1</v>
      </c>
      <c r="HU167" s="93"/>
      <c r="HV167" s="93"/>
      <c r="HW167" s="93"/>
      <c r="HX167" s="93"/>
      <c r="HY167" s="93"/>
      <c r="HZ167" s="93">
        <v>3</v>
      </c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</row>
    <row r="168" spans="1:315">
      <c r="A168" s="97" t="s">
        <v>23</v>
      </c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>
        <v>1</v>
      </c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>
        <v>1</v>
      </c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>
        <v>1</v>
      </c>
      <c r="ET168" s="93"/>
      <c r="EU168" s="93"/>
      <c r="EV168" s="93"/>
      <c r="EW168" s="93"/>
      <c r="EX168" s="93"/>
      <c r="EY168" s="93"/>
      <c r="EZ168" s="93"/>
      <c r="FA168" s="93"/>
      <c r="FB168" s="93"/>
      <c r="FC168" s="93">
        <v>1</v>
      </c>
      <c r="FD168" s="93"/>
      <c r="FE168" s="93"/>
      <c r="FF168" s="93"/>
      <c r="FG168" s="93"/>
      <c r="FH168" s="93"/>
      <c r="FI168" s="93"/>
      <c r="FJ168" s="93"/>
      <c r="FK168" s="93">
        <v>1</v>
      </c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>
        <v>5</v>
      </c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</row>
    <row r="169" spans="1:315">
      <c r="A169" s="97" t="s">
        <v>490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>
        <v>1</v>
      </c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>
        <v>1</v>
      </c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</row>
    <row r="170" spans="1:315">
      <c r="A170" s="96" t="s">
        <v>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>
        <v>1</v>
      </c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>
        <v>1</v>
      </c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>
        <v>1</v>
      </c>
      <c r="FW170" s="93"/>
      <c r="FX170" s="93"/>
      <c r="FY170" s="93"/>
      <c r="FZ170" s="93"/>
      <c r="GA170" s="93"/>
      <c r="GB170" s="93">
        <v>1</v>
      </c>
      <c r="GC170" s="93"/>
      <c r="GD170" s="93"/>
      <c r="GE170" s="93"/>
      <c r="GF170" s="93">
        <v>1</v>
      </c>
      <c r="GG170" s="93"/>
      <c r="GH170" s="93"/>
      <c r="GI170" s="93"/>
      <c r="GJ170" s="93"/>
      <c r="GK170" s="93"/>
      <c r="GL170" s="93"/>
      <c r="GM170" s="93"/>
      <c r="GN170" s="93"/>
      <c r="GO170" s="93"/>
      <c r="GP170" s="93">
        <v>1</v>
      </c>
      <c r="GQ170" s="93">
        <v>1</v>
      </c>
      <c r="GR170" s="93">
        <v>1</v>
      </c>
      <c r="GS170" s="93">
        <v>1</v>
      </c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>
        <v>1</v>
      </c>
      <c r="HM170" s="93"/>
      <c r="HN170" s="93"/>
      <c r="HO170" s="93"/>
      <c r="HP170" s="93"/>
      <c r="HQ170" s="93"/>
      <c r="HR170" s="93"/>
      <c r="HS170" s="93"/>
      <c r="HT170" s="93"/>
      <c r="HU170" s="93">
        <v>1</v>
      </c>
      <c r="HV170" s="93">
        <v>1</v>
      </c>
      <c r="HW170" s="93"/>
      <c r="HX170" s="93"/>
      <c r="HY170" s="93"/>
      <c r="HZ170" s="93">
        <v>12</v>
      </c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</row>
    <row r="171" spans="1:315">
      <c r="A171" s="97" t="s">
        <v>419</v>
      </c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>
        <v>1</v>
      </c>
      <c r="GC171" s="93"/>
      <c r="GD171" s="93"/>
      <c r="GE171" s="93"/>
      <c r="GF171" s="93">
        <v>1</v>
      </c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>
        <v>2</v>
      </c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</row>
    <row r="172" spans="1:315">
      <c r="A172" s="97" t="s">
        <v>497</v>
      </c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>
        <v>1</v>
      </c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>
        <v>1</v>
      </c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</row>
    <row r="173" spans="1:315">
      <c r="A173" s="97" t="s">
        <v>606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>
        <v>1</v>
      </c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>
        <v>1</v>
      </c>
      <c r="HM173" s="93"/>
      <c r="HN173" s="93"/>
      <c r="HO173" s="93"/>
      <c r="HP173" s="93"/>
      <c r="HQ173" s="93"/>
      <c r="HR173" s="93"/>
      <c r="HS173" s="93"/>
      <c r="HT173" s="93"/>
      <c r="HU173" s="93">
        <v>1</v>
      </c>
      <c r="HV173" s="93">
        <v>1</v>
      </c>
      <c r="HW173" s="93"/>
      <c r="HX173" s="93"/>
      <c r="HY173" s="93"/>
      <c r="HZ173" s="93">
        <v>4</v>
      </c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</row>
    <row r="174" spans="1:315">
      <c r="A174" s="97" t="s">
        <v>420</v>
      </c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>
        <v>1</v>
      </c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>
        <v>1</v>
      </c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>
        <v>1</v>
      </c>
      <c r="GQ174" s="93"/>
      <c r="GR174" s="93">
        <v>1</v>
      </c>
      <c r="GS174" s="93">
        <v>1</v>
      </c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>
        <v>5</v>
      </c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</row>
    <row r="175" spans="1:315">
      <c r="A175" s="96" t="s">
        <v>28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>
        <v>1</v>
      </c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>
        <v>1</v>
      </c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>
        <v>1</v>
      </c>
      <c r="FG175" s="93"/>
      <c r="FH175" s="93"/>
      <c r="FI175" s="93"/>
      <c r="FJ175" s="93"/>
      <c r="FK175" s="93"/>
      <c r="FL175" s="93"/>
      <c r="FM175" s="93"/>
      <c r="FN175" s="93"/>
      <c r="FO175" s="93">
        <v>1</v>
      </c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>
        <v>4</v>
      </c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</row>
    <row r="176" spans="1:315">
      <c r="A176" s="97" t="s">
        <v>449</v>
      </c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>
        <v>1</v>
      </c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>
        <v>1</v>
      </c>
      <c r="FG176" s="93"/>
      <c r="FH176" s="93"/>
      <c r="FI176" s="93"/>
      <c r="FJ176" s="93"/>
      <c r="FK176" s="93"/>
      <c r="FL176" s="93"/>
      <c r="FM176" s="93"/>
      <c r="FN176" s="93"/>
      <c r="FO176" s="93">
        <v>1</v>
      </c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>
        <v>3</v>
      </c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</row>
    <row r="177" spans="1:315">
      <c r="A177" s="97" t="s">
        <v>501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>
        <v>1</v>
      </c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>
        <v>1</v>
      </c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</row>
    <row r="178" spans="1:315">
      <c r="A178" s="96" t="s">
        <v>19</v>
      </c>
      <c r="B178" s="93"/>
      <c r="C178" s="93"/>
      <c r="D178" s="93"/>
      <c r="E178" s="93"/>
      <c r="F178" s="93">
        <v>2</v>
      </c>
      <c r="G178" s="93"/>
      <c r="H178" s="93"/>
      <c r="I178" s="93">
        <v>1</v>
      </c>
      <c r="J178" s="93"/>
      <c r="K178" s="93"/>
      <c r="L178" s="93">
        <v>1</v>
      </c>
      <c r="M178" s="93"/>
      <c r="N178" s="93"/>
      <c r="O178" s="93"/>
      <c r="P178" s="93"/>
      <c r="Q178" s="93"/>
      <c r="R178" s="93">
        <v>1</v>
      </c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>
        <v>1</v>
      </c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>
        <v>1</v>
      </c>
      <c r="DL178" s="93">
        <v>1</v>
      </c>
      <c r="DM178" s="93">
        <v>1</v>
      </c>
      <c r="DN178" s="93"/>
      <c r="DO178" s="93">
        <v>1</v>
      </c>
      <c r="DP178" s="93"/>
      <c r="DQ178" s="93">
        <v>2</v>
      </c>
      <c r="DR178" s="93"/>
      <c r="DS178" s="93"/>
      <c r="DT178" s="93"/>
      <c r="DU178" s="93"/>
      <c r="DV178" s="93">
        <v>1</v>
      </c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>
        <v>1</v>
      </c>
      <c r="EM178" s="93"/>
      <c r="EN178" s="93"/>
      <c r="EO178" s="93"/>
      <c r="EP178" s="93">
        <v>1</v>
      </c>
      <c r="EQ178" s="93"/>
      <c r="ER178" s="93"/>
      <c r="ES178" s="93"/>
      <c r="ET178" s="93"/>
      <c r="EU178" s="93">
        <v>2</v>
      </c>
      <c r="EV178" s="93"/>
      <c r="EW178" s="93"/>
      <c r="EX178" s="93"/>
      <c r="EY178" s="93"/>
      <c r="EZ178" s="93"/>
      <c r="FA178" s="93"/>
      <c r="FB178" s="93"/>
      <c r="FC178" s="93">
        <v>2</v>
      </c>
      <c r="FD178" s="93"/>
      <c r="FE178" s="93">
        <v>2</v>
      </c>
      <c r="FF178" s="93"/>
      <c r="FG178" s="93"/>
      <c r="FH178" s="93">
        <v>1</v>
      </c>
      <c r="FI178" s="93"/>
      <c r="FJ178" s="93">
        <v>1</v>
      </c>
      <c r="FK178" s="93">
        <v>1</v>
      </c>
      <c r="FL178" s="93"/>
      <c r="FM178" s="93"/>
      <c r="FN178" s="93"/>
      <c r="FO178" s="93">
        <v>1</v>
      </c>
      <c r="FP178" s="93"/>
      <c r="FQ178" s="93"/>
      <c r="FR178" s="93"/>
      <c r="FS178" s="93"/>
      <c r="FT178" s="93">
        <v>1</v>
      </c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>
        <v>26</v>
      </c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</row>
    <row r="179" spans="1:315">
      <c r="A179" s="97" t="s">
        <v>426</v>
      </c>
      <c r="B179" s="93"/>
      <c r="C179" s="93"/>
      <c r="D179" s="93"/>
      <c r="E179" s="93"/>
      <c r="F179" s="93">
        <v>2</v>
      </c>
      <c r="G179" s="93"/>
      <c r="H179" s="93"/>
      <c r="I179" s="93">
        <v>1</v>
      </c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>
        <v>1</v>
      </c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>
        <v>4</v>
      </c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</row>
    <row r="180" spans="1:315">
      <c r="A180" s="97" t="s">
        <v>402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>
        <v>1</v>
      </c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>
        <v>1</v>
      </c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>
        <v>1</v>
      </c>
      <c r="DP180" s="93"/>
      <c r="DQ180" s="93">
        <v>1</v>
      </c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>
        <v>1</v>
      </c>
      <c r="EM180" s="93"/>
      <c r="EN180" s="93"/>
      <c r="EO180" s="93"/>
      <c r="EP180" s="93"/>
      <c r="EQ180" s="93"/>
      <c r="ER180" s="93"/>
      <c r="ES180" s="93"/>
      <c r="ET180" s="93"/>
      <c r="EU180" s="93">
        <v>2</v>
      </c>
      <c r="EV180" s="93"/>
      <c r="EW180" s="93"/>
      <c r="EX180" s="93"/>
      <c r="EY180" s="93"/>
      <c r="EZ180" s="93"/>
      <c r="FA180" s="93"/>
      <c r="FB180" s="93"/>
      <c r="FC180" s="93">
        <v>1</v>
      </c>
      <c r="FD180" s="93"/>
      <c r="FE180" s="93"/>
      <c r="FF180" s="93"/>
      <c r="FG180" s="93"/>
      <c r="FH180" s="93"/>
      <c r="FI180" s="93"/>
      <c r="FJ180" s="93">
        <v>1</v>
      </c>
      <c r="FK180" s="93">
        <v>1</v>
      </c>
      <c r="FL180" s="93"/>
      <c r="FM180" s="93"/>
      <c r="FN180" s="93"/>
      <c r="FO180" s="93">
        <v>1</v>
      </c>
      <c r="FP180" s="93"/>
      <c r="FQ180" s="93"/>
      <c r="FR180" s="93"/>
      <c r="FS180" s="93"/>
      <c r="FT180" s="93">
        <v>1</v>
      </c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>
        <v>12</v>
      </c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</row>
    <row r="181" spans="1:315">
      <c r="A181" s="97" t="s">
        <v>498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>
        <v>1</v>
      </c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>
        <v>1</v>
      </c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</row>
    <row r="182" spans="1:315">
      <c r="A182" s="97" t="s">
        <v>367</v>
      </c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>
        <v>1</v>
      </c>
      <c r="DL182" s="93"/>
      <c r="DM182" s="93">
        <v>1</v>
      </c>
      <c r="DN182" s="93"/>
      <c r="DO182" s="93"/>
      <c r="DP182" s="93"/>
      <c r="DQ182" s="93">
        <v>1</v>
      </c>
      <c r="DR182" s="93"/>
      <c r="DS182" s="93"/>
      <c r="DT182" s="93"/>
      <c r="DU182" s="93"/>
      <c r="DV182" s="93">
        <v>1</v>
      </c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>
        <v>4</v>
      </c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</row>
    <row r="183" spans="1:315">
      <c r="A183" s="97" t="s">
        <v>19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>
        <v>1</v>
      </c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>
        <v>1</v>
      </c>
      <c r="FD183" s="93"/>
      <c r="FE183" s="93">
        <v>2</v>
      </c>
      <c r="FF183" s="93"/>
      <c r="FG183" s="93"/>
      <c r="FH183" s="93">
        <v>1</v>
      </c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>
        <v>5</v>
      </c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</row>
    <row r="184" spans="1:315">
      <c r="A184" s="96" t="s">
        <v>79</v>
      </c>
      <c r="B184" s="93"/>
      <c r="C184" s="93">
        <v>1</v>
      </c>
      <c r="D184" s="93"/>
      <c r="E184" s="93"/>
      <c r="F184" s="93">
        <v>1</v>
      </c>
      <c r="G184" s="93"/>
      <c r="H184" s="93"/>
      <c r="I184" s="93"/>
      <c r="J184" s="93"/>
      <c r="K184" s="93"/>
      <c r="L184" s="93">
        <v>1</v>
      </c>
      <c r="M184" s="93"/>
      <c r="N184" s="93"/>
      <c r="O184" s="93"/>
      <c r="P184" s="93"/>
      <c r="Q184" s="93"/>
      <c r="R184" s="93"/>
      <c r="S184" s="93"/>
      <c r="T184" s="93"/>
      <c r="U184" s="93"/>
      <c r="V184" s="93">
        <v>1</v>
      </c>
      <c r="W184" s="93"/>
      <c r="X184" s="93">
        <v>1</v>
      </c>
      <c r="Y184" s="93"/>
      <c r="Z184" s="93"/>
      <c r="AA184" s="93"/>
      <c r="AB184" s="93"/>
      <c r="AC184" s="93"/>
      <c r="AD184" s="93"/>
      <c r="AE184" s="93"/>
      <c r="AF184" s="93">
        <v>3</v>
      </c>
      <c r="AG184" s="93"/>
      <c r="AH184" s="93"/>
      <c r="AI184" s="93"/>
      <c r="AJ184" s="93"/>
      <c r="AK184" s="93"/>
      <c r="AL184" s="93"/>
      <c r="AM184" s="93">
        <v>1</v>
      </c>
      <c r="AN184" s="93"/>
      <c r="AO184" s="93"/>
      <c r="AP184" s="93"/>
      <c r="AQ184" s="93">
        <v>1</v>
      </c>
      <c r="AR184" s="93"/>
      <c r="AS184" s="93"/>
      <c r="AT184" s="93"/>
      <c r="AU184" s="93"/>
      <c r="AV184" s="93"/>
      <c r="AW184" s="93"/>
      <c r="AX184" s="93"/>
      <c r="AY184" s="93"/>
      <c r="AZ184" s="93">
        <v>1</v>
      </c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>
        <v>1</v>
      </c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>
        <v>1</v>
      </c>
      <c r="CR184" s="93"/>
      <c r="CS184" s="93"/>
      <c r="CT184" s="93"/>
      <c r="CU184" s="93">
        <v>1</v>
      </c>
      <c r="CV184" s="93"/>
      <c r="CW184" s="93"/>
      <c r="CX184" s="93"/>
      <c r="CY184" s="93"/>
      <c r="CZ184" s="93"/>
      <c r="DA184" s="93">
        <v>1</v>
      </c>
      <c r="DB184" s="93"/>
      <c r="DC184" s="93"/>
      <c r="DD184" s="93"/>
      <c r="DE184" s="93"/>
      <c r="DF184" s="93"/>
      <c r="DG184" s="93"/>
      <c r="DH184" s="93">
        <v>1</v>
      </c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>
        <v>1</v>
      </c>
      <c r="EB184" s="93">
        <v>1</v>
      </c>
      <c r="EC184" s="93">
        <v>1</v>
      </c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>
        <v>1</v>
      </c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>
        <v>3</v>
      </c>
      <c r="FB184" s="93"/>
      <c r="FC184" s="93"/>
      <c r="FD184" s="93"/>
      <c r="FE184" s="93"/>
      <c r="FF184" s="93">
        <v>2</v>
      </c>
      <c r="FG184" s="93">
        <v>1</v>
      </c>
      <c r="FH184" s="93">
        <v>1</v>
      </c>
      <c r="FI184" s="93"/>
      <c r="FJ184" s="93">
        <v>1</v>
      </c>
      <c r="FK184" s="93">
        <v>1</v>
      </c>
      <c r="FL184" s="93"/>
      <c r="FM184" s="93"/>
      <c r="FN184" s="93"/>
      <c r="FO184" s="93">
        <v>1</v>
      </c>
      <c r="FP184" s="93">
        <v>1</v>
      </c>
      <c r="FQ184" s="93">
        <v>1</v>
      </c>
      <c r="FR184" s="93"/>
      <c r="FS184" s="93"/>
      <c r="FT184" s="93"/>
      <c r="FU184" s="93">
        <v>1</v>
      </c>
      <c r="FV184" s="93">
        <v>1</v>
      </c>
      <c r="FW184" s="93"/>
      <c r="FX184" s="93"/>
      <c r="FY184" s="93"/>
      <c r="FZ184" s="93"/>
      <c r="GA184" s="93"/>
      <c r="GB184" s="93"/>
      <c r="GC184" s="93">
        <v>1</v>
      </c>
      <c r="GD184" s="93"/>
      <c r="GE184" s="93">
        <v>1</v>
      </c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>
        <v>1</v>
      </c>
      <c r="GU184" s="93"/>
      <c r="GV184" s="93"/>
      <c r="GW184" s="93">
        <v>1</v>
      </c>
      <c r="GX184" s="93"/>
      <c r="GY184" s="93"/>
      <c r="GZ184" s="93"/>
      <c r="HA184" s="93">
        <v>1</v>
      </c>
      <c r="HB184" s="93"/>
      <c r="HC184" s="93"/>
      <c r="HD184" s="93"/>
      <c r="HE184" s="93"/>
      <c r="HF184" s="93"/>
      <c r="HG184" s="93"/>
      <c r="HH184" s="93"/>
      <c r="HI184" s="93">
        <v>1</v>
      </c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>
        <v>1</v>
      </c>
      <c r="HY184" s="93"/>
      <c r="HZ184" s="93">
        <v>41</v>
      </c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</row>
    <row r="185" spans="1:315">
      <c r="A185" s="97" t="s">
        <v>344</v>
      </c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>
        <v>1</v>
      </c>
      <c r="W185" s="93"/>
      <c r="X185" s="93">
        <v>1</v>
      </c>
      <c r="Y185" s="93"/>
      <c r="Z185" s="93"/>
      <c r="AA185" s="93"/>
      <c r="AB185" s="93"/>
      <c r="AC185" s="93"/>
      <c r="AD185" s="93"/>
      <c r="AE185" s="93"/>
      <c r="AF185" s="93">
        <v>1</v>
      </c>
      <c r="AG185" s="93"/>
      <c r="AH185" s="93"/>
      <c r="AI185" s="93"/>
      <c r="AJ185" s="93"/>
      <c r="AK185" s="93"/>
      <c r="AL185" s="93"/>
      <c r="AM185" s="93">
        <v>1</v>
      </c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>
        <v>1</v>
      </c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>
        <v>1</v>
      </c>
      <c r="FG185" s="93"/>
      <c r="FH185" s="93"/>
      <c r="FI185" s="93"/>
      <c r="FJ185" s="93">
        <v>1</v>
      </c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>
        <v>7</v>
      </c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</row>
    <row r="186" spans="1:315">
      <c r="A186" s="97" t="s">
        <v>406</v>
      </c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>
        <v>1</v>
      </c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>
        <v>1</v>
      </c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</row>
    <row r="187" spans="1:315">
      <c r="A187" s="97" t="s">
        <v>391</v>
      </c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>
        <v>1</v>
      </c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>
        <v>1</v>
      </c>
      <c r="FB187" s="93"/>
      <c r="FC187" s="93"/>
      <c r="FD187" s="93"/>
      <c r="FE187" s="93"/>
      <c r="FF187" s="93"/>
      <c r="FG187" s="93"/>
      <c r="FH187" s="93"/>
      <c r="FI187" s="93"/>
      <c r="FJ187" s="93"/>
      <c r="FK187" s="93">
        <v>1</v>
      </c>
      <c r="FL187" s="93"/>
      <c r="FM187" s="93"/>
      <c r="FN187" s="93"/>
      <c r="FO187" s="93"/>
      <c r="FP187" s="93"/>
      <c r="FQ187" s="93">
        <v>1</v>
      </c>
      <c r="FR187" s="93"/>
      <c r="FS187" s="93"/>
      <c r="FT187" s="93"/>
      <c r="FU187" s="93">
        <v>1</v>
      </c>
      <c r="FV187" s="93"/>
      <c r="FW187" s="93"/>
      <c r="FX187" s="93"/>
      <c r="FY187" s="93"/>
      <c r="FZ187" s="93"/>
      <c r="GA187" s="93"/>
      <c r="GB187" s="93"/>
      <c r="GC187" s="93">
        <v>1</v>
      </c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>
        <v>6</v>
      </c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</row>
    <row r="188" spans="1:315">
      <c r="A188" s="97" t="s">
        <v>368</v>
      </c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>
        <v>1</v>
      </c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>
        <v>1</v>
      </c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</row>
    <row r="189" spans="1:315">
      <c r="A189" s="97" t="s">
        <v>513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>
        <v>1</v>
      </c>
      <c r="FB189" s="93"/>
      <c r="FC189" s="93"/>
      <c r="FD189" s="93"/>
      <c r="FE189" s="93"/>
      <c r="FF189" s="93"/>
      <c r="FG189" s="93"/>
      <c r="FH189" s="93">
        <v>1</v>
      </c>
      <c r="FI189" s="93"/>
      <c r="FJ189" s="93"/>
      <c r="FK189" s="93"/>
      <c r="FL189" s="93"/>
      <c r="FM189" s="93"/>
      <c r="FN189" s="93"/>
      <c r="FO189" s="93">
        <v>1</v>
      </c>
      <c r="FP189" s="93">
        <v>1</v>
      </c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>
        <v>4</v>
      </c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</row>
    <row r="190" spans="1:315">
      <c r="A190" s="97" t="s">
        <v>435</v>
      </c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>
        <v>1</v>
      </c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>
        <v>1</v>
      </c>
      <c r="GU190" s="93"/>
      <c r="GV190" s="93"/>
      <c r="GW190" s="93">
        <v>1</v>
      </c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>
        <v>1</v>
      </c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>
        <v>1</v>
      </c>
      <c r="HY190" s="93"/>
      <c r="HZ190" s="93">
        <v>5</v>
      </c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</row>
    <row r="191" spans="1:315">
      <c r="A191" s="97" t="s">
        <v>410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>
        <v>1</v>
      </c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>
        <v>1</v>
      </c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</row>
    <row r="192" spans="1:315">
      <c r="A192" s="97" t="s">
        <v>495</v>
      </c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>
        <v>1</v>
      </c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>
        <v>1</v>
      </c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</row>
    <row r="193" spans="1:315">
      <c r="A193" s="97" t="s">
        <v>404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>
        <v>1</v>
      </c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>
        <v>1</v>
      </c>
      <c r="FB193" s="93"/>
      <c r="FC193" s="93"/>
      <c r="FD193" s="93"/>
      <c r="FE193" s="93"/>
      <c r="FF193" s="93"/>
      <c r="FG193" s="93">
        <v>1</v>
      </c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>
        <v>3</v>
      </c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</row>
    <row r="194" spans="1:315">
      <c r="A194" s="97" t="s">
        <v>341</v>
      </c>
      <c r="B194" s="93"/>
      <c r="C194" s="93"/>
      <c r="D194" s="93"/>
      <c r="E194" s="93"/>
      <c r="F194" s="93">
        <v>1</v>
      </c>
      <c r="G194" s="93"/>
      <c r="H194" s="93"/>
      <c r="I194" s="93"/>
      <c r="J194" s="93"/>
      <c r="K194" s="93"/>
      <c r="L194" s="93">
        <v>1</v>
      </c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>
        <v>2</v>
      </c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</row>
    <row r="195" spans="1:315">
      <c r="A195" s="97" t="s">
        <v>423</v>
      </c>
      <c r="B195" s="93"/>
      <c r="C195" s="93">
        <v>1</v>
      </c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>
        <v>1</v>
      </c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>
        <v>1</v>
      </c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>
        <v>1</v>
      </c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>
        <v>1</v>
      </c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>
        <v>5</v>
      </c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</row>
    <row r="196" spans="1:315">
      <c r="A196" s="97" t="s">
        <v>483</v>
      </c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>
        <v>1</v>
      </c>
      <c r="FW196" s="93"/>
      <c r="FX196" s="93"/>
      <c r="FY196" s="93"/>
      <c r="FZ196" s="93"/>
      <c r="GA196" s="93"/>
      <c r="GB196" s="93"/>
      <c r="GC196" s="93"/>
      <c r="GD196" s="93"/>
      <c r="GE196" s="93">
        <v>1</v>
      </c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>
        <v>2</v>
      </c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</row>
    <row r="197" spans="1:315">
      <c r="A197" s="97" t="s">
        <v>445</v>
      </c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>
        <v>2</v>
      </c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>
        <v>2</v>
      </c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</row>
    <row r="198" spans="1:315">
      <c r="A198" s="97" t="s">
        <v>597</v>
      </c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>
        <v>1</v>
      </c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>
        <v>1</v>
      </c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</row>
    <row r="199" spans="1:315">
      <c r="A199" s="96" t="s">
        <v>292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</row>
    <row r="200" spans="1:315">
      <c r="A200" s="97" t="s">
        <v>292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</row>
    <row r="201" spans="1:315">
      <c r="A201" s="96" t="s">
        <v>293</v>
      </c>
      <c r="B201" s="93">
        <v>1</v>
      </c>
      <c r="C201" s="93">
        <v>4</v>
      </c>
      <c r="D201" s="93">
        <v>4</v>
      </c>
      <c r="E201" s="93">
        <v>2</v>
      </c>
      <c r="F201" s="93">
        <v>4</v>
      </c>
      <c r="G201" s="93">
        <v>4</v>
      </c>
      <c r="H201" s="93">
        <v>2</v>
      </c>
      <c r="I201" s="93">
        <v>2</v>
      </c>
      <c r="J201" s="93">
        <v>2</v>
      </c>
      <c r="K201" s="93">
        <v>4</v>
      </c>
      <c r="L201" s="93">
        <v>3</v>
      </c>
      <c r="M201" s="93">
        <v>2</v>
      </c>
      <c r="N201" s="93">
        <v>1</v>
      </c>
      <c r="O201" s="93">
        <v>2</v>
      </c>
      <c r="P201" s="93">
        <v>2</v>
      </c>
      <c r="Q201" s="93">
        <v>1</v>
      </c>
      <c r="R201" s="93">
        <v>2</v>
      </c>
      <c r="S201" s="93">
        <v>1</v>
      </c>
      <c r="T201" s="93">
        <v>2</v>
      </c>
      <c r="U201" s="93">
        <v>2</v>
      </c>
      <c r="V201" s="93">
        <v>1</v>
      </c>
      <c r="W201" s="93">
        <v>2</v>
      </c>
      <c r="X201" s="93">
        <v>2</v>
      </c>
      <c r="Y201" s="93">
        <v>2</v>
      </c>
      <c r="Z201" s="93">
        <v>1</v>
      </c>
      <c r="AA201" s="93">
        <v>3</v>
      </c>
      <c r="AB201" s="93">
        <v>1</v>
      </c>
      <c r="AC201" s="93">
        <v>1</v>
      </c>
      <c r="AD201" s="93">
        <v>1</v>
      </c>
      <c r="AE201" s="93">
        <v>2</v>
      </c>
      <c r="AF201" s="93">
        <v>3</v>
      </c>
      <c r="AG201" s="93">
        <v>1</v>
      </c>
      <c r="AH201" s="93">
        <v>1</v>
      </c>
      <c r="AI201" s="93">
        <v>1</v>
      </c>
      <c r="AJ201" s="93">
        <v>1</v>
      </c>
      <c r="AK201" s="93">
        <v>2</v>
      </c>
      <c r="AL201" s="93">
        <v>3</v>
      </c>
      <c r="AM201" s="93">
        <v>1</v>
      </c>
      <c r="AN201" s="93">
        <v>2</v>
      </c>
      <c r="AO201" s="93">
        <v>1</v>
      </c>
      <c r="AP201" s="93">
        <v>3</v>
      </c>
      <c r="AQ201" s="93">
        <v>2</v>
      </c>
      <c r="AR201" s="93">
        <v>2</v>
      </c>
      <c r="AS201" s="93">
        <v>1</v>
      </c>
      <c r="AT201" s="93">
        <v>2</v>
      </c>
      <c r="AU201" s="93">
        <v>2</v>
      </c>
      <c r="AV201" s="93">
        <v>1</v>
      </c>
      <c r="AW201" s="93">
        <v>1</v>
      </c>
      <c r="AX201" s="93">
        <v>1</v>
      </c>
      <c r="AY201" s="93">
        <v>2</v>
      </c>
      <c r="AZ201" s="93">
        <v>1</v>
      </c>
      <c r="BA201" s="93">
        <v>1</v>
      </c>
      <c r="BB201" s="93">
        <v>2</v>
      </c>
      <c r="BC201" s="93">
        <v>1</v>
      </c>
      <c r="BD201" s="93">
        <v>1</v>
      </c>
      <c r="BE201" s="93">
        <v>2</v>
      </c>
      <c r="BF201" s="93">
        <v>1</v>
      </c>
      <c r="BG201" s="93">
        <v>1</v>
      </c>
      <c r="BH201" s="93">
        <v>1</v>
      </c>
      <c r="BI201" s="93">
        <v>1</v>
      </c>
      <c r="BJ201" s="93">
        <v>1</v>
      </c>
      <c r="BK201" s="93">
        <v>1</v>
      </c>
      <c r="BL201" s="93">
        <v>1</v>
      </c>
      <c r="BM201" s="93">
        <v>2</v>
      </c>
      <c r="BN201" s="93">
        <v>1</v>
      </c>
      <c r="BO201" s="93">
        <v>1</v>
      </c>
      <c r="BP201" s="93">
        <v>2</v>
      </c>
      <c r="BQ201" s="93">
        <v>1</v>
      </c>
      <c r="BR201" s="93">
        <v>1</v>
      </c>
      <c r="BS201" s="93">
        <v>1</v>
      </c>
      <c r="BT201" s="93">
        <v>1</v>
      </c>
      <c r="BU201" s="93">
        <v>1</v>
      </c>
      <c r="BV201" s="93">
        <v>1</v>
      </c>
      <c r="BW201" s="93">
        <v>1</v>
      </c>
      <c r="BX201" s="93">
        <v>2</v>
      </c>
      <c r="BY201" s="93">
        <v>2</v>
      </c>
      <c r="BZ201" s="93">
        <v>1</v>
      </c>
      <c r="CA201" s="93">
        <v>2</v>
      </c>
      <c r="CB201" s="93">
        <v>1</v>
      </c>
      <c r="CC201" s="93">
        <v>1</v>
      </c>
      <c r="CD201" s="93">
        <v>1</v>
      </c>
      <c r="CE201" s="93">
        <v>2</v>
      </c>
      <c r="CF201" s="93">
        <v>2</v>
      </c>
      <c r="CG201" s="93">
        <v>2</v>
      </c>
      <c r="CH201" s="93">
        <v>1</v>
      </c>
      <c r="CI201" s="93">
        <v>1</v>
      </c>
      <c r="CJ201" s="93">
        <v>2</v>
      </c>
      <c r="CK201" s="93">
        <v>1</v>
      </c>
      <c r="CL201" s="93">
        <v>3</v>
      </c>
      <c r="CM201" s="93">
        <v>3</v>
      </c>
      <c r="CN201" s="93">
        <v>2</v>
      </c>
      <c r="CO201" s="93">
        <v>3</v>
      </c>
      <c r="CP201" s="93">
        <v>2</v>
      </c>
      <c r="CQ201" s="93">
        <v>5</v>
      </c>
      <c r="CR201" s="93">
        <v>2</v>
      </c>
      <c r="CS201" s="93">
        <v>2</v>
      </c>
      <c r="CT201" s="93">
        <v>3</v>
      </c>
      <c r="CU201" s="93">
        <v>7</v>
      </c>
      <c r="CV201" s="93">
        <v>3</v>
      </c>
      <c r="CW201" s="93">
        <v>3</v>
      </c>
      <c r="CX201" s="93">
        <v>3</v>
      </c>
      <c r="CY201" s="93">
        <v>5</v>
      </c>
      <c r="CZ201" s="93">
        <v>2</v>
      </c>
      <c r="DA201" s="93">
        <v>2</v>
      </c>
      <c r="DB201" s="93">
        <v>1</v>
      </c>
      <c r="DC201" s="93">
        <v>2</v>
      </c>
      <c r="DD201" s="93">
        <v>3</v>
      </c>
      <c r="DE201" s="93">
        <v>2</v>
      </c>
      <c r="DF201" s="93">
        <v>2</v>
      </c>
      <c r="DG201" s="93">
        <v>2</v>
      </c>
      <c r="DH201" s="93">
        <v>4</v>
      </c>
      <c r="DI201" s="93">
        <v>2</v>
      </c>
      <c r="DJ201" s="93">
        <v>6</v>
      </c>
      <c r="DK201" s="93">
        <v>4</v>
      </c>
      <c r="DL201" s="93">
        <v>5</v>
      </c>
      <c r="DM201" s="93">
        <v>5</v>
      </c>
      <c r="DN201" s="93">
        <v>8</v>
      </c>
      <c r="DO201" s="93">
        <v>4</v>
      </c>
      <c r="DP201" s="93">
        <v>1</v>
      </c>
      <c r="DQ201" s="93">
        <v>4</v>
      </c>
      <c r="DR201" s="93">
        <v>2</v>
      </c>
      <c r="DS201" s="93">
        <v>2</v>
      </c>
      <c r="DT201" s="93">
        <v>5</v>
      </c>
      <c r="DU201" s="93">
        <v>3</v>
      </c>
      <c r="DV201" s="93">
        <v>1</v>
      </c>
      <c r="DW201" s="93">
        <v>2</v>
      </c>
      <c r="DX201" s="93">
        <v>8</v>
      </c>
      <c r="DY201" s="93">
        <v>7</v>
      </c>
      <c r="DZ201" s="93">
        <v>2</v>
      </c>
      <c r="EA201" s="93">
        <v>5</v>
      </c>
      <c r="EB201" s="93">
        <v>2</v>
      </c>
      <c r="EC201" s="93">
        <v>5</v>
      </c>
      <c r="ED201" s="93">
        <v>7</v>
      </c>
      <c r="EE201" s="93">
        <v>6</v>
      </c>
      <c r="EF201" s="93">
        <v>5</v>
      </c>
      <c r="EG201" s="93">
        <v>5</v>
      </c>
      <c r="EH201" s="93">
        <v>2</v>
      </c>
      <c r="EI201" s="93">
        <v>4</v>
      </c>
      <c r="EJ201" s="93">
        <v>4</v>
      </c>
      <c r="EK201" s="93">
        <v>4</v>
      </c>
      <c r="EL201" s="93">
        <v>3</v>
      </c>
      <c r="EM201" s="93">
        <v>4</v>
      </c>
      <c r="EN201" s="93">
        <v>5</v>
      </c>
      <c r="EO201" s="93">
        <v>5</v>
      </c>
      <c r="EP201" s="93">
        <v>1</v>
      </c>
      <c r="EQ201" s="93">
        <v>3</v>
      </c>
      <c r="ER201" s="93">
        <v>5</v>
      </c>
      <c r="ES201" s="93">
        <v>4</v>
      </c>
      <c r="ET201" s="93">
        <v>6</v>
      </c>
      <c r="EU201" s="93">
        <v>6</v>
      </c>
      <c r="EV201" s="93">
        <v>4</v>
      </c>
      <c r="EW201" s="93">
        <v>6</v>
      </c>
      <c r="EX201" s="93">
        <v>7</v>
      </c>
      <c r="EY201" s="93">
        <v>4</v>
      </c>
      <c r="EZ201" s="93">
        <v>7</v>
      </c>
      <c r="FA201" s="93">
        <v>8</v>
      </c>
      <c r="FB201" s="93">
        <v>4</v>
      </c>
      <c r="FC201" s="93">
        <v>7</v>
      </c>
      <c r="FD201" s="93">
        <v>2</v>
      </c>
      <c r="FE201" s="93">
        <v>6</v>
      </c>
      <c r="FF201" s="93">
        <v>8</v>
      </c>
      <c r="FG201" s="93">
        <v>7</v>
      </c>
      <c r="FH201" s="93">
        <v>10</v>
      </c>
      <c r="FI201" s="93">
        <v>5</v>
      </c>
      <c r="FJ201" s="93">
        <v>9</v>
      </c>
      <c r="FK201" s="93">
        <v>11</v>
      </c>
      <c r="FL201" s="93">
        <v>3</v>
      </c>
      <c r="FM201" s="93">
        <v>7</v>
      </c>
      <c r="FN201" s="93">
        <v>14</v>
      </c>
      <c r="FO201" s="93">
        <v>11</v>
      </c>
      <c r="FP201" s="93">
        <v>9</v>
      </c>
      <c r="FQ201" s="93">
        <v>3</v>
      </c>
      <c r="FR201" s="93">
        <v>2</v>
      </c>
      <c r="FS201" s="93">
        <v>5</v>
      </c>
      <c r="FT201" s="93">
        <v>3</v>
      </c>
      <c r="FU201" s="93">
        <v>6</v>
      </c>
      <c r="FV201" s="93">
        <v>7</v>
      </c>
      <c r="FW201" s="93">
        <v>8</v>
      </c>
      <c r="FX201" s="93">
        <v>3</v>
      </c>
      <c r="FY201" s="93">
        <v>4</v>
      </c>
      <c r="FZ201" s="93">
        <v>6</v>
      </c>
      <c r="GA201" s="93">
        <v>7</v>
      </c>
      <c r="GB201" s="93">
        <v>7</v>
      </c>
      <c r="GC201" s="93">
        <v>5</v>
      </c>
      <c r="GD201" s="93">
        <v>4</v>
      </c>
      <c r="GE201" s="93">
        <v>1</v>
      </c>
      <c r="GF201" s="93">
        <v>5</v>
      </c>
      <c r="GG201" s="93">
        <v>4</v>
      </c>
      <c r="GH201" s="93">
        <v>3</v>
      </c>
      <c r="GI201" s="93">
        <v>6</v>
      </c>
      <c r="GJ201" s="93">
        <v>3</v>
      </c>
      <c r="GK201" s="93">
        <v>4</v>
      </c>
      <c r="GL201" s="93">
        <v>4</v>
      </c>
      <c r="GM201" s="93">
        <v>2</v>
      </c>
      <c r="GN201" s="93">
        <v>3</v>
      </c>
      <c r="GO201" s="93">
        <v>2</v>
      </c>
      <c r="GP201" s="93">
        <v>3</v>
      </c>
      <c r="GQ201" s="93">
        <v>2</v>
      </c>
      <c r="GR201" s="93">
        <v>1</v>
      </c>
      <c r="GS201" s="93">
        <v>4</v>
      </c>
      <c r="GT201" s="93">
        <v>4</v>
      </c>
      <c r="GU201" s="93">
        <v>1</v>
      </c>
      <c r="GV201" s="93">
        <v>3</v>
      </c>
      <c r="GW201" s="93">
        <v>5</v>
      </c>
      <c r="GX201" s="93">
        <v>2</v>
      </c>
      <c r="GY201" s="93">
        <v>3</v>
      </c>
      <c r="GZ201" s="93">
        <v>5</v>
      </c>
      <c r="HA201" s="93">
        <v>3</v>
      </c>
      <c r="HB201" s="93">
        <v>3</v>
      </c>
      <c r="HC201" s="93">
        <v>1</v>
      </c>
      <c r="HD201" s="93">
        <v>3</v>
      </c>
      <c r="HE201" s="93">
        <v>6</v>
      </c>
      <c r="HF201" s="93">
        <v>3</v>
      </c>
      <c r="HG201" s="93">
        <v>1</v>
      </c>
      <c r="HH201" s="93">
        <v>1</v>
      </c>
      <c r="HI201" s="93">
        <v>2</v>
      </c>
      <c r="HJ201" s="93">
        <v>2</v>
      </c>
      <c r="HK201" s="93">
        <v>4</v>
      </c>
      <c r="HL201" s="93">
        <v>4</v>
      </c>
      <c r="HM201" s="93">
        <v>1</v>
      </c>
      <c r="HN201" s="93">
        <v>2</v>
      </c>
      <c r="HO201" s="93">
        <v>5</v>
      </c>
      <c r="HP201" s="93">
        <v>2</v>
      </c>
      <c r="HQ201" s="93">
        <v>3</v>
      </c>
      <c r="HR201" s="93">
        <v>3</v>
      </c>
      <c r="HS201" s="93">
        <v>4</v>
      </c>
      <c r="HT201" s="93">
        <v>5</v>
      </c>
      <c r="HU201" s="93">
        <v>5</v>
      </c>
      <c r="HV201" s="93">
        <v>2</v>
      </c>
      <c r="HW201" s="93">
        <v>1</v>
      </c>
      <c r="HX201" s="93">
        <v>1</v>
      </c>
      <c r="HY201" s="93"/>
      <c r="HZ201" s="93">
        <v>729</v>
      </c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</row>
    <row r="202" spans="1:3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</row>
    <row r="203" spans="1:3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</row>
    <row r="204" spans="1:3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</row>
    <row r="205" spans="1:3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</row>
    <row r="206" spans="1:3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</row>
    <row r="207" spans="1:3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</row>
    <row r="208" spans="1:3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</row>
    <row r="209" spans="1:3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</row>
    <row r="210" spans="1:3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</row>
    <row r="211" spans="1:3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</row>
    <row r="212" spans="1:3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</row>
    <row r="213" spans="1:3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</row>
    <row r="214" spans="1:3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</row>
    <row r="215" spans="1:3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</row>
    <row r="216" spans="1:3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</row>
    <row r="217" spans="1:3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</row>
    <row r="218" spans="1:3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</row>
    <row r="219" spans="1:3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</row>
    <row r="220" spans="1:3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</row>
    <row r="221" spans="1:3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</row>
    <row r="222" spans="1:3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</row>
    <row r="223" spans="1:3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</row>
    <row r="224" spans="1:3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</row>
    <row r="225" spans="1:3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</row>
    <row r="226" spans="1:3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</row>
    <row r="227" spans="1:3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</row>
    <row r="228" spans="1:3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</row>
    <row r="229" spans="1:3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</row>
    <row r="230" spans="1:3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</row>
    <row r="231" spans="1:3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</row>
    <row r="232" spans="1:3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</row>
    <row r="233" spans="1:3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</row>
    <row r="234" spans="1:3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</row>
    <row r="235" spans="1:3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</row>
    <row r="236" spans="1:3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</row>
    <row r="237" spans="1:3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</row>
    <row r="238" spans="1:3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</row>
    <row r="239" spans="1:3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</row>
    <row r="240" spans="1:3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</row>
    <row r="241" spans="1:3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</row>
    <row r="242" spans="1:3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</row>
    <row r="243" spans="1:3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</row>
    <row r="244" spans="1:3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</row>
    <row r="245" spans="1:3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</row>
    <row r="246" spans="1:3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</row>
    <row r="247" spans="1:3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</row>
    <row r="248" spans="1:3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</row>
    <row r="249" spans="1:3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</row>
    <row r="250" spans="1:3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</row>
    <row r="251" spans="1:3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</row>
    <row r="252" spans="1:3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</row>
    <row r="253" spans="1:3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</row>
    <row r="254" spans="1:3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</row>
    <row r="255" spans="1:3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</row>
    <row r="256" spans="1:3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</row>
    <row r="257" spans="1:3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</row>
    <row r="258" spans="1:3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</row>
    <row r="259" spans="1:3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</row>
    <row r="260" spans="1:3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</row>
    <row r="261" spans="1:3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</row>
    <row r="262" spans="1:3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</row>
    <row r="263" spans="1:3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</row>
    <row r="264" spans="1:3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</row>
    <row r="265" spans="1:3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</row>
    <row r="266" spans="1:3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</row>
    <row r="267" spans="1:3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</row>
    <row r="268" spans="1:3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</row>
    <row r="269" spans="1:3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</row>
    <row r="270" spans="1:3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</row>
    <row r="271" spans="1:3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</row>
    <row r="272" spans="1:3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</row>
    <row r="273" spans="1:3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</row>
    <row r="274" spans="1:3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</row>
    <row r="275" spans="1:3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</row>
    <row r="276" spans="1:3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</row>
    <row r="277" spans="1:3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</row>
    <row r="278" spans="1:3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</row>
    <row r="279" spans="1:3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</row>
    <row r="280" spans="1:3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</row>
    <row r="281" spans="1:3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</row>
    <row r="282" spans="1:3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</row>
    <row r="283" spans="1:3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</row>
    <row r="284" spans="1:3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</row>
    <row r="285" spans="1:3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</row>
    <row r="286" spans="1:3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</row>
    <row r="287" spans="1:3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</row>
    <row r="288" spans="1:3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</row>
    <row r="289" spans="1:3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</row>
    <row r="290" spans="1:3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</row>
    <row r="291" spans="1:3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</row>
    <row r="292" spans="1:3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</row>
    <row r="293" spans="1:3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</row>
    <row r="294" spans="1:3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</row>
    <row r="295" spans="1:3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</row>
    <row r="296" spans="1:3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</row>
    <row r="297" spans="1:3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</row>
    <row r="298" spans="1:3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</row>
    <row r="299" spans="1:3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</row>
    <row r="300" spans="1:3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</row>
    <row r="301" spans="1:3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</row>
    <row r="302" spans="1:3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</row>
    <row r="303" spans="1:3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</row>
    <row r="304" spans="1:3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</row>
    <row r="305" spans="1:3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</row>
    <row r="306" spans="1:3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</row>
    <row r="307" spans="1:3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</row>
    <row r="308" spans="1:3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</row>
    <row r="309" spans="1:3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</row>
    <row r="310" spans="1:3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</row>
    <row r="311" spans="1:3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</row>
    <row r="312" spans="1:3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</row>
    <row r="313" spans="1:3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</row>
    <row r="314" spans="1:3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</row>
    <row r="315" spans="1:3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</row>
    <row r="316" spans="1:3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</row>
    <row r="317" spans="1:3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</row>
    <row r="318" spans="1:3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</row>
    <row r="319" spans="1:3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</row>
    <row r="320" spans="1:3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</row>
    <row r="321" spans="1:3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</row>
    <row r="322" spans="1:3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</row>
    <row r="323" spans="1:3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</row>
    <row r="324" spans="1:3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</row>
    <row r="325" spans="1:3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</row>
    <row r="326" spans="1:3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</row>
    <row r="327" spans="1:3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</row>
    <row r="328" spans="1:3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</row>
    <row r="329" spans="1:3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</row>
    <row r="330" spans="1:3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</row>
    <row r="331" spans="1:3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</row>
    <row r="332" spans="1:3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</row>
    <row r="333" spans="1:3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</row>
    <row r="334" spans="1:3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</row>
    <row r="335" spans="1:3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</row>
    <row r="336" spans="1:3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</row>
    <row r="337" spans="1:3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</row>
    <row r="338" spans="1:3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</row>
    <row r="339" spans="1:3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</row>
    <row r="340" spans="1:3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</row>
    <row r="341" spans="1:3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</row>
    <row r="342" spans="1:3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</row>
    <row r="343" spans="1:3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</row>
    <row r="344" spans="1:3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</row>
    <row r="345" spans="1:3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</row>
    <row r="346" spans="1:3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</row>
    <row r="347" spans="1:3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</row>
    <row r="348" spans="1:3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</row>
    <row r="349" spans="1:3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</row>
    <row r="350" spans="1:3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</row>
    <row r="351" spans="1:3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</row>
    <row r="352" spans="1:3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</row>
    <row r="353" spans="1:3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</row>
    <row r="354" spans="1:3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</row>
    <row r="355" spans="1:3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</row>
    <row r="356" spans="1:3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</row>
    <row r="357" spans="1:3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</row>
    <row r="358" spans="1:3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</row>
    <row r="359" spans="1:3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</row>
    <row r="360" spans="1:3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</row>
    <row r="361" spans="1:3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</row>
    <row r="362" spans="1:3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</row>
    <row r="363" spans="1:3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</row>
    <row r="364" spans="1:3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</row>
    <row r="365" spans="1:3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</row>
    <row r="366" spans="1:3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</row>
    <row r="367" spans="1:3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</row>
    <row r="368" spans="1:3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</row>
    <row r="369" spans="1:3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</row>
    <row r="370" spans="1:3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</row>
    <row r="371" spans="1:3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</row>
    <row r="372" spans="1:3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</row>
    <row r="373" spans="1:3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</row>
    <row r="374" spans="1:3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</row>
    <row r="375" spans="1:3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</row>
    <row r="376" spans="1:3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</row>
    <row r="377" spans="1:3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</row>
    <row r="378" spans="1:3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</row>
    <row r="379" spans="1:3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</row>
    <row r="380" spans="1:3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</row>
    <row r="381" spans="1:3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</row>
    <row r="382" spans="1:3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</row>
    <row r="383" spans="1:3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</row>
    <row r="384" spans="1:3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</row>
    <row r="385" spans="1:3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</row>
    <row r="386" spans="1:3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</row>
    <row r="387" spans="1:3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</row>
    <row r="388" spans="1:3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</row>
    <row r="389" spans="1:3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</row>
    <row r="390" spans="1:3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</row>
    <row r="391" spans="1:3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</row>
    <row r="392" spans="1:3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</row>
    <row r="393" spans="1:3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</row>
    <row r="394" spans="1:3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</row>
    <row r="395" spans="1:3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</row>
    <row r="396" spans="1:3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</row>
    <row r="397" spans="1:3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</row>
    <row r="398" spans="1:3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</row>
    <row r="399" spans="1:3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</row>
    <row r="400" spans="1:3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</row>
    <row r="401" spans="1:3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</row>
    <row r="402" spans="1:3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</row>
    <row r="403" spans="1:3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</row>
    <row r="404" spans="1:3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</row>
    <row r="405" spans="1:3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</row>
    <row r="406" spans="1:3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</row>
    <row r="407" spans="1:3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</row>
    <row r="408" spans="1:3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</row>
    <row r="409" spans="1:3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</row>
    <row r="410" spans="1:3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</row>
    <row r="411" spans="1:3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</row>
    <row r="412" spans="1:3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</row>
    <row r="413" spans="1:3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</row>
    <row r="414" spans="1:3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</row>
    <row r="415" spans="1:3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</row>
    <row r="416" spans="1:3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</row>
    <row r="417" spans="1:3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</row>
    <row r="418" spans="1:3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</row>
    <row r="419" spans="1:3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</row>
    <row r="420" spans="1:3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</row>
    <row r="421" spans="1:3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</row>
    <row r="422" spans="1:3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</row>
    <row r="423" spans="1:3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</row>
    <row r="424" spans="1:3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</row>
    <row r="425" spans="1:3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</row>
    <row r="426" spans="1:3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</row>
    <row r="427" spans="1:3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</row>
    <row r="428" spans="1:3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</row>
    <row r="429" spans="1:3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</row>
    <row r="430" spans="1:3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</row>
    <row r="431" spans="1:3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</row>
    <row r="432" spans="1:3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</row>
    <row r="433" spans="1:3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</row>
    <row r="434" spans="1:3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</row>
    <row r="435" spans="1:3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</row>
    <row r="436" spans="1:3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</row>
    <row r="437" spans="1:3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</row>
    <row r="438" spans="1:3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</row>
    <row r="439" spans="1:3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</row>
    <row r="440" spans="1:3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</row>
    <row r="441" spans="1:3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</row>
    <row r="442" spans="1:3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</row>
    <row r="443" spans="1:3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</row>
    <row r="444" spans="1:3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</row>
    <row r="445" spans="1:3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</row>
    <row r="446" spans="1:3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</row>
    <row r="447" spans="1:3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</row>
    <row r="448" spans="1:3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</row>
    <row r="449" spans="1:3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</row>
    <row r="450" spans="1:3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</row>
    <row r="451" spans="1:3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</row>
    <row r="452" spans="1:3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</row>
    <row r="453" spans="1:3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</row>
    <row r="454" spans="1:3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</row>
    <row r="455" spans="1:3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</row>
    <row r="456" spans="1:3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</row>
    <row r="457" spans="1:3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</row>
    <row r="458" spans="1:3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</row>
    <row r="459" spans="1:3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</row>
    <row r="460" spans="1:3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</row>
    <row r="461" spans="1:3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</row>
    <row r="462" spans="1:3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</row>
    <row r="463" spans="1:3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</row>
    <row r="464" spans="1:3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</row>
    <row r="465" spans="1:3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</row>
    <row r="466" spans="1:3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</row>
    <row r="467" spans="1:3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</row>
    <row r="468" spans="1:3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</row>
    <row r="469" spans="1:3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</row>
    <row r="470" spans="1:3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</row>
    <row r="471" spans="1:3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</row>
    <row r="472" spans="1:3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</row>
    <row r="473" spans="1:3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</row>
    <row r="474" spans="1:3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</row>
    <row r="475" spans="1:3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</row>
    <row r="476" spans="1:3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</row>
    <row r="477" spans="1:3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</row>
    <row r="478" spans="1:3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</row>
    <row r="479" spans="1:3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</row>
    <row r="480" spans="1:3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</row>
    <row r="481" spans="1:3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</row>
    <row r="482" spans="1:3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</row>
    <row r="483" spans="1:3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</row>
    <row r="484" spans="1:3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</row>
    <row r="485" spans="1:3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</row>
    <row r="486" spans="1:3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</row>
    <row r="487" spans="1:3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</row>
    <row r="488" spans="1:3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</row>
    <row r="489" spans="1:3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</row>
    <row r="490" spans="1:3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</row>
    <row r="491" spans="1:3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</row>
    <row r="492" spans="1:3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</row>
    <row r="493" spans="1:3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</row>
    <row r="494" spans="1:3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</row>
    <row r="495" spans="1:3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</row>
    <row r="496" spans="1:3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</row>
    <row r="497" spans="1:3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</row>
    <row r="498" spans="1:3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</row>
    <row r="499" spans="1:3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</row>
    <row r="500" spans="1:3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</row>
    <row r="501" spans="1:3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</row>
    <row r="502" spans="1:3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</row>
    <row r="503" spans="1:3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</row>
    <row r="504" spans="1:3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</row>
    <row r="505" spans="1:3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</row>
    <row r="506" spans="1:3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</row>
    <row r="507" spans="1:3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</row>
    <row r="508" spans="1:3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</row>
    <row r="509" spans="1:3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</row>
    <row r="510" spans="1:3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</row>
    <row r="511" spans="1:3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</row>
    <row r="512" spans="1:3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</row>
    <row r="513" spans="1:3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</row>
    <row r="514" spans="1:3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</row>
    <row r="515" spans="1:3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</row>
    <row r="516" spans="1:3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</row>
    <row r="517" spans="1:3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</row>
    <row r="518" spans="1:3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</row>
    <row r="519" spans="1:3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</row>
    <row r="520" spans="1:3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</row>
    <row r="521" spans="1:3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</row>
    <row r="522" spans="1:3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</row>
    <row r="523" spans="1:3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</row>
    <row r="524" spans="1:3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</row>
    <row r="525" spans="1:3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</row>
    <row r="526" spans="1:3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</row>
    <row r="527" spans="1:3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</row>
    <row r="528" spans="1:3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</row>
    <row r="529" spans="1:3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</row>
    <row r="530" spans="1:3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</row>
    <row r="531" spans="1:3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</row>
    <row r="532" spans="1:3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</row>
    <row r="533" spans="1:3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</row>
    <row r="534" spans="1:3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</row>
    <row r="535" spans="1:3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</row>
    <row r="536" spans="1:3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</row>
    <row r="537" spans="1:3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</row>
    <row r="538" spans="1:3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</row>
    <row r="539" spans="1:3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</row>
    <row r="540" spans="1:3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</row>
    <row r="541" spans="1:3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</row>
    <row r="542" spans="1:3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</row>
    <row r="543" spans="1:3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</row>
    <row r="544" spans="1:3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</row>
    <row r="545" spans="1:3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</row>
    <row r="546" spans="1:3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</row>
    <row r="547" spans="1:3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</row>
    <row r="548" spans="1:3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</row>
    <row r="549" spans="1:3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</row>
    <row r="550" spans="1:3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</row>
    <row r="551" spans="1:3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</row>
    <row r="552" spans="1:3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</row>
    <row r="553" spans="1:3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</row>
    <row r="554" spans="1:3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</row>
    <row r="555" spans="1:3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</row>
    <row r="556" spans="1:3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</row>
    <row r="557" spans="1:3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</row>
    <row r="558" spans="1:3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</row>
    <row r="559" spans="1:3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</row>
    <row r="560" spans="1:3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</row>
    <row r="561" spans="1:3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</row>
    <row r="562" spans="1:3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</row>
    <row r="563" spans="1:3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</row>
    <row r="564" spans="1:3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</row>
    <row r="565" spans="1:3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</row>
    <row r="566" spans="1:3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</row>
    <row r="567" spans="1:3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</row>
    <row r="568" spans="1:3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</row>
    <row r="569" spans="1:3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</row>
    <row r="570" spans="1:3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</row>
    <row r="571" spans="1:3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</row>
    <row r="572" spans="1:3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</row>
    <row r="573" spans="1:3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</row>
    <row r="574" spans="1:3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</row>
    <row r="575" spans="1:3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</row>
    <row r="576" spans="1:3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</row>
    <row r="577" spans="1:3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</row>
    <row r="578" spans="1:3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</row>
    <row r="579" spans="1:3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</row>
    <row r="580" spans="1:3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</row>
    <row r="581" spans="1:3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</row>
    <row r="582" spans="1:3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</row>
    <row r="583" spans="1:3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</row>
    <row r="584" spans="1:3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</row>
    <row r="585" spans="1:3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</row>
    <row r="586" spans="1:3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</row>
    <row r="587" spans="1:3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</row>
    <row r="588" spans="1:3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</row>
    <row r="589" spans="1:3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</row>
    <row r="590" spans="1:3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</row>
    <row r="591" spans="1:3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</row>
    <row r="592" spans="1:3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</row>
    <row r="593" spans="1:3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</row>
    <row r="594" spans="1:3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</row>
    <row r="595" spans="1:3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</row>
    <row r="596" spans="1:3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</row>
    <row r="597" spans="1:3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</row>
    <row r="598" spans="1:3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</row>
    <row r="599" spans="1:3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</row>
    <row r="600" spans="1:3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</row>
    <row r="601" spans="1:3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</row>
    <row r="602" spans="1:3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</row>
    <row r="603" spans="1:3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</row>
    <row r="604" spans="1:3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</row>
    <row r="605" spans="1:3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</row>
    <row r="606" spans="1:3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</row>
    <row r="607" spans="1:3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</row>
    <row r="608" spans="1:3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</row>
    <row r="609" spans="1:3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</row>
    <row r="610" spans="1:3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</row>
    <row r="611" spans="1:3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</row>
    <row r="612" spans="1:3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</row>
    <row r="613" spans="1:3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</row>
    <row r="614" spans="1:3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</row>
    <row r="615" spans="1:3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</row>
    <row r="616" spans="1:3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</row>
    <row r="617" spans="1:3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</row>
    <row r="618" spans="1:3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</row>
    <row r="619" spans="1:3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</row>
    <row r="620" spans="1:3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</row>
    <row r="621" spans="1:3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</row>
    <row r="622" spans="1:3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</row>
    <row r="623" spans="1:3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</row>
    <row r="624" spans="1:3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</row>
    <row r="625" spans="1:3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</row>
    <row r="626" spans="1:3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</row>
    <row r="627" spans="1:3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</row>
    <row r="628" spans="1:3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</row>
    <row r="629" spans="1:3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</row>
    <row r="630" spans="1:3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</row>
    <row r="631" spans="1:3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</row>
    <row r="632" spans="1:3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</row>
    <row r="633" spans="1:3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</row>
    <row r="634" spans="1:3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</row>
    <row r="635" spans="1:3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</row>
    <row r="636" spans="1:3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</row>
    <row r="637" spans="1:3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</row>
    <row r="638" spans="1:3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</row>
    <row r="639" spans="1:3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</row>
    <row r="640" spans="1:3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</row>
    <row r="641" spans="1:3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</row>
    <row r="642" spans="1:3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</row>
    <row r="643" spans="1:3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</row>
    <row r="644" spans="1:3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</row>
    <row r="645" spans="1:3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</row>
    <row r="646" spans="1:3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</row>
    <row r="647" spans="1:3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</row>
    <row r="648" spans="1:3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</row>
    <row r="649" spans="1:3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</row>
    <row r="650" spans="1:3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</row>
    <row r="651" spans="1:3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</row>
    <row r="652" spans="1:3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</row>
    <row r="653" spans="1:3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</row>
    <row r="654" spans="1:3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</row>
    <row r="655" spans="1:3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</row>
    <row r="656" spans="1:3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</row>
    <row r="657" spans="1:3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</row>
    <row r="658" spans="1:3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</row>
    <row r="659" spans="1:3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</row>
    <row r="660" spans="1:3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</row>
    <row r="661" spans="1:3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</row>
    <row r="662" spans="1:3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</row>
    <row r="663" spans="1:3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</row>
    <row r="664" spans="1:3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</row>
    <row r="665" spans="1:3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</row>
    <row r="666" spans="1:3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</row>
    <row r="667" spans="1:3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</row>
    <row r="668" spans="1:3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</row>
    <row r="669" spans="1:3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</row>
    <row r="670" spans="1:3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</row>
    <row r="671" spans="1:3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</row>
    <row r="672" spans="1:3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</row>
    <row r="673" spans="1:3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</row>
    <row r="674" spans="1:3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</row>
    <row r="675" spans="1:3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</row>
    <row r="676" spans="1:3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</row>
    <row r="677" spans="1:3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</row>
    <row r="678" spans="1:3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</row>
    <row r="679" spans="1:3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</row>
    <row r="680" spans="1:3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</row>
    <row r="681" spans="1:3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</row>
    <row r="682" spans="1:3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</row>
    <row r="683" spans="1:3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</row>
    <row r="684" spans="1:3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</row>
    <row r="685" spans="1:3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</row>
    <row r="686" spans="1:3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</row>
    <row r="687" spans="1:3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</row>
    <row r="688" spans="1:3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</row>
    <row r="689" spans="1:3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</row>
    <row r="690" spans="1:3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</row>
    <row r="691" spans="1:3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</row>
    <row r="692" spans="1:3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</row>
    <row r="693" spans="1:3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</row>
    <row r="694" spans="1:3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</row>
    <row r="695" spans="1:3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</row>
    <row r="696" spans="1:3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</row>
    <row r="697" spans="1:3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</row>
    <row r="698" spans="1:3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</row>
    <row r="699" spans="1:3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</row>
    <row r="700" spans="1:3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</row>
    <row r="701" spans="1:3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</row>
    <row r="702" spans="1:3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</row>
    <row r="703" spans="1:3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</row>
    <row r="704" spans="1:3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</row>
    <row r="705" spans="1:3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</row>
    <row r="706" spans="1:3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</row>
    <row r="707" spans="1:3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</row>
    <row r="708" spans="1:3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</row>
    <row r="709" spans="1:3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</row>
    <row r="710" spans="1:3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</row>
    <row r="711" spans="1:3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</row>
    <row r="712" spans="1:3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</row>
    <row r="713" spans="1:3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</row>
    <row r="714" spans="1:3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</row>
    <row r="715" spans="1:3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</row>
    <row r="716" spans="1:3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</row>
    <row r="717" spans="1:3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</row>
    <row r="718" spans="1:3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</row>
    <row r="719" spans="1:3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</row>
    <row r="720" spans="1:3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</row>
    <row r="721" spans="1:3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</row>
    <row r="722" spans="1:3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</row>
    <row r="723" spans="1:3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</row>
    <row r="724" spans="1:3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</row>
    <row r="725" spans="1:3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</row>
    <row r="726" spans="1:3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</row>
    <row r="727" spans="1:3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</row>
    <row r="728" spans="1:3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</row>
    <row r="729" spans="1:3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</row>
    <row r="730" spans="1:3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</row>
    <row r="731" spans="1:3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</row>
    <row r="732" spans="1:3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</row>
    <row r="733" spans="1:3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</row>
    <row r="734" spans="1:3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  <c r="IY734" s="33"/>
      <c r="IZ734" s="33"/>
      <c r="JA734" s="33"/>
      <c r="JB734" s="33"/>
      <c r="JC734" s="33"/>
      <c r="JD734" s="33"/>
      <c r="JE734" s="33"/>
      <c r="JF734" s="33"/>
      <c r="JG734" s="33"/>
      <c r="JH734" s="33"/>
      <c r="JI734" s="33"/>
      <c r="JJ734" s="33"/>
      <c r="JK734" s="33"/>
      <c r="JL734" s="33"/>
      <c r="JM734" s="33"/>
      <c r="JN734" s="33"/>
      <c r="JO734" s="33"/>
      <c r="JP734" s="33"/>
      <c r="JQ734" s="33"/>
      <c r="JR734" s="33"/>
      <c r="JS734" s="33"/>
      <c r="JT734" s="33"/>
      <c r="JU734" s="33"/>
      <c r="JV734" s="33"/>
      <c r="JW734" s="33"/>
      <c r="JX734" s="33"/>
      <c r="JY734" s="33"/>
      <c r="JZ734" s="33"/>
      <c r="KA734" s="33"/>
      <c r="KB734" s="33"/>
      <c r="KC734" s="33"/>
      <c r="KD734" s="33"/>
      <c r="KE734" s="33"/>
      <c r="KF734" s="33"/>
      <c r="KG734" s="33"/>
      <c r="KH734" s="33"/>
      <c r="KI734" s="33"/>
      <c r="KJ734" s="33"/>
      <c r="KK734" s="33"/>
      <c r="KL734" s="33"/>
      <c r="KM734" s="33"/>
      <c r="KN734" s="33"/>
      <c r="KO734" s="33"/>
      <c r="KP734" s="33"/>
      <c r="KQ734" s="33"/>
      <c r="KR734" s="33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33"/>
    </row>
    <row r="735" spans="1:3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  <c r="IY735" s="33"/>
      <c r="IZ735" s="33"/>
      <c r="JA735" s="33"/>
      <c r="JB735" s="33"/>
      <c r="JC735" s="33"/>
      <c r="JD735" s="33"/>
      <c r="JE735" s="33"/>
      <c r="JF735" s="33"/>
      <c r="JG735" s="33"/>
      <c r="JH735" s="33"/>
      <c r="JI735" s="33"/>
      <c r="JJ735" s="33"/>
      <c r="JK735" s="33"/>
      <c r="JL735" s="33"/>
      <c r="JM735" s="33"/>
      <c r="JN735" s="33"/>
      <c r="JO735" s="33"/>
      <c r="JP735" s="33"/>
      <c r="JQ735" s="33"/>
      <c r="JR735" s="33"/>
      <c r="JS735" s="33"/>
      <c r="JT735" s="33"/>
      <c r="JU735" s="33"/>
      <c r="JV735" s="33"/>
      <c r="JW735" s="33"/>
      <c r="JX735" s="33"/>
      <c r="JY735" s="33"/>
      <c r="JZ735" s="33"/>
      <c r="KA735" s="33"/>
      <c r="KB735" s="33"/>
      <c r="KC735" s="33"/>
      <c r="KD735" s="33"/>
      <c r="KE735" s="33"/>
      <c r="KF735" s="33"/>
      <c r="KG735" s="33"/>
      <c r="KH735" s="33"/>
      <c r="KI735" s="33"/>
      <c r="KJ735" s="33"/>
      <c r="KK735" s="33"/>
      <c r="KL735" s="33"/>
      <c r="KM735" s="33"/>
      <c r="KN735" s="33"/>
      <c r="KO735" s="33"/>
      <c r="KP735" s="33"/>
      <c r="KQ735" s="33"/>
      <c r="KR735" s="33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33"/>
    </row>
    <row r="736" spans="1:3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</row>
    <row r="737" spans="1:3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</row>
    <row r="738" spans="1:3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</row>
    <row r="739" spans="1:3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  <c r="IY739" s="33"/>
      <c r="IZ739" s="33"/>
      <c r="JA739" s="33"/>
      <c r="JB739" s="33"/>
      <c r="JC739" s="33"/>
      <c r="JD739" s="33"/>
      <c r="JE739" s="33"/>
      <c r="JF739" s="33"/>
      <c r="JG739" s="33"/>
      <c r="JH739" s="33"/>
      <c r="JI739" s="33"/>
      <c r="JJ739" s="33"/>
      <c r="JK739" s="33"/>
      <c r="JL739" s="33"/>
      <c r="JM739" s="33"/>
      <c r="JN739" s="33"/>
      <c r="JO739" s="33"/>
      <c r="JP739" s="33"/>
      <c r="JQ739" s="33"/>
      <c r="JR739" s="33"/>
      <c r="JS739" s="33"/>
      <c r="JT739" s="33"/>
      <c r="JU739" s="33"/>
      <c r="JV739" s="33"/>
      <c r="JW739" s="33"/>
      <c r="JX739" s="33"/>
      <c r="JY739" s="33"/>
      <c r="JZ739" s="33"/>
      <c r="KA739" s="33"/>
      <c r="KB739" s="33"/>
      <c r="KC739" s="33"/>
      <c r="KD739" s="33"/>
      <c r="KE739" s="33"/>
      <c r="KF739" s="33"/>
      <c r="KG739" s="33"/>
      <c r="KH739" s="33"/>
      <c r="KI739" s="33"/>
      <c r="KJ739" s="33"/>
      <c r="KK739" s="33"/>
      <c r="KL739" s="33"/>
      <c r="KM739" s="33"/>
      <c r="KN739" s="33"/>
      <c r="KO739" s="33"/>
      <c r="KP739" s="33"/>
      <c r="KQ739" s="33"/>
      <c r="KR739" s="33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33"/>
    </row>
    <row r="740" spans="1:3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  <c r="IY740" s="33"/>
      <c r="IZ740" s="33"/>
      <c r="JA740" s="33"/>
      <c r="JB740" s="33"/>
      <c r="JC740" s="33"/>
      <c r="JD740" s="33"/>
      <c r="JE740" s="33"/>
      <c r="JF740" s="33"/>
      <c r="JG740" s="33"/>
      <c r="JH740" s="33"/>
      <c r="JI740" s="33"/>
      <c r="JJ740" s="33"/>
      <c r="JK740" s="33"/>
      <c r="JL740" s="33"/>
      <c r="JM740" s="33"/>
      <c r="JN740" s="33"/>
      <c r="JO740" s="33"/>
      <c r="JP740" s="33"/>
      <c r="JQ740" s="33"/>
      <c r="JR740" s="33"/>
      <c r="JS740" s="33"/>
      <c r="JT740" s="33"/>
      <c r="JU740" s="33"/>
      <c r="JV740" s="33"/>
      <c r="JW740" s="33"/>
      <c r="JX740" s="33"/>
      <c r="JY740" s="33"/>
      <c r="JZ740" s="33"/>
      <c r="KA740" s="33"/>
      <c r="KB740" s="33"/>
      <c r="KC740" s="33"/>
      <c r="KD740" s="33"/>
      <c r="KE740" s="33"/>
      <c r="KF740" s="33"/>
      <c r="KG740" s="33"/>
      <c r="KH740" s="33"/>
      <c r="KI740" s="33"/>
      <c r="KJ740" s="33"/>
      <c r="KK740" s="33"/>
      <c r="KL740" s="33"/>
      <c r="KM740" s="33"/>
      <c r="KN740" s="33"/>
      <c r="KO740" s="33"/>
      <c r="KP740" s="33"/>
      <c r="KQ740" s="33"/>
      <c r="KR740" s="33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33"/>
    </row>
    <row r="741" spans="1:3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</row>
    <row r="742" spans="1:3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</row>
    <row r="743" spans="1:3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</row>
    <row r="744" spans="1:3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</row>
    <row r="745" spans="1:3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  <c r="IY745" s="33"/>
      <c r="IZ745" s="33"/>
      <c r="JA745" s="33"/>
      <c r="JB745" s="33"/>
      <c r="JC745" s="33"/>
      <c r="JD745" s="33"/>
      <c r="JE745" s="33"/>
      <c r="JF745" s="33"/>
      <c r="JG745" s="33"/>
      <c r="JH745" s="33"/>
      <c r="JI745" s="33"/>
      <c r="JJ745" s="33"/>
      <c r="JK745" s="33"/>
      <c r="JL745" s="33"/>
      <c r="JM745" s="33"/>
      <c r="JN745" s="33"/>
      <c r="JO745" s="33"/>
      <c r="JP745" s="33"/>
      <c r="JQ745" s="33"/>
      <c r="JR745" s="33"/>
      <c r="JS745" s="33"/>
      <c r="JT745" s="33"/>
      <c r="JU745" s="33"/>
      <c r="JV745" s="33"/>
      <c r="JW745" s="33"/>
      <c r="JX745" s="33"/>
      <c r="JY745" s="33"/>
      <c r="JZ745" s="33"/>
      <c r="KA745" s="33"/>
      <c r="KB745" s="33"/>
      <c r="KC745" s="33"/>
      <c r="KD745" s="33"/>
      <c r="KE745" s="33"/>
      <c r="KF745" s="33"/>
      <c r="KG745" s="33"/>
      <c r="KH745" s="33"/>
      <c r="KI745" s="33"/>
      <c r="KJ745" s="33"/>
      <c r="KK745" s="33"/>
      <c r="KL745" s="33"/>
      <c r="KM745" s="33"/>
      <c r="KN745" s="33"/>
      <c r="KO745" s="33"/>
      <c r="KP745" s="33"/>
      <c r="KQ745" s="33"/>
      <c r="KR745" s="33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33"/>
    </row>
    <row r="746" spans="1:3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</row>
    <row r="747" spans="1:3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</row>
    <row r="748" spans="1:3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</row>
    <row r="749" spans="1:3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</row>
    <row r="750" spans="1:3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  <c r="IY750" s="33"/>
      <c r="IZ750" s="33"/>
      <c r="JA750" s="33"/>
      <c r="JB750" s="33"/>
      <c r="JC750" s="33"/>
      <c r="JD750" s="33"/>
      <c r="JE750" s="33"/>
      <c r="JF750" s="33"/>
      <c r="JG750" s="33"/>
      <c r="JH750" s="33"/>
      <c r="JI750" s="33"/>
      <c r="JJ750" s="33"/>
      <c r="JK750" s="33"/>
      <c r="JL750" s="33"/>
      <c r="JM750" s="33"/>
      <c r="JN750" s="33"/>
      <c r="JO750" s="33"/>
      <c r="JP750" s="33"/>
      <c r="JQ750" s="33"/>
      <c r="JR750" s="33"/>
      <c r="JS750" s="33"/>
      <c r="JT750" s="33"/>
      <c r="JU750" s="33"/>
      <c r="JV750" s="33"/>
      <c r="JW750" s="33"/>
      <c r="JX750" s="33"/>
      <c r="JY750" s="33"/>
      <c r="JZ750" s="33"/>
      <c r="KA750" s="33"/>
      <c r="KB750" s="33"/>
      <c r="KC750" s="33"/>
      <c r="KD750" s="33"/>
      <c r="KE750" s="33"/>
      <c r="KF750" s="33"/>
      <c r="KG750" s="33"/>
      <c r="KH750" s="33"/>
      <c r="KI750" s="33"/>
      <c r="KJ750" s="33"/>
      <c r="KK750" s="33"/>
      <c r="KL750" s="33"/>
      <c r="KM750" s="33"/>
      <c r="KN750" s="33"/>
      <c r="KO750" s="33"/>
      <c r="KP750" s="33"/>
      <c r="KQ750" s="33"/>
      <c r="KR750" s="33"/>
      <c r="KS750" s="33"/>
      <c r="KT750" s="33"/>
      <c r="KU750" s="33"/>
      <c r="KV750" s="33"/>
      <c r="KW750" s="33"/>
      <c r="KX750" s="33"/>
      <c r="KY750" s="33"/>
      <c r="KZ750" s="33"/>
      <c r="LA750" s="33"/>
      <c r="LB750" s="33"/>
      <c r="LC750" s="33"/>
    </row>
    <row r="751" spans="1:3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  <c r="IY751" s="33"/>
      <c r="IZ751" s="33"/>
      <c r="JA751" s="33"/>
      <c r="JB751" s="33"/>
      <c r="JC751" s="33"/>
      <c r="JD751" s="33"/>
      <c r="JE751" s="33"/>
      <c r="JF751" s="33"/>
      <c r="JG751" s="33"/>
      <c r="JH751" s="33"/>
      <c r="JI751" s="33"/>
      <c r="JJ751" s="33"/>
      <c r="JK751" s="33"/>
      <c r="JL751" s="33"/>
      <c r="JM751" s="33"/>
      <c r="JN751" s="33"/>
      <c r="JO751" s="33"/>
      <c r="JP751" s="33"/>
      <c r="JQ751" s="33"/>
      <c r="JR751" s="33"/>
      <c r="JS751" s="33"/>
      <c r="JT751" s="33"/>
      <c r="JU751" s="33"/>
      <c r="JV751" s="33"/>
      <c r="JW751" s="33"/>
      <c r="JX751" s="33"/>
      <c r="JY751" s="33"/>
      <c r="JZ751" s="33"/>
      <c r="KA751" s="33"/>
      <c r="KB751" s="33"/>
      <c r="KC751" s="33"/>
      <c r="KD751" s="33"/>
      <c r="KE751" s="33"/>
      <c r="KF751" s="33"/>
      <c r="KG751" s="33"/>
      <c r="KH751" s="33"/>
      <c r="KI751" s="33"/>
      <c r="KJ751" s="33"/>
      <c r="KK751" s="33"/>
      <c r="KL751" s="33"/>
      <c r="KM751" s="33"/>
      <c r="KN751" s="33"/>
      <c r="KO751" s="33"/>
      <c r="KP751" s="33"/>
      <c r="KQ751" s="33"/>
      <c r="KR751" s="33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33"/>
    </row>
    <row r="752" spans="1:3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  <c r="IY752" s="33"/>
      <c r="IZ752" s="33"/>
      <c r="JA752" s="33"/>
      <c r="JB752" s="33"/>
      <c r="JC752" s="33"/>
      <c r="JD752" s="33"/>
      <c r="JE752" s="33"/>
      <c r="JF752" s="33"/>
      <c r="JG752" s="33"/>
      <c r="JH752" s="33"/>
      <c r="JI752" s="33"/>
      <c r="JJ752" s="33"/>
      <c r="JK752" s="33"/>
      <c r="JL752" s="33"/>
      <c r="JM752" s="33"/>
      <c r="JN752" s="33"/>
      <c r="JO752" s="33"/>
      <c r="JP752" s="33"/>
      <c r="JQ752" s="33"/>
      <c r="JR752" s="33"/>
      <c r="JS752" s="33"/>
      <c r="JT752" s="33"/>
      <c r="JU752" s="33"/>
      <c r="JV752" s="33"/>
      <c r="JW752" s="33"/>
      <c r="JX752" s="33"/>
      <c r="JY752" s="33"/>
      <c r="JZ752" s="33"/>
      <c r="KA752" s="33"/>
      <c r="KB752" s="33"/>
      <c r="KC752" s="33"/>
      <c r="KD752" s="33"/>
      <c r="KE752" s="33"/>
      <c r="KF752" s="33"/>
      <c r="KG752" s="33"/>
      <c r="KH752" s="33"/>
      <c r="KI752" s="33"/>
      <c r="KJ752" s="33"/>
      <c r="KK752" s="33"/>
      <c r="KL752" s="33"/>
      <c r="KM752" s="33"/>
      <c r="KN752" s="33"/>
      <c r="KO752" s="33"/>
      <c r="KP752" s="33"/>
      <c r="KQ752" s="33"/>
      <c r="KR752" s="33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33"/>
    </row>
    <row r="753" spans="1:3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</row>
    <row r="754" spans="1:3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</row>
    <row r="755" spans="1:3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</row>
    <row r="756" spans="1:3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</row>
    <row r="757" spans="1:3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</row>
    <row r="758" spans="1:3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</row>
    <row r="759" spans="1:3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</row>
    <row r="760" spans="1:3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</row>
    <row r="761" spans="1:3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</row>
    <row r="762" spans="1:3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</row>
    <row r="763" spans="1:3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</row>
    <row r="764" spans="1:3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</row>
    <row r="765" spans="1:3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</row>
    <row r="766" spans="1:3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</row>
    <row r="767" spans="1:3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</row>
    <row r="768" spans="1:3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  <c r="IY768" s="33"/>
      <c r="IZ768" s="33"/>
      <c r="JA768" s="33"/>
      <c r="JB768" s="33"/>
      <c r="JC768" s="33"/>
      <c r="JD768" s="33"/>
      <c r="JE768" s="33"/>
      <c r="JF768" s="33"/>
      <c r="JG768" s="33"/>
      <c r="JH768" s="33"/>
      <c r="JI768" s="33"/>
      <c r="JJ768" s="33"/>
      <c r="JK768" s="33"/>
      <c r="JL768" s="33"/>
      <c r="JM768" s="33"/>
      <c r="JN768" s="33"/>
      <c r="JO768" s="33"/>
      <c r="JP768" s="33"/>
      <c r="JQ768" s="33"/>
      <c r="JR768" s="33"/>
      <c r="JS768" s="33"/>
      <c r="JT768" s="33"/>
      <c r="JU768" s="33"/>
      <c r="JV768" s="33"/>
      <c r="JW768" s="33"/>
      <c r="JX768" s="33"/>
      <c r="JY768" s="33"/>
      <c r="JZ768" s="33"/>
      <c r="KA768" s="33"/>
      <c r="KB768" s="33"/>
      <c r="KC768" s="33"/>
      <c r="KD768" s="33"/>
      <c r="KE768" s="33"/>
      <c r="KF768" s="33"/>
      <c r="KG768" s="33"/>
      <c r="KH768" s="33"/>
      <c r="KI768" s="33"/>
      <c r="KJ768" s="33"/>
      <c r="KK768" s="33"/>
      <c r="KL768" s="33"/>
      <c r="KM768" s="33"/>
      <c r="KN768" s="33"/>
      <c r="KO768" s="33"/>
      <c r="KP768" s="33"/>
      <c r="KQ768" s="33"/>
      <c r="KR768" s="33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33"/>
    </row>
    <row r="769" spans="1:3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</row>
    <row r="770" spans="1:3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</row>
    <row r="771" spans="1:3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</row>
    <row r="772" spans="1:3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</row>
    <row r="773" spans="1:3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</row>
    <row r="774" spans="1:3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</row>
    <row r="775" spans="1:3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</row>
    <row r="776" spans="1:3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</row>
    <row r="777" spans="1:3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  <c r="IY777" s="33"/>
      <c r="IZ777" s="33"/>
      <c r="JA777" s="33"/>
      <c r="JB777" s="33"/>
      <c r="JC777" s="33"/>
      <c r="JD777" s="33"/>
      <c r="JE777" s="33"/>
      <c r="JF777" s="33"/>
      <c r="JG777" s="33"/>
      <c r="JH777" s="33"/>
      <c r="JI777" s="33"/>
      <c r="JJ777" s="33"/>
      <c r="JK777" s="33"/>
      <c r="JL777" s="33"/>
      <c r="JM777" s="33"/>
      <c r="JN777" s="33"/>
      <c r="JO777" s="33"/>
      <c r="JP777" s="33"/>
      <c r="JQ777" s="33"/>
      <c r="JR777" s="33"/>
      <c r="JS777" s="33"/>
      <c r="JT777" s="33"/>
      <c r="JU777" s="33"/>
      <c r="JV777" s="33"/>
      <c r="JW777" s="33"/>
      <c r="JX777" s="33"/>
      <c r="JY777" s="33"/>
      <c r="JZ777" s="33"/>
      <c r="KA777" s="33"/>
      <c r="KB777" s="33"/>
      <c r="KC777" s="33"/>
      <c r="KD777" s="33"/>
      <c r="KE777" s="33"/>
      <c r="KF777" s="33"/>
      <c r="KG777" s="33"/>
      <c r="KH777" s="33"/>
      <c r="KI777" s="33"/>
      <c r="KJ777" s="33"/>
      <c r="KK777" s="33"/>
      <c r="KL777" s="33"/>
      <c r="KM777" s="33"/>
      <c r="KN777" s="33"/>
      <c r="KO777" s="33"/>
      <c r="KP777" s="33"/>
      <c r="KQ777" s="33"/>
      <c r="KR777" s="33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33"/>
    </row>
    <row r="778" spans="1:3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</row>
    <row r="779" spans="1:3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</row>
    <row r="780" spans="1:3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</row>
    <row r="781" spans="1:3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</row>
    <row r="782" spans="1:3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</row>
    <row r="783" spans="1:3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  <c r="IY783" s="33"/>
      <c r="IZ783" s="33"/>
      <c r="JA783" s="33"/>
      <c r="JB783" s="33"/>
      <c r="JC783" s="33"/>
      <c r="JD783" s="33"/>
      <c r="JE783" s="33"/>
      <c r="JF783" s="33"/>
      <c r="JG783" s="33"/>
      <c r="JH783" s="33"/>
      <c r="JI783" s="33"/>
      <c r="JJ783" s="33"/>
      <c r="JK783" s="33"/>
      <c r="JL783" s="33"/>
      <c r="JM783" s="33"/>
      <c r="JN783" s="33"/>
      <c r="JO783" s="33"/>
      <c r="JP783" s="33"/>
      <c r="JQ783" s="33"/>
      <c r="JR783" s="33"/>
      <c r="JS783" s="33"/>
      <c r="JT783" s="33"/>
      <c r="JU783" s="33"/>
      <c r="JV783" s="33"/>
      <c r="JW783" s="33"/>
      <c r="JX783" s="33"/>
      <c r="JY783" s="33"/>
      <c r="JZ783" s="33"/>
      <c r="KA783" s="33"/>
      <c r="KB783" s="33"/>
      <c r="KC783" s="33"/>
      <c r="KD783" s="33"/>
      <c r="KE783" s="33"/>
      <c r="KF783" s="33"/>
      <c r="KG783" s="33"/>
      <c r="KH783" s="33"/>
      <c r="KI783" s="33"/>
      <c r="KJ783" s="33"/>
      <c r="KK783" s="33"/>
      <c r="KL783" s="33"/>
      <c r="KM783" s="33"/>
      <c r="KN783" s="33"/>
      <c r="KO783" s="33"/>
      <c r="KP783" s="33"/>
      <c r="KQ783" s="33"/>
      <c r="KR783" s="33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33"/>
    </row>
    <row r="784" spans="1:3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  <c r="IY784" s="33"/>
      <c r="IZ784" s="33"/>
      <c r="JA784" s="33"/>
      <c r="JB784" s="33"/>
      <c r="JC784" s="33"/>
      <c r="JD784" s="33"/>
      <c r="JE784" s="33"/>
      <c r="JF784" s="33"/>
      <c r="JG784" s="33"/>
      <c r="JH784" s="33"/>
      <c r="JI784" s="33"/>
      <c r="JJ784" s="33"/>
      <c r="JK784" s="33"/>
      <c r="JL784" s="33"/>
      <c r="JM784" s="33"/>
      <c r="JN784" s="33"/>
      <c r="JO784" s="33"/>
      <c r="JP784" s="33"/>
      <c r="JQ784" s="33"/>
      <c r="JR784" s="33"/>
      <c r="JS784" s="33"/>
      <c r="JT784" s="33"/>
      <c r="JU784" s="33"/>
      <c r="JV784" s="33"/>
      <c r="JW784" s="33"/>
      <c r="JX784" s="33"/>
      <c r="JY784" s="33"/>
      <c r="JZ784" s="33"/>
      <c r="KA784" s="33"/>
      <c r="KB784" s="33"/>
      <c r="KC784" s="33"/>
      <c r="KD784" s="33"/>
      <c r="KE784" s="33"/>
      <c r="KF784" s="33"/>
      <c r="KG784" s="33"/>
      <c r="KH784" s="33"/>
      <c r="KI784" s="33"/>
      <c r="KJ784" s="33"/>
      <c r="KK784" s="33"/>
      <c r="KL784" s="33"/>
      <c r="KM784" s="33"/>
      <c r="KN784" s="33"/>
      <c r="KO784" s="33"/>
      <c r="KP784" s="33"/>
      <c r="KQ784" s="33"/>
      <c r="KR784" s="33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33"/>
    </row>
    <row r="785" spans="1:3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</row>
    <row r="786" spans="1:3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</row>
    <row r="787" spans="1:3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</row>
    <row r="788" spans="1:31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</row>
    <row r="789" spans="1:31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</row>
    <row r="790" spans="1:31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</row>
    <row r="791" spans="1:31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</row>
    <row r="792" spans="1:31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</row>
    <row r="793" spans="1:31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</row>
    <row r="794" spans="1:31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  <c r="IY794" s="33"/>
      <c r="IZ794" s="33"/>
      <c r="JA794" s="33"/>
      <c r="JB794" s="33"/>
      <c r="JC794" s="33"/>
      <c r="JD794" s="33"/>
      <c r="JE794" s="33"/>
      <c r="JF794" s="33"/>
      <c r="JG794" s="33"/>
      <c r="JH794" s="33"/>
      <c r="JI794" s="33"/>
      <c r="JJ794" s="33"/>
      <c r="JK794" s="33"/>
      <c r="JL794" s="33"/>
      <c r="JM794" s="33"/>
      <c r="JN794" s="33"/>
      <c r="JO794" s="33"/>
      <c r="JP794" s="33"/>
      <c r="JQ794" s="33"/>
      <c r="JR794" s="33"/>
      <c r="JS794" s="33"/>
      <c r="JT794" s="33"/>
      <c r="JU794" s="33"/>
      <c r="JV794" s="33"/>
      <c r="JW794" s="33"/>
      <c r="JX794" s="33"/>
      <c r="JY794" s="33"/>
      <c r="JZ794" s="33"/>
      <c r="KA794" s="33"/>
      <c r="KB794" s="33"/>
      <c r="KC794" s="33"/>
      <c r="KD794" s="33"/>
      <c r="KE794" s="33"/>
      <c r="KF794" s="33"/>
      <c r="KG794" s="33"/>
      <c r="KH794" s="33"/>
      <c r="KI794" s="33"/>
      <c r="KJ794" s="33"/>
      <c r="KK794" s="33"/>
      <c r="KL794" s="33"/>
      <c r="KM794" s="33"/>
      <c r="KN794" s="33"/>
      <c r="KO794" s="33"/>
      <c r="KP794" s="33"/>
      <c r="KQ794" s="33"/>
      <c r="KR794" s="33"/>
      <c r="KS794" s="33"/>
      <c r="KT794" s="33"/>
      <c r="KU794" s="33"/>
      <c r="KV794" s="33"/>
      <c r="KW794" s="33"/>
      <c r="KX794" s="33"/>
      <c r="KY794" s="33"/>
      <c r="KZ794" s="33"/>
      <c r="LA794" s="33"/>
      <c r="LB794" s="33"/>
      <c r="LC794" s="33"/>
    </row>
    <row r="795" spans="1:31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  <c r="IY795" s="33"/>
      <c r="IZ795" s="33"/>
      <c r="JA795" s="33"/>
      <c r="JB795" s="33"/>
      <c r="JC795" s="33"/>
      <c r="JD795" s="33"/>
      <c r="JE795" s="33"/>
      <c r="JF795" s="33"/>
      <c r="JG795" s="33"/>
      <c r="JH795" s="33"/>
      <c r="JI795" s="33"/>
      <c r="JJ795" s="33"/>
      <c r="JK795" s="33"/>
      <c r="JL795" s="33"/>
      <c r="JM795" s="33"/>
      <c r="JN795" s="33"/>
      <c r="JO795" s="33"/>
      <c r="JP795" s="33"/>
      <c r="JQ795" s="33"/>
      <c r="JR795" s="33"/>
      <c r="JS795" s="33"/>
      <c r="JT795" s="33"/>
      <c r="JU795" s="33"/>
      <c r="JV795" s="33"/>
      <c r="JW795" s="33"/>
      <c r="JX795" s="33"/>
      <c r="JY795" s="33"/>
      <c r="JZ795" s="33"/>
      <c r="KA795" s="33"/>
      <c r="KB795" s="33"/>
      <c r="KC795" s="33"/>
      <c r="KD795" s="33"/>
      <c r="KE795" s="33"/>
      <c r="KF795" s="33"/>
      <c r="KG795" s="33"/>
      <c r="KH795" s="33"/>
      <c r="KI795" s="33"/>
      <c r="KJ795" s="33"/>
      <c r="KK795" s="33"/>
      <c r="KL795" s="33"/>
      <c r="KM795" s="33"/>
      <c r="KN795" s="33"/>
      <c r="KO795" s="33"/>
      <c r="KP795" s="33"/>
      <c r="KQ795" s="33"/>
      <c r="KR795" s="33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33"/>
    </row>
    <row r="796" spans="1:31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  <c r="IY796" s="33"/>
      <c r="IZ796" s="33"/>
      <c r="JA796" s="33"/>
      <c r="JB796" s="33"/>
      <c r="JC796" s="33"/>
      <c r="JD796" s="33"/>
      <c r="JE796" s="33"/>
      <c r="JF796" s="33"/>
      <c r="JG796" s="33"/>
      <c r="JH796" s="33"/>
      <c r="JI796" s="33"/>
      <c r="JJ796" s="33"/>
      <c r="JK796" s="33"/>
      <c r="JL796" s="33"/>
      <c r="JM796" s="33"/>
      <c r="JN796" s="33"/>
      <c r="JO796" s="33"/>
      <c r="JP796" s="33"/>
      <c r="JQ796" s="33"/>
      <c r="JR796" s="33"/>
      <c r="JS796" s="33"/>
      <c r="JT796" s="33"/>
      <c r="JU796" s="33"/>
      <c r="JV796" s="33"/>
      <c r="JW796" s="33"/>
      <c r="JX796" s="33"/>
      <c r="JY796" s="33"/>
      <c r="JZ796" s="33"/>
      <c r="KA796" s="33"/>
      <c r="KB796" s="33"/>
      <c r="KC796" s="33"/>
      <c r="KD796" s="33"/>
      <c r="KE796" s="33"/>
      <c r="KF796" s="33"/>
      <c r="KG796" s="33"/>
      <c r="KH796" s="33"/>
      <c r="KI796" s="33"/>
      <c r="KJ796" s="33"/>
      <c r="KK796" s="33"/>
      <c r="KL796" s="33"/>
      <c r="KM796" s="33"/>
      <c r="KN796" s="33"/>
      <c r="KO796" s="33"/>
      <c r="KP796" s="33"/>
      <c r="KQ796" s="33"/>
      <c r="KR796" s="33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33"/>
    </row>
    <row r="797" spans="1:31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</row>
    <row r="798" spans="1:31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</row>
    <row r="799" spans="1:31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  <c r="IY799" s="33"/>
      <c r="IZ799" s="33"/>
      <c r="JA799" s="33"/>
      <c r="JB799" s="33"/>
      <c r="JC799" s="33"/>
      <c r="JD799" s="33"/>
      <c r="JE799" s="33"/>
      <c r="JF799" s="33"/>
      <c r="JG799" s="33"/>
      <c r="JH799" s="33"/>
      <c r="JI799" s="33"/>
      <c r="JJ799" s="33"/>
      <c r="JK799" s="33"/>
      <c r="JL799" s="33"/>
      <c r="JM799" s="33"/>
      <c r="JN799" s="33"/>
      <c r="JO799" s="33"/>
      <c r="JP799" s="33"/>
      <c r="JQ799" s="33"/>
      <c r="JR799" s="33"/>
      <c r="JS799" s="33"/>
      <c r="JT799" s="33"/>
      <c r="JU799" s="33"/>
      <c r="JV799" s="33"/>
      <c r="JW799" s="33"/>
      <c r="JX799" s="33"/>
      <c r="JY799" s="33"/>
      <c r="JZ799" s="33"/>
      <c r="KA799" s="33"/>
      <c r="KB799" s="33"/>
      <c r="KC799" s="33"/>
      <c r="KD799" s="33"/>
      <c r="KE799" s="33"/>
      <c r="KF799" s="33"/>
      <c r="KG799" s="33"/>
      <c r="KH799" s="33"/>
      <c r="KI799" s="33"/>
      <c r="KJ799" s="33"/>
      <c r="KK799" s="33"/>
      <c r="KL799" s="33"/>
      <c r="KM799" s="33"/>
      <c r="KN799" s="33"/>
      <c r="KO799" s="33"/>
      <c r="KP799" s="33"/>
      <c r="KQ799" s="33"/>
      <c r="KR799" s="33"/>
      <c r="KS799" s="33"/>
      <c r="KT799" s="33"/>
      <c r="KU799" s="33"/>
      <c r="KV799" s="33"/>
      <c r="KW799" s="33"/>
      <c r="KX799" s="33"/>
      <c r="KY799" s="33"/>
      <c r="KZ799" s="33"/>
      <c r="LA799" s="33"/>
      <c r="LB799" s="33"/>
      <c r="LC799" s="33"/>
    </row>
    <row r="800" spans="1:31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  <c r="IY800" s="33"/>
      <c r="IZ800" s="33"/>
      <c r="JA800" s="33"/>
      <c r="JB800" s="33"/>
      <c r="JC800" s="33"/>
      <c r="JD800" s="33"/>
      <c r="JE800" s="33"/>
      <c r="JF800" s="33"/>
      <c r="JG800" s="33"/>
      <c r="JH800" s="33"/>
      <c r="JI800" s="33"/>
      <c r="JJ800" s="33"/>
      <c r="JK800" s="33"/>
      <c r="JL800" s="33"/>
      <c r="JM800" s="33"/>
      <c r="JN800" s="33"/>
      <c r="JO800" s="33"/>
      <c r="JP800" s="33"/>
      <c r="JQ800" s="33"/>
      <c r="JR800" s="33"/>
      <c r="JS800" s="33"/>
      <c r="JT800" s="33"/>
      <c r="JU800" s="33"/>
      <c r="JV800" s="33"/>
      <c r="JW800" s="33"/>
      <c r="JX800" s="33"/>
      <c r="JY800" s="33"/>
      <c r="JZ800" s="33"/>
      <c r="KA800" s="33"/>
      <c r="KB800" s="33"/>
      <c r="KC800" s="33"/>
      <c r="KD800" s="33"/>
      <c r="KE800" s="33"/>
      <c r="KF800" s="33"/>
      <c r="KG800" s="33"/>
      <c r="KH800" s="33"/>
      <c r="KI800" s="33"/>
      <c r="KJ800" s="33"/>
      <c r="KK800" s="33"/>
      <c r="KL800" s="33"/>
      <c r="KM800" s="33"/>
      <c r="KN800" s="33"/>
      <c r="KO800" s="33"/>
      <c r="KP800" s="33"/>
      <c r="KQ800" s="33"/>
      <c r="KR800" s="33"/>
      <c r="KS800" s="33"/>
      <c r="KT800" s="33"/>
      <c r="KU800" s="33"/>
      <c r="KV800" s="33"/>
      <c r="KW800" s="33"/>
      <c r="KX800" s="33"/>
      <c r="KY800" s="33"/>
      <c r="KZ800" s="33"/>
      <c r="LA800" s="33"/>
      <c r="LB800" s="33"/>
      <c r="LC800" s="33"/>
    </row>
    <row r="801" spans="1:31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  <c r="IY801" s="33"/>
      <c r="IZ801" s="33"/>
      <c r="JA801" s="33"/>
      <c r="JB801" s="33"/>
      <c r="JC801" s="33"/>
      <c r="JD801" s="33"/>
      <c r="JE801" s="33"/>
      <c r="JF801" s="33"/>
      <c r="JG801" s="33"/>
      <c r="JH801" s="33"/>
      <c r="JI801" s="33"/>
      <c r="JJ801" s="33"/>
      <c r="JK801" s="33"/>
      <c r="JL801" s="33"/>
      <c r="JM801" s="33"/>
      <c r="JN801" s="33"/>
      <c r="JO801" s="33"/>
      <c r="JP801" s="33"/>
      <c r="JQ801" s="33"/>
      <c r="JR801" s="33"/>
      <c r="JS801" s="33"/>
      <c r="JT801" s="33"/>
      <c r="JU801" s="33"/>
      <c r="JV801" s="33"/>
      <c r="JW801" s="33"/>
      <c r="JX801" s="33"/>
      <c r="JY801" s="33"/>
      <c r="JZ801" s="33"/>
      <c r="KA801" s="33"/>
      <c r="KB801" s="33"/>
      <c r="KC801" s="33"/>
      <c r="KD801" s="33"/>
      <c r="KE801" s="33"/>
      <c r="KF801" s="33"/>
      <c r="KG801" s="33"/>
      <c r="KH801" s="33"/>
      <c r="KI801" s="33"/>
      <c r="KJ801" s="33"/>
      <c r="KK801" s="33"/>
      <c r="KL801" s="33"/>
      <c r="KM801" s="33"/>
      <c r="KN801" s="33"/>
      <c r="KO801" s="33"/>
      <c r="KP801" s="33"/>
      <c r="KQ801" s="33"/>
      <c r="KR801" s="33"/>
      <c r="KS801" s="33"/>
      <c r="KT801" s="33"/>
      <c r="KU801" s="33"/>
      <c r="KV801" s="33"/>
      <c r="KW801" s="33"/>
      <c r="KX801" s="33"/>
      <c r="KY801" s="33"/>
      <c r="KZ801" s="33"/>
      <c r="LA801" s="33"/>
      <c r="LB801" s="33"/>
      <c r="LC801" s="33"/>
    </row>
    <row r="802" spans="1:31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  <c r="IY802" s="33"/>
      <c r="IZ802" s="33"/>
      <c r="JA802" s="33"/>
      <c r="JB802" s="33"/>
      <c r="JC802" s="33"/>
      <c r="JD802" s="33"/>
      <c r="JE802" s="33"/>
      <c r="JF802" s="33"/>
      <c r="JG802" s="33"/>
      <c r="JH802" s="33"/>
      <c r="JI802" s="33"/>
      <c r="JJ802" s="33"/>
      <c r="JK802" s="33"/>
      <c r="JL802" s="33"/>
      <c r="JM802" s="33"/>
      <c r="JN802" s="33"/>
      <c r="JO802" s="33"/>
      <c r="JP802" s="33"/>
      <c r="JQ802" s="33"/>
      <c r="JR802" s="33"/>
      <c r="JS802" s="33"/>
      <c r="JT802" s="33"/>
      <c r="JU802" s="33"/>
      <c r="JV802" s="33"/>
      <c r="JW802" s="33"/>
      <c r="JX802" s="33"/>
      <c r="JY802" s="33"/>
      <c r="JZ802" s="33"/>
      <c r="KA802" s="33"/>
      <c r="KB802" s="33"/>
      <c r="KC802" s="33"/>
      <c r="KD802" s="33"/>
      <c r="KE802" s="33"/>
      <c r="KF802" s="33"/>
      <c r="KG802" s="33"/>
      <c r="KH802" s="33"/>
      <c r="KI802" s="33"/>
      <c r="KJ802" s="33"/>
      <c r="KK802" s="33"/>
      <c r="KL802" s="33"/>
      <c r="KM802" s="33"/>
      <c r="KN802" s="33"/>
      <c r="KO802" s="33"/>
      <c r="KP802" s="33"/>
      <c r="KQ802" s="33"/>
      <c r="KR802" s="33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33"/>
    </row>
    <row r="803" spans="1:31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</row>
    <row r="804" spans="1:31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  <c r="IY804" s="33"/>
      <c r="IZ804" s="33"/>
      <c r="JA804" s="33"/>
      <c r="JB804" s="33"/>
      <c r="JC804" s="33"/>
      <c r="JD804" s="33"/>
      <c r="JE804" s="33"/>
      <c r="JF804" s="33"/>
      <c r="JG804" s="33"/>
      <c r="JH804" s="33"/>
      <c r="JI804" s="33"/>
      <c r="JJ804" s="33"/>
      <c r="JK804" s="33"/>
      <c r="JL804" s="33"/>
      <c r="JM804" s="33"/>
      <c r="JN804" s="33"/>
      <c r="JO804" s="33"/>
      <c r="JP804" s="33"/>
      <c r="JQ804" s="33"/>
      <c r="JR804" s="33"/>
      <c r="JS804" s="33"/>
      <c r="JT804" s="33"/>
      <c r="JU804" s="33"/>
      <c r="JV804" s="33"/>
      <c r="JW804" s="33"/>
      <c r="JX804" s="33"/>
      <c r="JY804" s="33"/>
      <c r="JZ804" s="33"/>
      <c r="KA804" s="33"/>
      <c r="KB804" s="33"/>
      <c r="KC804" s="33"/>
      <c r="KD804" s="33"/>
      <c r="KE804" s="33"/>
      <c r="KF804" s="33"/>
      <c r="KG804" s="33"/>
      <c r="KH804" s="33"/>
      <c r="KI804" s="33"/>
      <c r="KJ804" s="33"/>
      <c r="KK804" s="33"/>
      <c r="KL804" s="33"/>
      <c r="KM804" s="33"/>
      <c r="KN804" s="33"/>
      <c r="KO804" s="33"/>
      <c r="KP804" s="33"/>
      <c r="KQ804" s="33"/>
      <c r="KR804" s="33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33"/>
    </row>
    <row r="805" spans="1:31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</row>
    <row r="806" spans="1:31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</row>
    <row r="807" spans="1:31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  <c r="IY807" s="33"/>
      <c r="IZ807" s="33"/>
      <c r="JA807" s="33"/>
      <c r="JB807" s="33"/>
      <c r="JC807" s="33"/>
      <c r="JD807" s="33"/>
      <c r="JE807" s="33"/>
      <c r="JF807" s="33"/>
      <c r="JG807" s="33"/>
      <c r="JH807" s="33"/>
      <c r="JI807" s="33"/>
      <c r="JJ807" s="33"/>
      <c r="JK807" s="33"/>
      <c r="JL807" s="33"/>
      <c r="JM807" s="33"/>
      <c r="JN807" s="33"/>
      <c r="JO807" s="33"/>
      <c r="JP807" s="33"/>
      <c r="JQ807" s="33"/>
      <c r="JR807" s="33"/>
      <c r="JS807" s="33"/>
      <c r="JT807" s="33"/>
      <c r="JU807" s="33"/>
      <c r="JV807" s="33"/>
      <c r="JW807" s="33"/>
      <c r="JX807" s="33"/>
      <c r="JY807" s="33"/>
      <c r="JZ807" s="33"/>
      <c r="KA807" s="33"/>
      <c r="KB807" s="33"/>
      <c r="KC807" s="33"/>
      <c r="KD807" s="33"/>
      <c r="KE807" s="33"/>
      <c r="KF807" s="33"/>
      <c r="KG807" s="33"/>
      <c r="KH807" s="33"/>
      <c r="KI807" s="33"/>
      <c r="KJ807" s="33"/>
      <c r="KK807" s="33"/>
      <c r="KL807" s="33"/>
      <c r="KM807" s="33"/>
      <c r="KN807" s="33"/>
      <c r="KO807" s="33"/>
      <c r="KP807" s="33"/>
      <c r="KQ807" s="33"/>
      <c r="KR807" s="33"/>
      <c r="KS807" s="33"/>
      <c r="KT807" s="33"/>
      <c r="KU807" s="33"/>
      <c r="KV807" s="33"/>
      <c r="KW807" s="33"/>
      <c r="KX807" s="33"/>
      <c r="KY807" s="33"/>
      <c r="KZ807" s="33"/>
      <c r="LA807" s="33"/>
      <c r="LB807" s="33"/>
      <c r="LC807" s="33"/>
    </row>
    <row r="808" spans="1:31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</row>
    <row r="809" spans="1:31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</row>
    <row r="810" spans="1:31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  <c r="IY810" s="33"/>
      <c r="IZ810" s="33"/>
      <c r="JA810" s="33"/>
      <c r="JB810" s="33"/>
      <c r="JC810" s="33"/>
      <c r="JD810" s="33"/>
      <c r="JE810" s="33"/>
      <c r="JF810" s="33"/>
      <c r="JG810" s="33"/>
      <c r="JH810" s="33"/>
      <c r="JI810" s="33"/>
      <c r="JJ810" s="33"/>
      <c r="JK810" s="33"/>
      <c r="JL810" s="33"/>
      <c r="JM810" s="33"/>
      <c r="JN810" s="33"/>
      <c r="JO810" s="33"/>
      <c r="JP810" s="33"/>
      <c r="JQ810" s="33"/>
      <c r="JR810" s="33"/>
      <c r="JS810" s="33"/>
      <c r="JT810" s="33"/>
      <c r="JU810" s="33"/>
      <c r="JV810" s="33"/>
      <c r="JW810" s="33"/>
      <c r="JX810" s="33"/>
      <c r="JY810" s="33"/>
      <c r="JZ810" s="33"/>
      <c r="KA810" s="33"/>
      <c r="KB810" s="33"/>
      <c r="KC810" s="33"/>
      <c r="KD810" s="33"/>
      <c r="KE810" s="33"/>
      <c r="KF810" s="33"/>
      <c r="KG810" s="33"/>
      <c r="KH810" s="33"/>
      <c r="KI810" s="33"/>
      <c r="KJ810" s="33"/>
      <c r="KK810" s="33"/>
      <c r="KL810" s="33"/>
      <c r="KM810" s="33"/>
      <c r="KN810" s="33"/>
      <c r="KO810" s="33"/>
      <c r="KP810" s="33"/>
      <c r="KQ810" s="33"/>
      <c r="KR810" s="33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33"/>
    </row>
    <row r="811" spans="1:31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  <c r="IY811" s="33"/>
      <c r="IZ811" s="33"/>
      <c r="JA811" s="33"/>
      <c r="JB811" s="33"/>
      <c r="JC811" s="33"/>
      <c r="JD811" s="33"/>
      <c r="JE811" s="33"/>
      <c r="JF811" s="33"/>
      <c r="JG811" s="33"/>
      <c r="JH811" s="33"/>
      <c r="JI811" s="33"/>
      <c r="JJ811" s="33"/>
      <c r="JK811" s="33"/>
      <c r="JL811" s="33"/>
      <c r="JM811" s="33"/>
      <c r="JN811" s="33"/>
      <c r="JO811" s="33"/>
      <c r="JP811" s="33"/>
      <c r="JQ811" s="33"/>
      <c r="JR811" s="33"/>
      <c r="JS811" s="33"/>
      <c r="JT811" s="33"/>
      <c r="JU811" s="33"/>
      <c r="JV811" s="33"/>
      <c r="JW811" s="33"/>
      <c r="JX811" s="33"/>
      <c r="JY811" s="33"/>
      <c r="JZ811" s="33"/>
      <c r="KA811" s="33"/>
      <c r="KB811" s="33"/>
      <c r="KC811" s="33"/>
      <c r="KD811" s="33"/>
      <c r="KE811" s="33"/>
      <c r="KF811" s="33"/>
      <c r="KG811" s="33"/>
      <c r="KH811" s="33"/>
      <c r="KI811" s="33"/>
      <c r="KJ811" s="33"/>
      <c r="KK811" s="33"/>
      <c r="KL811" s="33"/>
      <c r="KM811" s="33"/>
      <c r="KN811" s="33"/>
      <c r="KO811" s="33"/>
      <c r="KP811" s="33"/>
      <c r="KQ811" s="33"/>
      <c r="KR811" s="33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33"/>
    </row>
    <row r="812" spans="1:31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  <c r="IY812" s="33"/>
      <c r="IZ812" s="33"/>
      <c r="JA812" s="33"/>
      <c r="JB812" s="33"/>
      <c r="JC812" s="33"/>
      <c r="JD812" s="33"/>
      <c r="JE812" s="33"/>
      <c r="JF812" s="33"/>
      <c r="JG812" s="33"/>
      <c r="JH812" s="33"/>
      <c r="JI812" s="33"/>
      <c r="JJ812" s="33"/>
      <c r="JK812" s="33"/>
      <c r="JL812" s="33"/>
      <c r="JM812" s="33"/>
      <c r="JN812" s="33"/>
      <c r="JO812" s="33"/>
      <c r="JP812" s="33"/>
      <c r="JQ812" s="33"/>
      <c r="JR812" s="33"/>
      <c r="JS812" s="33"/>
      <c r="JT812" s="33"/>
      <c r="JU812" s="33"/>
      <c r="JV812" s="33"/>
      <c r="JW812" s="33"/>
      <c r="JX812" s="33"/>
      <c r="JY812" s="33"/>
      <c r="JZ812" s="33"/>
      <c r="KA812" s="33"/>
      <c r="KB812" s="33"/>
      <c r="KC812" s="33"/>
      <c r="KD812" s="33"/>
      <c r="KE812" s="33"/>
      <c r="KF812" s="33"/>
      <c r="KG812" s="33"/>
      <c r="KH812" s="33"/>
      <c r="KI812" s="33"/>
      <c r="KJ812" s="33"/>
      <c r="KK812" s="33"/>
      <c r="KL812" s="33"/>
      <c r="KM812" s="33"/>
      <c r="KN812" s="33"/>
      <c r="KO812" s="33"/>
      <c r="KP812" s="33"/>
      <c r="KQ812" s="33"/>
      <c r="KR812" s="33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33"/>
    </row>
    <row r="813" spans="1:31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  <c r="IY813" s="33"/>
      <c r="IZ813" s="33"/>
      <c r="JA813" s="33"/>
      <c r="JB813" s="33"/>
      <c r="JC813" s="33"/>
      <c r="JD813" s="33"/>
      <c r="JE813" s="33"/>
      <c r="JF813" s="33"/>
      <c r="JG813" s="33"/>
      <c r="JH813" s="33"/>
      <c r="JI813" s="33"/>
      <c r="JJ813" s="33"/>
      <c r="JK813" s="33"/>
      <c r="JL813" s="33"/>
      <c r="JM813" s="33"/>
      <c r="JN813" s="33"/>
      <c r="JO813" s="33"/>
      <c r="JP813" s="33"/>
      <c r="JQ813" s="33"/>
      <c r="JR813" s="33"/>
      <c r="JS813" s="33"/>
      <c r="JT813" s="33"/>
      <c r="JU813" s="33"/>
      <c r="JV813" s="33"/>
      <c r="JW813" s="33"/>
      <c r="JX813" s="33"/>
      <c r="JY813" s="33"/>
      <c r="JZ813" s="33"/>
      <c r="KA813" s="33"/>
      <c r="KB813" s="33"/>
      <c r="KC813" s="33"/>
      <c r="KD813" s="33"/>
      <c r="KE813" s="33"/>
      <c r="KF813" s="33"/>
      <c r="KG813" s="33"/>
      <c r="KH813" s="33"/>
      <c r="KI813" s="33"/>
      <c r="KJ813" s="33"/>
      <c r="KK813" s="33"/>
      <c r="KL813" s="33"/>
      <c r="KM813" s="33"/>
      <c r="KN813" s="33"/>
      <c r="KO813" s="33"/>
      <c r="KP813" s="33"/>
      <c r="KQ813" s="33"/>
      <c r="KR813" s="33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33"/>
    </row>
    <row r="814" spans="1:31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</row>
    <row r="815" spans="1:31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</row>
    <row r="816" spans="1:31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</row>
    <row r="817" spans="1:31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</row>
    <row r="818" spans="1:31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</row>
    <row r="819" spans="1:31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  <c r="IY819" s="33"/>
      <c r="IZ819" s="33"/>
      <c r="JA819" s="33"/>
      <c r="JB819" s="33"/>
      <c r="JC819" s="33"/>
      <c r="JD819" s="33"/>
      <c r="JE819" s="33"/>
      <c r="JF819" s="33"/>
      <c r="JG819" s="33"/>
      <c r="JH819" s="33"/>
      <c r="JI819" s="33"/>
      <c r="JJ819" s="33"/>
      <c r="JK819" s="33"/>
      <c r="JL819" s="33"/>
      <c r="JM819" s="33"/>
      <c r="JN819" s="33"/>
      <c r="JO819" s="33"/>
      <c r="JP819" s="33"/>
      <c r="JQ819" s="33"/>
      <c r="JR819" s="33"/>
      <c r="JS819" s="33"/>
      <c r="JT819" s="33"/>
      <c r="JU819" s="33"/>
      <c r="JV819" s="33"/>
      <c r="JW819" s="33"/>
      <c r="JX819" s="33"/>
      <c r="JY819" s="33"/>
      <c r="JZ819" s="33"/>
      <c r="KA819" s="33"/>
      <c r="KB819" s="33"/>
      <c r="KC819" s="33"/>
      <c r="KD819" s="33"/>
      <c r="KE819" s="33"/>
      <c r="KF819" s="33"/>
      <c r="KG819" s="33"/>
      <c r="KH819" s="33"/>
      <c r="KI819" s="33"/>
      <c r="KJ819" s="33"/>
      <c r="KK819" s="33"/>
      <c r="KL819" s="33"/>
      <c r="KM819" s="33"/>
      <c r="KN819" s="33"/>
      <c r="KO819" s="33"/>
      <c r="KP819" s="33"/>
      <c r="KQ819" s="33"/>
      <c r="KR819" s="33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33"/>
    </row>
    <row r="820" spans="1:31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  <c r="IY820" s="33"/>
      <c r="IZ820" s="33"/>
      <c r="JA820" s="33"/>
      <c r="JB820" s="33"/>
      <c r="JC820" s="33"/>
      <c r="JD820" s="33"/>
      <c r="JE820" s="33"/>
      <c r="JF820" s="33"/>
      <c r="JG820" s="33"/>
      <c r="JH820" s="33"/>
      <c r="JI820" s="33"/>
      <c r="JJ820" s="33"/>
      <c r="JK820" s="33"/>
      <c r="JL820" s="33"/>
      <c r="JM820" s="33"/>
      <c r="JN820" s="33"/>
      <c r="JO820" s="33"/>
      <c r="JP820" s="33"/>
      <c r="JQ820" s="33"/>
      <c r="JR820" s="33"/>
      <c r="JS820" s="33"/>
      <c r="JT820" s="33"/>
      <c r="JU820" s="33"/>
      <c r="JV820" s="33"/>
      <c r="JW820" s="33"/>
      <c r="JX820" s="33"/>
      <c r="JY820" s="33"/>
      <c r="JZ820" s="33"/>
      <c r="KA820" s="33"/>
      <c r="KB820" s="33"/>
      <c r="KC820" s="33"/>
      <c r="KD820" s="33"/>
      <c r="KE820" s="33"/>
      <c r="KF820" s="33"/>
      <c r="KG820" s="33"/>
      <c r="KH820" s="33"/>
      <c r="KI820" s="33"/>
      <c r="KJ820" s="33"/>
      <c r="KK820" s="33"/>
      <c r="KL820" s="33"/>
      <c r="KM820" s="33"/>
      <c r="KN820" s="33"/>
      <c r="KO820" s="33"/>
      <c r="KP820" s="33"/>
      <c r="KQ820" s="33"/>
      <c r="KR820" s="33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33"/>
    </row>
    <row r="821" spans="1:31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</row>
    <row r="822" spans="1:31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</row>
    <row r="823" spans="1:31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</row>
    <row r="824" spans="1:31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  <c r="IY824" s="33"/>
      <c r="IZ824" s="33"/>
      <c r="JA824" s="33"/>
      <c r="JB824" s="33"/>
      <c r="JC824" s="33"/>
      <c r="JD824" s="33"/>
      <c r="JE824" s="33"/>
      <c r="JF824" s="33"/>
      <c r="JG824" s="33"/>
      <c r="JH824" s="33"/>
      <c r="JI824" s="33"/>
      <c r="JJ824" s="33"/>
      <c r="JK824" s="33"/>
      <c r="JL824" s="33"/>
      <c r="JM824" s="33"/>
      <c r="JN824" s="33"/>
      <c r="JO824" s="33"/>
      <c r="JP824" s="33"/>
      <c r="JQ824" s="33"/>
      <c r="JR824" s="33"/>
      <c r="JS824" s="33"/>
      <c r="JT824" s="33"/>
      <c r="JU824" s="33"/>
      <c r="JV824" s="33"/>
      <c r="JW824" s="33"/>
      <c r="JX824" s="33"/>
      <c r="JY824" s="33"/>
      <c r="JZ824" s="33"/>
      <c r="KA824" s="33"/>
      <c r="KB824" s="33"/>
      <c r="KC824" s="33"/>
      <c r="KD824" s="33"/>
      <c r="KE824" s="33"/>
      <c r="KF824" s="33"/>
      <c r="KG824" s="33"/>
      <c r="KH824" s="33"/>
      <c r="KI824" s="33"/>
      <c r="KJ824" s="33"/>
      <c r="KK824" s="33"/>
      <c r="KL824" s="33"/>
      <c r="KM824" s="33"/>
      <c r="KN824" s="33"/>
      <c r="KO824" s="33"/>
      <c r="KP824" s="33"/>
      <c r="KQ824" s="33"/>
      <c r="KR824" s="33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33"/>
    </row>
    <row r="825" spans="1:31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  <c r="IY825" s="33"/>
      <c r="IZ825" s="33"/>
      <c r="JA825" s="33"/>
      <c r="JB825" s="33"/>
      <c r="JC825" s="33"/>
      <c r="JD825" s="33"/>
      <c r="JE825" s="33"/>
      <c r="JF825" s="33"/>
      <c r="JG825" s="33"/>
      <c r="JH825" s="33"/>
      <c r="JI825" s="33"/>
      <c r="JJ825" s="33"/>
      <c r="JK825" s="33"/>
      <c r="JL825" s="33"/>
      <c r="JM825" s="33"/>
      <c r="JN825" s="33"/>
      <c r="JO825" s="33"/>
      <c r="JP825" s="33"/>
      <c r="JQ825" s="33"/>
      <c r="JR825" s="33"/>
      <c r="JS825" s="33"/>
      <c r="JT825" s="33"/>
      <c r="JU825" s="33"/>
      <c r="JV825" s="33"/>
      <c r="JW825" s="33"/>
      <c r="JX825" s="33"/>
      <c r="JY825" s="33"/>
      <c r="JZ825" s="33"/>
      <c r="KA825" s="33"/>
      <c r="KB825" s="33"/>
      <c r="KC825" s="33"/>
      <c r="KD825" s="33"/>
      <c r="KE825" s="33"/>
      <c r="KF825" s="33"/>
      <c r="KG825" s="33"/>
      <c r="KH825" s="33"/>
      <c r="KI825" s="33"/>
      <c r="KJ825" s="33"/>
      <c r="KK825" s="33"/>
      <c r="KL825" s="33"/>
      <c r="KM825" s="33"/>
      <c r="KN825" s="33"/>
      <c r="KO825" s="33"/>
      <c r="KP825" s="33"/>
      <c r="KQ825" s="33"/>
      <c r="KR825" s="33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33"/>
    </row>
    <row r="826" spans="1:31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  <c r="IY826" s="33"/>
      <c r="IZ826" s="33"/>
      <c r="JA826" s="33"/>
      <c r="JB826" s="33"/>
      <c r="JC826" s="33"/>
      <c r="JD826" s="33"/>
      <c r="JE826" s="33"/>
      <c r="JF826" s="33"/>
      <c r="JG826" s="33"/>
      <c r="JH826" s="33"/>
      <c r="JI826" s="33"/>
      <c r="JJ826" s="33"/>
      <c r="JK826" s="33"/>
      <c r="JL826" s="33"/>
      <c r="JM826" s="33"/>
      <c r="JN826" s="33"/>
      <c r="JO826" s="33"/>
      <c r="JP826" s="33"/>
      <c r="JQ826" s="33"/>
      <c r="JR826" s="33"/>
      <c r="JS826" s="33"/>
      <c r="JT826" s="33"/>
      <c r="JU826" s="33"/>
      <c r="JV826" s="33"/>
      <c r="JW826" s="33"/>
      <c r="JX826" s="33"/>
      <c r="JY826" s="33"/>
      <c r="JZ826" s="33"/>
      <c r="KA826" s="33"/>
      <c r="KB826" s="33"/>
      <c r="KC826" s="33"/>
      <c r="KD826" s="33"/>
      <c r="KE826" s="33"/>
      <c r="KF826" s="33"/>
      <c r="KG826" s="33"/>
      <c r="KH826" s="33"/>
      <c r="KI826" s="33"/>
      <c r="KJ826" s="33"/>
      <c r="KK826" s="33"/>
      <c r="KL826" s="33"/>
      <c r="KM826" s="33"/>
      <c r="KN826" s="33"/>
      <c r="KO826" s="33"/>
      <c r="KP826" s="33"/>
      <c r="KQ826" s="33"/>
      <c r="KR826" s="33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33"/>
    </row>
    <row r="827" spans="1:31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</row>
    <row r="828" spans="1:31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</row>
    <row r="829" spans="1:31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</row>
    <row r="830" spans="1:31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</row>
    <row r="831" spans="1:31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</row>
    <row r="832" spans="1:31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</row>
    <row r="833" spans="1:31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</row>
    <row r="834" spans="1:31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</row>
    <row r="835" spans="1:31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</row>
    <row r="836" spans="1:31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</row>
    <row r="837" spans="1:31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</row>
    <row r="838" spans="1:31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  <c r="IY838" s="33"/>
      <c r="IZ838" s="33"/>
      <c r="JA838" s="33"/>
      <c r="JB838" s="33"/>
      <c r="JC838" s="33"/>
      <c r="JD838" s="33"/>
      <c r="JE838" s="33"/>
      <c r="JF838" s="33"/>
      <c r="JG838" s="33"/>
      <c r="JH838" s="33"/>
      <c r="JI838" s="33"/>
      <c r="JJ838" s="33"/>
      <c r="JK838" s="33"/>
      <c r="JL838" s="33"/>
      <c r="JM838" s="33"/>
      <c r="JN838" s="33"/>
      <c r="JO838" s="33"/>
      <c r="JP838" s="33"/>
      <c r="JQ838" s="33"/>
      <c r="JR838" s="33"/>
      <c r="JS838" s="33"/>
      <c r="JT838" s="33"/>
      <c r="JU838" s="33"/>
      <c r="JV838" s="33"/>
      <c r="JW838" s="33"/>
      <c r="JX838" s="33"/>
      <c r="JY838" s="33"/>
      <c r="JZ838" s="33"/>
      <c r="KA838" s="33"/>
      <c r="KB838" s="33"/>
      <c r="KC838" s="33"/>
      <c r="KD838" s="33"/>
      <c r="KE838" s="33"/>
      <c r="KF838" s="33"/>
      <c r="KG838" s="33"/>
      <c r="KH838" s="33"/>
      <c r="KI838" s="33"/>
      <c r="KJ838" s="33"/>
      <c r="KK838" s="33"/>
      <c r="KL838" s="33"/>
      <c r="KM838" s="33"/>
      <c r="KN838" s="33"/>
      <c r="KO838" s="33"/>
      <c r="KP838" s="33"/>
      <c r="KQ838" s="33"/>
      <c r="KR838" s="33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33"/>
    </row>
    <row r="839" spans="1:31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</row>
    <row r="840" spans="1:31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</row>
    <row r="841" spans="1:31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</row>
    <row r="842" spans="1:31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</row>
    <row r="843" spans="1:31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</row>
    <row r="844" spans="1:31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</row>
    <row r="845" spans="1:31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</row>
    <row r="846" spans="1:31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</row>
    <row r="847" spans="1:31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</row>
    <row r="848" spans="1:31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</row>
    <row r="849" spans="1:31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</row>
    <row r="850" spans="1:31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</row>
    <row r="851" spans="1:31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</row>
    <row r="852" spans="1:31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</row>
    <row r="853" spans="1:31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</row>
    <row r="854" spans="1:31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</row>
    <row r="855" spans="1:31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</row>
    <row r="856" spans="1:31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</row>
    <row r="857" spans="1:31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</row>
    <row r="858" spans="1:31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</row>
    <row r="859" spans="1:31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</row>
    <row r="860" spans="1:31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</row>
    <row r="861" spans="1:31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</row>
    <row r="862" spans="1:31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</row>
    <row r="863" spans="1:31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</row>
    <row r="864" spans="1:31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</row>
    <row r="865" spans="1:31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</row>
    <row r="866" spans="1:31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</row>
    <row r="867" spans="1:31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</row>
    <row r="868" spans="1:31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</row>
    <row r="869" spans="1:31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</row>
    <row r="870" spans="1:31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</row>
    <row r="871" spans="1:31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</row>
    <row r="872" spans="1:31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</row>
    <row r="873" spans="1:31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</row>
    <row r="874" spans="1:31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</row>
    <row r="875" spans="1:31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</row>
    <row r="876" spans="1:31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</row>
    <row r="877" spans="1:31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</row>
    <row r="878" spans="1:31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</row>
    <row r="879" spans="1:31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  <c r="IY879" s="33"/>
      <c r="IZ879" s="33"/>
      <c r="JA879" s="33"/>
      <c r="JB879" s="33"/>
      <c r="JC879" s="33"/>
      <c r="JD879" s="33"/>
      <c r="JE879" s="33"/>
      <c r="JF879" s="33"/>
      <c r="JG879" s="33"/>
      <c r="JH879" s="33"/>
      <c r="JI879" s="33"/>
      <c r="JJ879" s="33"/>
      <c r="JK879" s="33"/>
      <c r="JL879" s="33"/>
      <c r="JM879" s="33"/>
      <c r="JN879" s="33"/>
      <c r="JO879" s="33"/>
      <c r="JP879" s="33"/>
      <c r="JQ879" s="33"/>
      <c r="JR879" s="33"/>
      <c r="JS879" s="33"/>
      <c r="JT879" s="33"/>
      <c r="JU879" s="33"/>
      <c r="JV879" s="33"/>
      <c r="JW879" s="33"/>
      <c r="JX879" s="33"/>
      <c r="JY879" s="33"/>
      <c r="JZ879" s="33"/>
      <c r="KA879" s="33"/>
      <c r="KB879" s="33"/>
      <c r="KC879" s="33"/>
      <c r="KD879" s="33"/>
      <c r="KE879" s="33"/>
      <c r="KF879" s="33"/>
      <c r="KG879" s="33"/>
      <c r="KH879" s="33"/>
      <c r="KI879" s="33"/>
      <c r="KJ879" s="33"/>
      <c r="KK879" s="33"/>
      <c r="KL879" s="33"/>
      <c r="KM879" s="33"/>
      <c r="KN879" s="33"/>
      <c r="KO879" s="33"/>
      <c r="KP879" s="33"/>
      <c r="KQ879" s="33"/>
      <c r="KR879" s="33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33"/>
    </row>
    <row r="880" spans="1:31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</row>
    <row r="881" spans="1:31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</row>
    <row r="882" spans="1:31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</row>
    <row r="883" spans="1:31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  <c r="IY883" s="33"/>
      <c r="IZ883" s="33"/>
      <c r="JA883" s="33"/>
      <c r="JB883" s="33"/>
      <c r="JC883" s="33"/>
      <c r="JD883" s="33"/>
      <c r="JE883" s="33"/>
      <c r="JF883" s="33"/>
      <c r="JG883" s="33"/>
      <c r="JH883" s="33"/>
      <c r="JI883" s="33"/>
      <c r="JJ883" s="33"/>
      <c r="JK883" s="33"/>
      <c r="JL883" s="33"/>
      <c r="JM883" s="33"/>
      <c r="JN883" s="33"/>
      <c r="JO883" s="33"/>
      <c r="JP883" s="33"/>
      <c r="JQ883" s="33"/>
      <c r="JR883" s="33"/>
      <c r="JS883" s="33"/>
      <c r="JT883" s="33"/>
      <c r="JU883" s="33"/>
      <c r="JV883" s="33"/>
      <c r="JW883" s="33"/>
      <c r="JX883" s="33"/>
      <c r="JY883" s="33"/>
      <c r="JZ883" s="33"/>
      <c r="KA883" s="33"/>
      <c r="KB883" s="33"/>
      <c r="KC883" s="33"/>
      <c r="KD883" s="33"/>
      <c r="KE883" s="33"/>
      <c r="KF883" s="33"/>
      <c r="KG883" s="33"/>
      <c r="KH883" s="33"/>
      <c r="KI883" s="33"/>
      <c r="KJ883" s="33"/>
      <c r="KK883" s="33"/>
      <c r="KL883" s="33"/>
      <c r="KM883" s="33"/>
      <c r="KN883" s="33"/>
      <c r="KO883" s="33"/>
      <c r="KP883" s="33"/>
      <c r="KQ883" s="33"/>
      <c r="KR883" s="33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33"/>
    </row>
    <row r="884" spans="1:31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</row>
    <row r="885" spans="1:31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</row>
    <row r="886" spans="1:31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</row>
    <row r="887" spans="1:31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</row>
    <row r="888" spans="1:31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</row>
    <row r="889" spans="1:31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</row>
    <row r="890" spans="1:31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</row>
    <row r="891" spans="1:31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</row>
    <row r="892" spans="1:31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</row>
    <row r="893" spans="1:31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</row>
    <row r="894" spans="1:31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</row>
    <row r="895" spans="1:31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</row>
    <row r="896" spans="1:31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</row>
    <row r="897" spans="1:31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</row>
    <row r="898" spans="1:31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</row>
    <row r="899" spans="1:31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</row>
    <row r="900" spans="1:31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</row>
    <row r="901" spans="1:31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</row>
    <row r="902" spans="1:31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  <c r="IY902" s="33"/>
      <c r="IZ902" s="33"/>
      <c r="JA902" s="33"/>
      <c r="JB902" s="33"/>
      <c r="JC902" s="33"/>
      <c r="JD902" s="33"/>
      <c r="JE902" s="33"/>
      <c r="JF902" s="33"/>
      <c r="JG902" s="33"/>
      <c r="JH902" s="33"/>
      <c r="JI902" s="33"/>
      <c r="JJ902" s="33"/>
      <c r="JK902" s="33"/>
      <c r="JL902" s="33"/>
      <c r="JM902" s="33"/>
      <c r="JN902" s="33"/>
      <c r="JO902" s="33"/>
      <c r="JP902" s="33"/>
      <c r="JQ902" s="33"/>
      <c r="JR902" s="33"/>
      <c r="JS902" s="33"/>
      <c r="JT902" s="33"/>
      <c r="JU902" s="33"/>
      <c r="JV902" s="33"/>
      <c r="JW902" s="33"/>
      <c r="JX902" s="33"/>
      <c r="JY902" s="33"/>
      <c r="JZ902" s="33"/>
      <c r="KA902" s="33"/>
      <c r="KB902" s="33"/>
      <c r="KC902" s="33"/>
      <c r="KD902" s="33"/>
      <c r="KE902" s="33"/>
      <c r="KF902" s="33"/>
      <c r="KG902" s="33"/>
      <c r="KH902" s="33"/>
      <c r="KI902" s="33"/>
      <c r="KJ902" s="33"/>
      <c r="KK902" s="33"/>
      <c r="KL902" s="33"/>
      <c r="KM902" s="33"/>
      <c r="KN902" s="33"/>
      <c r="KO902" s="33"/>
      <c r="KP902" s="33"/>
      <c r="KQ902" s="33"/>
      <c r="KR902" s="33"/>
      <c r="KS902" s="33"/>
      <c r="KT902" s="33"/>
      <c r="KU902" s="33"/>
      <c r="KV902" s="33"/>
      <c r="KW902" s="33"/>
      <c r="KX902" s="33"/>
      <c r="KY902" s="33"/>
      <c r="KZ902" s="33"/>
      <c r="LA902" s="33"/>
      <c r="LB902" s="33"/>
      <c r="LC902" s="33"/>
    </row>
    <row r="903" spans="1:31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  <c r="IY903" s="33"/>
      <c r="IZ903" s="33"/>
      <c r="JA903" s="33"/>
      <c r="JB903" s="33"/>
      <c r="JC903" s="33"/>
      <c r="JD903" s="33"/>
      <c r="JE903" s="33"/>
      <c r="JF903" s="33"/>
      <c r="JG903" s="33"/>
      <c r="JH903" s="33"/>
      <c r="JI903" s="33"/>
      <c r="JJ903" s="33"/>
      <c r="JK903" s="33"/>
      <c r="JL903" s="33"/>
      <c r="JM903" s="33"/>
      <c r="JN903" s="33"/>
      <c r="JO903" s="33"/>
      <c r="JP903" s="33"/>
      <c r="JQ903" s="33"/>
      <c r="JR903" s="33"/>
      <c r="JS903" s="33"/>
      <c r="JT903" s="33"/>
      <c r="JU903" s="33"/>
      <c r="JV903" s="33"/>
      <c r="JW903" s="33"/>
      <c r="JX903" s="33"/>
      <c r="JY903" s="33"/>
      <c r="JZ903" s="33"/>
      <c r="KA903" s="33"/>
      <c r="KB903" s="33"/>
      <c r="KC903" s="33"/>
      <c r="KD903" s="33"/>
      <c r="KE903" s="33"/>
      <c r="KF903" s="33"/>
      <c r="KG903" s="33"/>
      <c r="KH903" s="33"/>
      <c r="KI903" s="33"/>
      <c r="KJ903" s="33"/>
      <c r="KK903" s="33"/>
      <c r="KL903" s="33"/>
      <c r="KM903" s="33"/>
      <c r="KN903" s="33"/>
      <c r="KO903" s="33"/>
      <c r="KP903" s="33"/>
      <c r="KQ903" s="33"/>
      <c r="KR903" s="33"/>
      <c r="KS903" s="33"/>
      <c r="KT903" s="33"/>
      <c r="KU903" s="33"/>
      <c r="KV903" s="33"/>
      <c r="KW903" s="33"/>
      <c r="KX903" s="33"/>
      <c r="KY903" s="33"/>
      <c r="KZ903" s="33"/>
      <c r="LA903" s="33"/>
      <c r="LB903" s="33"/>
      <c r="LC903" s="33"/>
    </row>
    <row r="904" spans="1:31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  <c r="IY904" s="33"/>
      <c r="IZ904" s="33"/>
      <c r="JA904" s="33"/>
      <c r="JB904" s="33"/>
      <c r="JC904" s="33"/>
      <c r="JD904" s="33"/>
      <c r="JE904" s="33"/>
      <c r="JF904" s="33"/>
      <c r="JG904" s="33"/>
      <c r="JH904" s="33"/>
      <c r="JI904" s="33"/>
      <c r="JJ904" s="33"/>
      <c r="JK904" s="33"/>
      <c r="JL904" s="33"/>
      <c r="JM904" s="33"/>
      <c r="JN904" s="33"/>
      <c r="JO904" s="33"/>
      <c r="JP904" s="33"/>
      <c r="JQ904" s="33"/>
      <c r="JR904" s="33"/>
      <c r="JS904" s="33"/>
      <c r="JT904" s="33"/>
      <c r="JU904" s="33"/>
      <c r="JV904" s="33"/>
      <c r="JW904" s="33"/>
      <c r="JX904" s="33"/>
      <c r="JY904" s="33"/>
      <c r="JZ904" s="33"/>
      <c r="KA904" s="33"/>
      <c r="KB904" s="33"/>
      <c r="KC904" s="33"/>
      <c r="KD904" s="33"/>
      <c r="KE904" s="33"/>
      <c r="KF904" s="33"/>
      <c r="KG904" s="33"/>
      <c r="KH904" s="33"/>
      <c r="KI904" s="33"/>
      <c r="KJ904" s="33"/>
      <c r="KK904" s="33"/>
      <c r="KL904" s="33"/>
      <c r="KM904" s="33"/>
      <c r="KN904" s="33"/>
      <c r="KO904" s="33"/>
      <c r="KP904" s="33"/>
      <c r="KQ904" s="33"/>
      <c r="KR904" s="33"/>
      <c r="KS904" s="33"/>
      <c r="KT904" s="33"/>
      <c r="KU904" s="33"/>
      <c r="KV904" s="33"/>
      <c r="KW904" s="33"/>
      <c r="KX904" s="33"/>
      <c r="KY904" s="33"/>
      <c r="KZ904" s="33"/>
      <c r="LA904" s="33"/>
      <c r="LB904" s="33"/>
      <c r="LC904" s="33"/>
    </row>
    <row r="905" spans="1:31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  <c r="GX905" s="33"/>
      <c r="GY905" s="33"/>
      <c r="GZ905" s="33"/>
      <c r="HA905" s="33"/>
      <c r="HB905" s="33"/>
      <c r="HC905" s="33"/>
      <c r="HD905" s="33"/>
      <c r="HE905" s="33"/>
      <c r="HF905" s="33"/>
      <c r="HG905" s="33"/>
      <c r="HH905" s="33"/>
      <c r="HI905" s="33"/>
      <c r="HJ905" s="33"/>
      <c r="HK905" s="33"/>
      <c r="HL905" s="33"/>
      <c r="HM905" s="33"/>
      <c r="HN905" s="33"/>
      <c r="HO905" s="33"/>
      <c r="HP905" s="33"/>
      <c r="HQ905" s="33"/>
      <c r="HR905" s="33"/>
      <c r="HS905" s="33"/>
      <c r="HT905" s="33"/>
      <c r="HU905" s="33"/>
      <c r="HV905" s="33"/>
      <c r="HW905" s="33"/>
      <c r="HX905" s="33"/>
      <c r="HY905" s="33"/>
      <c r="HZ905" s="33"/>
      <c r="IA905" s="33"/>
      <c r="IB905" s="33"/>
      <c r="IC905" s="33"/>
      <c r="ID905" s="33"/>
      <c r="IE905" s="33"/>
      <c r="IF905" s="33"/>
      <c r="IG905" s="33"/>
      <c r="IH905" s="33"/>
      <c r="II905" s="33"/>
      <c r="IJ905" s="33"/>
      <c r="IK905" s="33"/>
      <c r="IL905" s="33"/>
      <c r="IM905" s="33"/>
      <c r="IN905" s="33"/>
      <c r="IO905" s="33"/>
      <c r="IP905" s="33"/>
      <c r="IQ905" s="33"/>
      <c r="IR905" s="33"/>
      <c r="IS905" s="33"/>
      <c r="IT905" s="33"/>
      <c r="IU905" s="33"/>
      <c r="IV905" s="33"/>
      <c r="IW905" s="33"/>
      <c r="IX905" s="33"/>
      <c r="IY905" s="33"/>
      <c r="IZ905" s="33"/>
      <c r="JA905" s="33"/>
      <c r="JB905" s="33"/>
      <c r="JC905" s="33"/>
      <c r="JD905" s="33"/>
      <c r="JE905" s="33"/>
      <c r="JF905" s="33"/>
      <c r="JG905" s="33"/>
      <c r="JH905" s="33"/>
      <c r="JI905" s="33"/>
      <c r="JJ905" s="33"/>
      <c r="JK905" s="33"/>
      <c r="JL905" s="33"/>
      <c r="JM905" s="33"/>
      <c r="JN905" s="33"/>
      <c r="JO905" s="33"/>
      <c r="JP905" s="33"/>
      <c r="JQ905" s="33"/>
      <c r="JR905" s="33"/>
      <c r="JS905" s="33"/>
      <c r="JT905" s="33"/>
      <c r="JU905" s="33"/>
      <c r="JV905" s="33"/>
      <c r="JW905" s="33"/>
      <c r="JX905" s="33"/>
      <c r="JY905" s="33"/>
      <c r="JZ905" s="33"/>
      <c r="KA905" s="33"/>
      <c r="KB905" s="33"/>
      <c r="KC905" s="33"/>
      <c r="KD905" s="33"/>
      <c r="KE905" s="33"/>
      <c r="KF905" s="33"/>
      <c r="KG905" s="33"/>
      <c r="KH905" s="33"/>
      <c r="KI905" s="33"/>
      <c r="KJ905" s="33"/>
      <c r="KK905" s="33"/>
      <c r="KL905" s="33"/>
      <c r="KM905" s="33"/>
      <c r="KN905" s="33"/>
      <c r="KO905" s="33"/>
      <c r="KP905" s="33"/>
      <c r="KQ905" s="33"/>
      <c r="KR905" s="33"/>
      <c r="KS905" s="33"/>
      <c r="KT905" s="33"/>
      <c r="KU905" s="33"/>
      <c r="KV905" s="33"/>
      <c r="KW905" s="33"/>
      <c r="KX905" s="33"/>
      <c r="KY905" s="33"/>
      <c r="KZ905" s="33"/>
      <c r="LA905" s="33"/>
      <c r="LB905" s="33"/>
      <c r="LC905" s="33"/>
    </row>
    <row r="906" spans="1:31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  <c r="IY906" s="33"/>
      <c r="IZ906" s="33"/>
      <c r="JA906" s="33"/>
      <c r="JB906" s="33"/>
      <c r="JC906" s="33"/>
      <c r="JD906" s="33"/>
      <c r="JE906" s="33"/>
      <c r="JF906" s="33"/>
      <c r="JG906" s="33"/>
      <c r="JH906" s="33"/>
      <c r="JI906" s="33"/>
      <c r="JJ906" s="33"/>
      <c r="JK906" s="33"/>
      <c r="JL906" s="33"/>
      <c r="JM906" s="33"/>
      <c r="JN906" s="33"/>
      <c r="JO906" s="33"/>
      <c r="JP906" s="33"/>
      <c r="JQ906" s="33"/>
      <c r="JR906" s="33"/>
      <c r="JS906" s="33"/>
      <c r="JT906" s="33"/>
      <c r="JU906" s="33"/>
      <c r="JV906" s="33"/>
      <c r="JW906" s="33"/>
      <c r="JX906" s="33"/>
      <c r="JY906" s="33"/>
      <c r="JZ906" s="33"/>
      <c r="KA906" s="33"/>
      <c r="KB906" s="33"/>
      <c r="KC906" s="33"/>
      <c r="KD906" s="33"/>
      <c r="KE906" s="33"/>
      <c r="KF906" s="33"/>
      <c r="KG906" s="33"/>
      <c r="KH906" s="33"/>
      <c r="KI906" s="33"/>
      <c r="KJ906" s="33"/>
      <c r="KK906" s="33"/>
      <c r="KL906" s="33"/>
      <c r="KM906" s="33"/>
      <c r="KN906" s="33"/>
      <c r="KO906" s="33"/>
      <c r="KP906" s="33"/>
      <c r="KQ906" s="33"/>
      <c r="KR906" s="33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33"/>
    </row>
    <row r="907" spans="1:31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  <c r="HA907" s="33"/>
      <c r="HB907" s="33"/>
      <c r="HC907" s="33"/>
      <c r="HD907" s="33"/>
      <c r="HE907" s="33"/>
      <c r="HF907" s="33"/>
      <c r="HG907" s="33"/>
      <c r="HH907" s="33"/>
      <c r="HI907" s="33"/>
      <c r="HJ907" s="33"/>
      <c r="HK907" s="33"/>
      <c r="HL907" s="33"/>
      <c r="HM907" s="33"/>
      <c r="HN907" s="33"/>
      <c r="HO907" s="33"/>
      <c r="HP907" s="33"/>
      <c r="HQ907" s="33"/>
      <c r="HR907" s="33"/>
      <c r="HS907" s="33"/>
      <c r="HT907" s="33"/>
      <c r="HU907" s="33"/>
      <c r="HV907" s="33"/>
      <c r="HW907" s="33"/>
      <c r="HX907" s="33"/>
      <c r="HY907" s="33"/>
      <c r="HZ907" s="33"/>
      <c r="IA907" s="33"/>
      <c r="IB907" s="33"/>
      <c r="IC907" s="33"/>
      <c r="ID907" s="33"/>
      <c r="IE907" s="33"/>
      <c r="IF907" s="33"/>
      <c r="IG907" s="33"/>
      <c r="IH907" s="33"/>
      <c r="II907" s="33"/>
      <c r="IJ907" s="33"/>
      <c r="IK907" s="33"/>
      <c r="IL907" s="33"/>
      <c r="IM907" s="33"/>
      <c r="IN907" s="33"/>
      <c r="IO907" s="33"/>
      <c r="IP907" s="33"/>
      <c r="IQ907" s="33"/>
      <c r="IR907" s="33"/>
      <c r="IS907" s="33"/>
      <c r="IT907" s="33"/>
      <c r="IU907" s="33"/>
      <c r="IV907" s="33"/>
      <c r="IW907" s="33"/>
      <c r="IX907" s="33"/>
      <c r="IY907" s="33"/>
      <c r="IZ907" s="33"/>
      <c r="JA907" s="33"/>
      <c r="JB907" s="33"/>
      <c r="JC907" s="33"/>
      <c r="JD907" s="33"/>
      <c r="JE907" s="33"/>
      <c r="JF907" s="33"/>
      <c r="JG907" s="33"/>
      <c r="JH907" s="33"/>
      <c r="JI907" s="33"/>
      <c r="JJ907" s="33"/>
      <c r="JK907" s="33"/>
      <c r="JL907" s="33"/>
      <c r="JM907" s="33"/>
      <c r="JN907" s="33"/>
      <c r="JO907" s="33"/>
      <c r="JP907" s="33"/>
      <c r="JQ907" s="33"/>
      <c r="JR907" s="33"/>
      <c r="JS907" s="33"/>
      <c r="JT907" s="33"/>
      <c r="JU907" s="33"/>
      <c r="JV907" s="33"/>
      <c r="JW907" s="33"/>
      <c r="JX907" s="33"/>
      <c r="JY907" s="33"/>
      <c r="JZ907" s="33"/>
      <c r="KA907" s="33"/>
      <c r="KB907" s="33"/>
      <c r="KC907" s="33"/>
      <c r="KD907" s="33"/>
      <c r="KE907" s="33"/>
      <c r="KF907" s="33"/>
      <c r="KG907" s="33"/>
      <c r="KH907" s="33"/>
      <c r="KI907" s="33"/>
      <c r="KJ907" s="33"/>
      <c r="KK907" s="33"/>
      <c r="KL907" s="33"/>
      <c r="KM907" s="33"/>
      <c r="KN907" s="33"/>
      <c r="KO907" s="33"/>
      <c r="KP907" s="33"/>
      <c r="KQ907" s="33"/>
      <c r="KR907" s="33"/>
      <c r="KS907" s="33"/>
      <c r="KT907" s="33"/>
      <c r="KU907" s="33"/>
      <c r="KV907" s="33"/>
      <c r="KW907" s="33"/>
      <c r="KX907" s="33"/>
      <c r="KY907" s="33"/>
      <c r="KZ907" s="33"/>
      <c r="LA907" s="33"/>
      <c r="LB907" s="33"/>
      <c r="LC907" s="33"/>
    </row>
    <row r="908" spans="1:31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  <c r="GX908" s="33"/>
      <c r="GY908" s="33"/>
      <c r="GZ908" s="33"/>
      <c r="HA908" s="33"/>
      <c r="HB908" s="33"/>
      <c r="HC908" s="33"/>
      <c r="HD908" s="33"/>
      <c r="HE908" s="33"/>
      <c r="HF908" s="33"/>
      <c r="HG908" s="33"/>
      <c r="HH908" s="33"/>
      <c r="HI908" s="33"/>
      <c r="HJ908" s="33"/>
      <c r="HK908" s="33"/>
      <c r="HL908" s="33"/>
      <c r="HM908" s="33"/>
      <c r="HN908" s="33"/>
      <c r="HO908" s="33"/>
      <c r="HP908" s="33"/>
      <c r="HQ908" s="33"/>
      <c r="HR908" s="33"/>
      <c r="HS908" s="33"/>
      <c r="HT908" s="33"/>
      <c r="HU908" s="33"/>
      <c r="HV908" s="33"/>
      <c r="HW908" s="33"/>
      <c r="HX908" s="33"/>
      <c r="HY908" s="33"/>
      <c r="HZ908" s="33"/>
      <c r="IA908" s="33"/>
      <c r="IB908" s="33"/>
      <c r="IC908" s="33"/>
      <c r="ID908" s="33"/>
      <c r="IE908" s="33"/>
      <c r="IF908" s="33"/>
      <c r="IG908" s="33"/>
      <c r="IH908" s="33"/>
      <c r="II908" s="33"/>
      <c r="IJ908" s="33"/>
      <c r="IK908" s="33"/>
      <c r="IL908" s="33"/>
      <c r="IM908" s="33"/>
      <c r="IN908" s="33"/>
      <c r="IO908" s="33"/>
      <c r="IP908" s="33"/>
      <c r="IQ908" s="33"/>
      <c r="IR908" s="33"/>
      <c r="IS908" s="33"/>
      <c r="IT908" s="33"/>
      <c r="IU908" s="33"/>
      <c r="IV908" s="33"/>
      <c r="IW908" s="33"/>
      <c r="IX908" s="33"/>
      <c r="IY908" s="33"/>
      <c r="IZ908" s="33"/>
      <c r="JA908" s="33"/>
      <c r="JB908" s="33"/>
      <c r="JC908" s="33"/>
      <c r="JD908" s="33"/>
      <c r="JE908" s="33"/>
      <c r="JF908" s="33"/>
      <c r="JG908" s="33"/>
      <c r="JH908" s="33"/>
      <c r="JI908" s="33"/>
      <c r="JJ908" s="33"/>
      <c r="JK908" s="33"/>
      <c r="JL908" s="33"/>
      <c r="JM908" s="33"/>
      <c r="JN908" s="33"/>
      <c r="JO908" s="33"/>
      <c r="JP908" s="33"/>
      <c r="JQ908" s="33"/>
      <c r="JR908" s="33"/>
      <c r="JS908" s="33"/>
      <c r="JT908" s="33"/>
      <c r="JU908" s="33"/>
      <c r="JV908" s="33"/>
      <c r="JW908" s="33"/>
      <c r="JX908" s="33"/>
      <c r="JY908" s="33"/>
      <c r="JZ908" s="33"/>
      <c r="KA908" s="33"/>
      <c r="KB908" s="33"/>
      <c r="KC908" s="33"/>
      <c r="KD908" s="33"/>
      <c r="KE908" s="33"/>
      <c r="KF908" s="33"/>
      <c r="KG908" s="33"/>
      <c r="KH908" s="33"/>
      <c r="KI908" s="33"/>
      <c r="KJ908" s="33"/>
      <c r="KK908" s="33"/>
      <c r="KL908" s="33"/>
      <c r="KM908" s="33"/>
      <c r="KN908" s="33"/>
      <c r="KO908" s="33"/>
      <c r="KP908" s="33"/>
      <c r="KQ908" s="33"/>
      <c r="KR908" s="33"/>
      <c r="KS908" s="33"/>
      <c r="KT908" s="33"/>
      <c r="KU908" s="33"/>
      <c r="KV908" s="33"/>
      <c r="KW908" s="33"/>
      <c r="KX908" s="33"/>
      <c r="KY908" s="33"/>
      <c r="KZ908" s="33"/>
      <c r="LA908" s="33"/>
      <c r="LB908" s="33"/>
      <c r="LC908" s="33"/>
    </row>
    <row r="909" spans="1:31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  <c r="IY909" s="33"/>
      <c r="IZ909" s="33"/>
      <c r="JA909" s="33"/>
      <c r="JB909" s="33"/>
      <c r="JC909" s="33"/>
      <c r="JD909" s="33"/>
      <c r="JE909" s="33"/>
      <c r="JF909" s="33"/>
      <c r="JG909" s="33"/>
      <c r="JH909" s="33"/>
      <c r="JI909" s="33"/>
      <c r="JJ909" s="33"/>
      <c r="JK909" s="33"/>
      <c r="JL909" s="33"/>
      <c r="JM909" s="33"/>
      <c r="JN909" s="33"/>
      <c r="JO909" s="33"/>
      <c r="JP909" s="33"/>
      <c r="JQ909" s="33"/>
      <c r="JR909" s="33"/>
      <c r="JS909" s="33"/>
      <c r="JT909" s="33"/>
      <c r="JU909" s="33"/>
      <c r="JV909" s="33"/>
      <c r="JW909" s="33"/>
      <c r="JX909" s="33"/>
      <c r="JY909" s="33"/>
      <c r="JZ909" s="33"/>
      <c r="KA909" s="33"/>
      <c r="KB909" s="33"/>
      <c r="KC909" s="33"/>
      <c r="KD909" s="33"/>
      <c r="KE909" s="33"/>
      <c r="KF909" s="33"/>
      <c r="KG909" s="33"/>
      <c r="KH909" s="33"/>
      <c r="KI909" s="33"/>
      <c r="KJ909" s="33"/>
      <c r="KK909" s="33"/>
      <c r="KL909" s="33"/>
      <c r="KM909" s="33"/>
      <c r="KN909" s="33"/>
      <c r="KO909" s="33"/>
      <c r="KP909" s="33"/>
      <c r="KQ909" s="33"/>
      <c r="KR909" s="33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33"/>
    </row>
    <row r="910" spans="1:31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  <c r="IY910" s="33"/>
      <c r="IZ910" s="33"/>
      <c r="JA910" s="33"/>
      <c r="JB910" s="33"/>
      <c r="JC910" s="33"/>
      <c r="JD910" s="33"/>
      <c r="JE910" s="33"/>
      <c r="JF910" s="33"/>
      <c r="JG910" s="33"/>
      <c r="JH910" s="33"/>
      <c r="JI910" s="33"/>
      <c r="JJ910" s="33"/>
      <c r="JK910" s="33"/>
      <c r="JL910" s="33"/>
      <c r="JM910" s="33"/>
      <c r="JN910" s="33"/>
      <c r="JO910" s="33"/>
      <c r="JP910" s="33"/>
      <c r="JQ910" s="33"/>
      <c r="JR910" s="33"/>
      <c r="JS910" s="33"/>
      <c r="JT910" s="33"/>
      <c r="JU910" s="33"/>
      <c r="JV910" s="33"/>
      <c r="JW910" s="33"/>
      <c r="JX910" s="33"/>
      <c r="JY910" s="33"/>
      <c r="JZ910" s="33"/>
      <c r="KA910" s="33"/>
      <c r="KB910" s="33"/>
      <c r="KC910" s="33"/>
      <c r="KD910" s="33"/>
      <c r="KE910" s="33"/>
      <c r="KF910" s="33"/>
      <c r="KG910" s="33"/>
      <c r="KH910" s="33"/>
      <c r="KI910" s="33"/>
      <c r="KJ910" s="33"/>
      <c r="KK910" s="33"/>
      <c r="KL910" s="33"/>
      <c r="KM910" s="33"/>
      <c r="KN910" s="33"/>
      <c r="KO910" s="33"/>
      <c r="KP910" s="33"/>
      <c r="KQ910" s="33"/>
      <c r="KR910" s="33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33"/>
    </row>
    <row r="911" spans="1:31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  <c r="IY911" s="33"/>
      <c r="IZ911" s="33"/>
      <c r="JA911" s="33"/>
      <c r="JB911" s="33"/>
      <c r="JC911" s="33"/>
      <c r="JD911" s="33"/>
      <c r="JE911" s="33"/>
      <c r="JF911" s="33"/>
      <c r="JG911" s="33"/>
      <c r="JH911" s="33"/>
      <c r="JI911" s="33"/>
      <c r="JJ911" s="33"/>
      <c r="JK911" s="33"/>
      <c r="JL911" s="33"/>
      <c r="JM911" s="33"/>
      <c r="JN911" s="33"/>
      <c r="JO911" s="33"/>
      <c r="JP911" s="33"/>
      <c r="JQ911" s="33"/>
      <c r="JR911" s="33"/>
      <c r="JS911" s="33"/>
      <c r="JT911" s="33"/>
      <c r="JU911" s="33"/>
      <c r="JV911" s="33"/>
      <c r="JW911" s="33"/>
      <c r="JX911" s="33"/>
      <c r="JY911" s="33"/>
      <c r="JZ911" s="33"/>
      <c r="KA911" s="33"/>
      <c r="KB911" s="33"/>
      <c r="KC911" s="33"/>
      <c r="KD911" s="33"/>
      <c r="KE911" s="33"/>
      <c r="KF911" s="33"/>
      <c r="KG911" s="33"/>
      <c r="KH911" s="33"/>
      <c r="KI911" s="33"/>
      <c r="KJ911" s="33"/>
      <c r="KK911" s="33"/>
      <c r="KL911" s="33"/>
      <c r="KM911" s="33"/>
      <c r="KN911" s="33"/>
      <c r="KO911" s="33"/>
      <c r="KP911" s="33"/>
      <c r="KQ911" s="33"/>
      <c r="KR911" s="33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33"/>
    </row>
    <row r="912" spans="1:31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  <c r="IY912" s="33"/>
      <c r="IZ912" s="33"/>
      <c r="JA912" s="33"/>
      <c r="JB912" s="33"/>
      <c r="JC912" s="33"/>
      <c r="JD912" s="33"/>
      <c r="JE912" s="33"/>
      <c r="JF912" s="33"/>
      <c r="JG912" s="33"/>
      <c r="JH912" s="33"/>
      <c r="JI912" s="33"/>
      <c r="JJ912" s="33"/>
      <c r="JK912" s="33"/>
      <c r="JL912" s="33"/>
      <c r="JM912" s="33"/>
      <c r="JN912" s="33"/>
      <c r="JO912" s="33"/>
      <c r="JP912" s="33"/>
      <c r="JQ912" s="33"/>
      <c r="JR912" s="33"/>
      <c r="JS912" s="33"/>
      <c r="JT912" s="33"/>
      <c r="JU912" s="33"/>
      <c r="JV912" s="33"/>
      <c r="JW912" s="33"/>
      <c r="JX912" s="33"/>
      <c r="JY912" s="33"/>
      <c r="JZ912" s="33"/>
      <c r="KA912" s="33"/>
      <c r="KB912" s="33"/>
      <c r="KC912" s="33"/>
      <c r="KD912" s="33"/>
      <c r="KE912" s="33"/>
      <c r="KF912" s="33"/>
      <c r="KG912" s="33"/>
      <c r="KH912" s="33"/>
      <c r="KI912" s="33"/>
      <c r="KJ912" s="33"/>
      <c r="KK912" s="33"/>
      <c r="KL912" s="33"/>
      <c r="KM912" s="33"/>
      <c r="KN912" s="33"/>
      <c r="KO912" s="33"/>
      <c r="KP912" s="33"/>
      <c r="KQ912" s="33"/>
      <c r="KR912" s="33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33"/>
    </row>
    <row r="913" spans="1:31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  <c r="IY913" s="33"/>
      <c r="IZ913" s="33"/>
      <c r="JA913" s="33"/>
      <c r="JB913" s="33"/>
      <c r="JC913" s="33"/>
      <c r="JD913" s="33"/>
      <c r="JE913" s="33"/>
      <c r="JF913" s="33"/>
      <c r="JG913" s="33"/>
      <c r="JH913" s="33"/>
      <c r="JI913" s="33"/>
      <c r="JJ913" s="33"/>
      <c r="JK913" s="33"/>
      <c r="JL913" s="33"/>
      <c r="JM913" s="33"/>
      <c r="JN913" s="33"/>
      <c r="JO913" s="33"/>
      <c r="JP913" s="33"/>
      <c r="JQ913" s="33"/>
      <c r="JR913" s="33"/>
      <c r="JS913" s="33"/>
      <c r="JT913" s="33"/>
      <c r="JU913" s="33"/>
      <c r="JV913" s="33"/>
      <c r="JW913" s="33"/>
      <c r="JX913" s="33"/>
      <c r="JY913" s="33"/>
      <c r="JZ913" s="33"/>
      <c r="KA913" s="33"/>
      <c r="KB913" s="33"/>
      <c r="KC913" s="33"/>
      <c r="KD913" s="33"/>
      <c r="KE913" s="33"/>
      <c r="KF913" s="33"/>
      <c r="KG913" s="33"/>
      <c r="KH913" s="33"/>
      <c r="KI913" s="33"/>
      <c r="KJ913" s="33"/>
      <c r="KK913" s="33"/>
      <c r="KL913" s="33"/>
      <c r="KM913" s="33"/>
      <c r="KN913" s="33"/>
      <c r="KO913" s="33"/>
      <c r="KP913" s="33"/>
      <c r="KQ913" s="33"/>
      <c r="KR913" s="33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33"/>
    </row>
    <row r="914" spans="1:31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  <c r="IY914" s="33"/>
      <c r="IZ914" s="33"/>
      <c r="JA914" s="33"/>
      <c r="JB914" s="33"/>
      <c r="JC914" s="33"/>
      <c r="JD914" s="33"/>
      <c r="JE914" s="33"/>
      <c r="JF914" s="33"/>
      <c r="JG914" s="33"/>
      <c r="JH914" s="33"/>
      <c r="JI914" s="33"/>
      <c r="JJ914" s="33"/>
      <c r="JK914" s="33"/>
      <c r="JL914" s="33"/>
      <c r="JM914" s="33"/>
      <c r="JN914" s="33"/>
      <c r="JO914" s="33"/>
      <c r="JP914" s="33"/>
      <c r="JQ914" s="33"/>
      <c r="JR914" s="33"/>
      <c r="JS914" s="33"/>
      <c r="JT914" s="33"/>
      <c r="JU914" s="33"/>
      <c r="JV914" s="33"/>
      <c r="JW914" s="33"/>
      <c r="JX914" s="33"/>
      <c r="JY914" s="33"/>
      <c r="JZ914" s="33"/>
      <c r="KA914" s="33"/>
      <c r="KB914" s="33"/>
      <c r="KC914" s="33"/>
      <c r="KD914" s="33"/>
      <c r="KE914" s="33"/>
      <c r="KF914" s="33"/>
      <c r="KG914" s="33"/>
      <c r="KH914" s="33"/>
      <c r="KI914" s="33"/>
      <c r="KJ914" s="33"/>
      <c r="KK914" s="33"/>
      <c r="KL914" s="33"/>
      <c r="KM914" s="33"/>
      <c r="KN914" s="33"/>
      <c r="KO914" s="33"/>
      <c r="KP914" s="33"/>
      <c r="KQ914" s="33"/>
      <c r="KR914" s="33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33"/>
    </row>
    <row r="915" spans="1:31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  <c r="IY915" s="33"/>
      <c r="IZ915" s="33"/>
      <c r="JA915" s="33"/>
      <c r="JB915" s="33"/>
      <c r="JC915" s="33"/>
      <c r="JD915" s="33"/>
      <c r="JE915" s="33"/>
      <c r="JF915" s="33"/>
      <c r="JG915" s="33"/>
      <c r="JH915" s="33"/>
      <c r="JI915" s="33"/>
      <c r="JJ915" s="33"/>
      <c r="JK915" s="33"/>
      <c r="JL915" s="33"/>
      <c r="JM915" s="33"/>
      <c r="JN915" s="33"/>
      <c r="JO915" s="33"/>
      <c r="JP915" s="33"/>
      <c r="JQ915" s="33"/>
      <c r="JR915" s="33"/>
      <c r="JS915" s="33"/>
      <c r="JT915" s="33"/>
      <c r="JU915" s="33"/>
      <c r="JV915" s="33"/>
      <c r="JW915" s="33"/>
      <c r="JX915" s="33"/>
      <c r="JY915" s="33"/>
      <c r="JZ915" s="33"/>
      <c r="KA915" s="33"/>
      <c r="KB915" s="33"/>
      <c r="KC915" s="33"/>
      <c r="KD915" s="33"/>
      <c r="KE915" s="33"/>
      <c r="KF915" s="33"/>
      <c r="KG915" s="33"/>
      <c r="KH915" s="33"/>
      <c r="KI915" s="33"/>
      <c r="KJ915" s="33"/>
      <c r="KK915" s="33"/>
      <c r="KL915" s="33"/>
      <c r="KM915" s="33"/>
      <c r="KN915" s="33"/>
      <c r="KO915" s="33"/>
      <c r="KP915" s="33"/>
      <c r="KQ915" s="33"/>
      <c r="KR915" s="33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33"/>
    </row>
    <row r="916" spans="1:31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  <c r="IY916" s="33"/>
      <c r="IZ916" s="33"/>
      <c r="JA916" s="33"/>
      <c r="JB916" s="33"/>
      <c r="JC916" s="33"/>
      <c r="JD916" s="33"/>
      <c r="JE916" s="33"/>
      <c r="JF916" s="33"/>
      <c r="JG916" s="33"/>
      <c r="JH916" s="33"/>
      <c r="JI916" s="33"/>
      <c r="JJ916" s="33"/>
      <c r="JK916" s="33"/>
      <c r="JL916" s="33"/>
      <c r="JM916" s="33"/>
      <c r="JN916" s="33"/>
      <c r="JO916" s="33"/>
      <c r="JP916" s="33"/>
      <c r="JQ916" s="33"/>
      <c r="JR916" s="33"/>
      <c r="JS916" s="33"/>
      <c r="JT916" s="33"/>
      <c r="JU916" s="33"/>
      <c r="JV916" s="33"/>
      <c r="JW916" s="33"/>
      <c r="JX916" s="33"/>
      <c r="JY916" s="33"/>
      <c r="JZ916" s="33"/>
      <c r="KA916" s="33"/>
      <c r="KB916" s="33"/>
      <c r="KC916" s="33"/>
      <c r="KD916" s="33"/>
      <c r="KE916" s="33"/>
      <c r="KF916" s="33"/>
      <c r="KG916" s="33"/>
      <c r="KH916" s="33"/>
      <c r="KI916" s="33"/>
      <c r="KJ916" s="33"/>
      <c r="KK916" s="33"/>
      <c r="KL916" s="33"/>
      <c r="KM916" s="33"/>
      <c r="KN916" s="33"/>
      <c r="KO916" s="33"/>
      <c r="KP916" s="33"/>
      <c r="KQ916" s="33"/>
      <c r="KR916" s="33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33"/>
    </row>
    <row r="917" spans="1:31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  <c r="IY917" s="33"/>
      <c r="IZ917" s="33"/>
      <c r="JA917" s="33"/>
      <c r="JB917" s="33"/>
      <c r="JC917" s="33"/>
      <c r="JD917" s="33"/>
      <c r="JE917" s="33"/>
      <c r="JF917" s="33"/>
      <c r="JG917" s="33"/>
      <c r="JH917" s="33"/>
      <c r="JI917" s="33"/>
      <c r="JJ917" s="33"/>
      <c r="JK917" s="33"/>
      <c r="JL917" s="33"/>
      <c r="JM917" s="33"/>
      <c r="JN917" s="33"/>
      <c r="JO917" s="33"/>
      <c r="JP917" s="33"/>
      <c r="JQ917" s="33"/>
      <c r="JR917" s="33"/>
      <c r="JS917" s="33"/>
      <c r="JT917" s="33"/>
      <c r="JU917" s="33"/>
      <c r="JV917" s="33"/>
      <c r="JW917" s="33"/>
      <c r="JX917" s="33"/>
      <c r="JY917" s="33"/>
      <c r="JZ917" s="33"/>
      <c r="KA917" s="33"/>
      <c r="KB917" s="33"/>
      <c r="KC917" s="33"/>
      <c r="KD917" s="33"/>
      <c r="KE917" s="33"/>
      <c r="KF917" s="33"/>
      <c r="KG917" s="33"/>
      <c r="KH917" s="33"/>
      <c r="KI917" s="33"/>
      <c r="KJ917" s="33"/>
      <c r="KK917" s="33"/>
      <c r="KL917" s="33"/>
      <c r="KM917" s="33"/>
      <c r="KN917" s="33"/>
      <c r="KO917" s="33"/>
      <c r="KP917" s="33"/>
      <c r="KQ917" s="33"/>
      <c r="KR917" s="33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33"/>
    </row>
    <row r="918" spans="1:31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  <c r="IY918" s="33"/>
      <c r="IZ918" s="33"/>
      <c r="JA918" s="33"/>
      <c r="JB918" s="33"/>
      <c r="JC918" s="33"/>
      <c r="JD918" s="33"/>
      <c r="JE918" s="33"/>
      <c r="JF918" s="33"/>
      <c r="JG918" s="33"/>
      <c r="JH918" s="33"/>
      <c r="JI918" s="33"/>
      <c r="JJ918" s="33"/>
      <c r="JK918" s="33"/>
      <c r="JL918" s="33"/>
      <c r="JM918" s="33"/>
      <c r="JN918" s="33"/>
      <c r="JO918" s="33"/>
      <c r="JP918" s="33"/>
      <c r="JQ918" s="33"/>
      <c r="JR918" s="33"/>
      <c r="JS918" s="33"/>
      <c r="JT918" s="33"/>
      <c r="JU918" s="33"/>
      <c r="JV918" s="33"/>
      <c r="JW918" s="33"/>
      <c r="JX918" s="33"/>
      <c r="JY918" s="33"/>
      <c r="JZ918" s="33"/>
      <c r="KA918" s="33"/>
      <c r="KB918" s="33"/>
      <c r="KC918" s="33"/>
      <c r="KD918" s="33"/>
      <c r="KE918" s="33"/>
      <c r="KF918" s="33"/>
      <c r="KG918" s="33"/>
      <c r="KH918" s="33"/>
      <c r="KI918" s="33"/>
      <c r="KJ918" s="33"/>
      <c r="KK918" s="33"/>
      <c r="KL918" s="33"/>
      <c r="KM918" s="33"/>
      <c r="KN918" s="33"/>
      <c r="KO918" s="33"/>
      <c r="KP918" s="33"/>
      <c r="KQ918" s="33"/>
      <c r="KR918" s="33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33"/>
    </row>
    <row r="919" spans="1:31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  <c r="IY919" s="33"/>
      <c r="IZ919" s="33"/>
      <c r="JA919" s="33"/>
      <c r="JB919" s="33"/>
      <c r="JC919" s="33"/>
      <c r="JD919" s="33"/>
      <c r="JE919" s="33"/>
      <c r="JF919" s="33"/>
      <c r="JG919" s="33"/>
      <c r="JH919" s="33"/>
      <c r="JI919" s="33"/>
      <c r="JJ919" s="33"/>
      <c r="JK919" s="33"/>
      <c r="JL919" s="33"/>
      <c r="JM919" s="33"/>
      <c r="JN919" s="33"/>
      <c r="JO919" s="33"/>
      <c r="JP919" s="33"/>
      <c r="JQ919" s="33"/>
      <c r="JR919" s="33"/>
      <c r="JS919" s="33"/>
      <c r="JT919" s="33"/>
      <c r="JU919" s="33"/>
      <c r="JV919" s="33"/>
      <c r="JW919" s="33"/>
      <c r="JX919" s="33"/>
      <c r="JY919" s="33"/>
      <c r="JZ919" s="33"/>
      <c r="KA919" s="33"/>
      <c r="KB919" s="33"/>
      <c r="KC919" s="33"/>
      <c r="KD919" s="33"/>
      <c r="KE919" s="33"/>
      <c r="KF919" s="33"/>
      <c r="KG919" s="33"/>
      <c r="KH919" s="33"/>
      <c r="KI919" s="33"/>
      <c r="KJ919" s="33"/>
      <c r="KK919" s="33"/>
      <c r="KL919" s="33"/>
      <c r="KM919" s="33"/>
      <c r="KN919" s="33"/>
      <c r="KO919" s="33"/>
      <c r="KP919" s="33"/>
      <c r="KQ919" s="33"/>
      <c r="KR919" s="33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33"/>
    </row>
    <row r="920" spans="1:31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  <c r="IY920" s="33"/>
      <c r="IZ920" s="33"/>
      <c r="JA920" s="33"/>
      <c r="JB920" s="33"/>
      <c r="JC920" s="33"/>
      <c r="JD920" s="33"/>
      <c r="JE920" s="33"/>
      <c r="JF920" s="33"/>
      <c r="JG920" s="33"/>
      <c r="JH920" s="33"/>
      <c r="JI920" s="33"/>
      <c r="JJ920" s="33"/>
      <c r="JK920" s="33"/>
      <c r="JL920" s="33"/>
      <c r="JM920" s="33"/>
      <c r="JN920" s="33"/>
      <c r="JO920" s="33"/>
      <c r="JP920" s="33"/>
      <c r="JQ920" s="33"/>
      <c r="JR920" s="33"/>
      <c r="JS920" s="33"/>
      <c r="JT920" s="33"/>
      <c r="JU920" s="33"/>
      <c r="JV920" s="33"/>
      <c r="JW920" s="33"/>
      <c r="JX920" s="33"/>
      <c r="JY920" s="33"/>
      <c r="JZ920" s="33"/>
      <c r="KA920" s="33"/>
      <c r="KB920" s="33"/>
      <c r="KC920" s="33"/>
      <c r="KD920" s="33"/>
      <c r="KE920" s="33"/>
      <c r="KF920" s="33"/>
      <c r="KG920" s="33"/>
      <c r="KH920" s="33"/>
      <c r="KI920" s="33"/>
      <c r="KJ920" s="33"/>
      <c r="KK920" s="33"/>
      <c r="KL920" s="33"/>
      <c r="KM920" s="33"/>
      <c r="KN920" s="33"/>
      <c r="KO920" s="33"/>
      <c r="KP920" s="33"/>
      <c r="KQ920" s="33"/>
      <c r="KR920" s="33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33"/>
    </row>
    <row r="921" spans="1:31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  <c r="IY921" s="33"/>
      <c r="IZ921" s="33"/>
      <c r="JA921" s="33"/>
      <c r="JB921" s="33"/>
      <c r="JC921" s="33"/>
      <c r="JD921" s="33"/>
      <c r="JE921" s="33"/>
      <c r="JF921" s="33"/>
      <c r="JG921" s="33"/>
      <c r="JH921" s="33"/>
      <c r="JI921" s="33"/>
      <c r="JJ921" s="33"/>
      <c r="JK921" s="33"/>
      <c r="JL921" s="33"/>
      <c r="JM921" s="33"/>
      <c r="JN921" s="33"/>
      <c r="JO921" s="33"/>
      <c r="JP921" s="33"/>
      <c r="JQ921" s="33"/>
      <c r="JR921" s="33"/>
      <c r="JS921" s="33"/>
      <c r="JT921" s="33"/>
      <c r="JU921" s="33"/>
      <c r="JV921" s="33"/>
      <c r="JW921" s="33"/>
      <c r="JX921" s="33"/>
      <c r="JY921" s="33"/>
      <c r="JZ921" s="33"/>
      <c r="KA921" s="33"/>
      <c r="KB921" s="33"/>
      <c r="KC921" s="33"/>
      <c r="KD921" s="33"/>
      <c r="KE921" s="33"/>
      <c r="KF921" s="33"/>
      <c r="KG921" s="33"/>
      <c r="KH921" s="33"/>
      <c r="KI921" s="33"/>
      <c r="KJ921" s="33"/>
      <c r="KK921" s="33"/>
      <c r="KL921" s="33"/>
      <c r="KM921" s="33"/>
      <c r="KN921" s="33"/>
      <c r="KO921" s="33"/>
      <c r="KP921" s="33"/>
      <c r="KQ921" s="33"/>
      <c r="KR921" s="33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33"/>
    </row>
    <row r="922" spans="1:31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  <c r="IY922" s="33"/>
      <c r="IZ922" s="33"/>
      <c r="JA922" s="33"/>
      <c r="JB922" s="33"/>
      <c r="JC922" s="33"/>
      <c r="JD922" s="33"/>
      <c r="JE922" s="33"/>
      <c r="JF922" s="33"/>
      <c r="JG922" s="33"/>
      <c r="JH922" s="33"/>
      <c r="JI922" s="33"/>
      <c r="JJ922" s="33"/>
      <c r="JK922" s="33"/>
      <c r="JL922" s="33"/>
      <c r="JM922" s="33"/>
      <c r="JN922" s="33"/>
      <c r="JO922" s="33"/>
      <c r="JP922" s="33"/>
      <c r="JQ922" s="33"/>
      <c r="JR922" s="33"/>
      <c r="JS922" s="33"/>
      <c r="JT922" s="33"/>
      <c r="JU922" s="33"/>
      <c r="JV922" s="33"/>
      <c r="JW922" s="33"/>
      <c r="JX922" s="33"/>
      <c r="JY922" s="33"/>
      <c r="JZ922" s="33"/>
      <c r="KA922" s="33"/>
      <c r="KB922" s="33"/>
      <c r="KC922" s="33"/>
      <c r="KD922" s="33"/>
      <c r="KE922" s="33"/>
      <c r="KF922" s="33"/>
      <c r="KG922" s="33"/>
      <c r="KH922" s="33"/>
      <c r="KI922" s="33"/>
      <c r="KJ922" s="33"/>
      <c r="KK922" s="33"/>
      <c r="KL922" s="33"/>
      <c r="KM922" s="33"/>
      <c r="KN922" s="33"/>
      <c r="KO922" s="33"/>
      <c r="KP922" s="33"/>
      <c r="KQ922" s="33"/>
      <c r="KR922" s="33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33"/>
    </row>
    <row r="923" spans="1:31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  <c r="IY923" s="33"/>
      <c r="IZ923" s="33"/>
      <c r="JA923" s="33"/>
      <c r="JB923" s="33"/>
      <c r="JC923" s="33"/>
      <c r="JD923" s="33"/>
      <c r="JE923" s="33"/>
      <c r="JF923" s="33"/>
      <c r="JG923" s="33"/>
      <c r="JH923" s="33"/>
      <c r="JI923" s="33"/>
      <c r="JJ923" s="33"/>
      <c r="JK923" s="33"/>
      <c r="JL923" s="33"/>
      <c r="JM923" s="33"/>
      <c r="JN923" s="33"/>
      <c r="JO923" s="33"/>
      <c r="JP923" s="33"/>
      <c r="JQ923" s="33"/>
      <c r="JR923" s="33"/>
      <c r="JS923" s="33"/>
      <c r="JT923" s="33"/>
      <c r="JU923" s="33"/>
      <c r="JV923" s="33"/>
      <c r="JW923" s="33"/>
      <c r="JX923" s="33"/>
      <c r="JY923" s="33"/>
      <c r="JZ923" s="33"/>
      <c r="KA923" s="33"/>
      <c r="KB923" s="33"/>
      <c r="KC923" s="33"/>
      <c r="KD923" s="33"/>
      <c r="KE923" s="33"/>
      <c r="KF923" s="33"/>
      <c r="KG923" s="33"/>
      <c r="KH923" s="33"/>
      <c r="KI923" s="33"/>
      <c r="KJ923" s="33"/>
      <c r="KK923" s="33"/>
      <c r="KL923" s="33"/>
      <c r="KM923" s="33"/>
      <c r="KN923" s="33"/>
      <c r="KO923" s="33"/>
      <c r="KP923" s="33"/>
      <c r="KQ923" s="33"/>
      <c r="KR923" s="33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33"/>
    </row>
    <row r="924" spans="1:31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  <c r="IY924" s="33"/>
      <c r="IZ924" s="33"/>
      <c r="JA924" s="33"/>
      <c r="JB924" s="33"/>
      <c r="JC924" s="33"/>
      <c r="JD924" s="33"/>
      <c r="JE924" s="33"/>
      <c r="JF924" s="33"/>
      <c r="JG924" s="33"/>
      <c r="JH924" s="33"/>
      <c r="JI924" s="33"/>
      <c r="JJ924" s="33"/>
      <c r="JK924" s="33"/>
      <c r="JL924" s="33"/>
      <c r="JM924" s="33"/>
      <c r="JN924" s="33"/>
      <c r="JO924" s="33"/>
      <c r="JP924" s="33"/>
      <c r="JQ924" s="33"/>
      <c r="JR924" s="33"/>
      <c r="JS924" s="33"/>
      <c r="JT924" s="33"/>
      <c r="JU924" s="33"/>
      <c r="JV924" s="33"/>
      <c r="JW924" s="33"/>
      <c r="JX924" s="33"/>
      <c r="JY924" s="33"/>
      <c r="JZ924" s="33"/>
      <c r="KA924" s="33"/>
      <c r="KB924" s="33"/>
      <c r="KC924" s="33"/>
      <c r="KD924" s="33"/>
      <c r="KE924" s="33"/>
      <c r="KF924" s="33"/>
      <c r="KG924" s="33"/>
      <c r="KH924" s="33"/>
      <c r="KI924" s="33"/>
      <c r="KJ924" s="33"/>
      <c r="KK924" s="33"/>
      <c r="KL924" s="33"/>
      <c r="KM924" s="33"/>
      <c r="KN924" s="33"/>
      <c r="KO924" s="33"/>
      <c r="KP924" s="33"/>
      <c r="KQ924" s="33"/>
      <c r="KR924" s="33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33"/>
    </row>
    <row r="925" spans="1:31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  <c r="IY925" s="33"/>
      <c r="IZ925" s="33"/>
      <c r="JA925" s="33"/>
      <c r="JB925" s="33"/>
      <c r="JC925" s="33"/>
      <c r="JD925" s="33"/>
      <c r="JE925" s="33"/>
      <c r="JF925" s="33"/>
      <c r="JG925" s="33"/>
      <c r="JH925" s="33"/>
      <c r="JI925" s="33"/>
      <c r="JJ925" s="33"/>
      <c r="JK925" s="33"/>
      <c r="JL925" s="33"/>
      <c r="JM925" s="33"/>
      <c r="JN925" s="33"/>
      <c r="JO925" s="33"/>
      <c r="JP925" s="33"/>
      <c r="JQ925" s="33"/>
      <c r="JR925" s="33"/>
      <c r="JS925" s="33"/>
      <c r="JT925" s="33"/>
      <c r="JU925" s="33"/>
      <c r="JV925" s="33"/>
      <c r="JW925" s="33"/>
      <c r="JX925" s="33"/>
      <c r="JY925" s="33"/>
      <c r="JZ925" s="33"/>
      <c r="KA925" s="33"/>
      <c r="KB925" s="33"/>
      <c r="KC925" s="33"/>
      <c r="KD925" s="33"/>
      <c r="KE925" s="33"/>
      <c r="KF925" s="33"/>
      <c r="KG925" s="33"/>
      <c r="KH925" s="33"/>
      <c r="KI925" s="33"/>
      <c r="KJ925" s="33"/>
      <c r="KK925" s="33"/>
      <c r="KL925" s="33"/>
      <c r="KM925" s="33"/>
      <c r="KN925" s="33"/>
      <c r="KO925" s="33"/>
      <c r="KP925" s="33"/>
      <c r="KQ925" s="33"/>
      <c r="KR925" s="33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33"/>
    </row>
    <row r="926" spans="1:31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  <c r="IY926" s="33"/>
      <c r="IZ926" s="33"/>
      <c r="JA926" s="33"/>
      <c r="JB926" s="33"/>
      <c r="JC926" s="33"/>
      <c r="JD926" s="33"/>
      <c r="JE926" s="33"/>
      <c r="JF926" s="33"/>
      <c r="JG926" s="33"/>
      <c r="JH926" s="33"/>
      <c r="JI926" s="33"/>
      <c r="JJ926" s="33"/>
      <c r="JK926" s="33"/>
      <c r="JL926" s="33"/>
      <c r="JM926" s="33"/>
      <c r="JN926" s="33"/>
      <c r="JO926" s="33"/>
      <c r="JP926" s="33"/>
      <c r="JQ926" s="33"/>
      <c r="JR926" s="33"/>
      <c r="JS926" s="33"/>
      <c r="JT926" s="33"/>
      <c r="JU926" s="33"/>
      <c r="JV926" s="33"/>
      <c r="JW926" s="33"/>
      <c r="JX926" s="33"/>
      <c r="JY926" s="33"/>
      <c r="JZ926" s="33"/>
      <c r="KA926" s="33"/>
      <c r="KB926" s="33"/>
      <c r="KC926" s="33"/>
      <c r="KD926" s="33"/>
      <c r="KE926" s="33"/>
      <c r="KF926" s="33"/>
      <c r="KG926" s="33"/>
      <c r="KH926" s="33"/>
      <c r="KI926" s="33"/>
      <c r="KJ926" s="33"/>
      <c r="KK926" s="33"/>
      <c r="KL926" s="33"/>
      <c r="KM926" s="33"/>
      <c r="KN926" s="33"/>
      <c r="KO926" s="33"/>
      <c r="KP926" s="33"/>
      <c r="KQ926" s="33"/>
      <c r="KR926" s="33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33"/>
    </row>
    <row r="927" spans="1:31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  <c r="IY927" s="33"/>
      <c r="IZ927" s="33"/>
      <c r="JA927" s="33"/>
      <c r="JB927" s="33"/>
      <c r="JC927" s="33"/>
      <c r="JD927" s="33"/>
      <c r="JE927" s="33"/>
      <c r="JF927" s="33"/>
      <c r="JG927" s="33"/>
      <c r="JH927" s="33"/>
      <c r="JI927" s="33"/>
      <c r="JJ927" s="33"/>
      <c r="JK927" s="33"/>
      <c r="JL927" s="33"/>
      <c r="JM927" s="33"/>
      <c r="JN927" s="33"/>
      <c r="JO927" s="33"/>
      <c r="JP927" s="33"/>
      <c r="JQ927" s="33"/>
      <c r="JR927" s="33"/>
      <c r="JS927" s="33"/>
      <c r="JT927" s="33"/>
      <c r="JU927" s="33"/>
      <c r="JV927" s="33"/>
      <c r="JW927" s="33"/>
      <c r="JX927" s="33"/>
      <c r="JY927" s="33"/>
      <c r="JZ927" s="33"/>
      <c r="KA927" s="33"/>
      <c r="KB927" s="33"/>
      <c r="KC927" s="33"/>
      <c r="KD927" s="33"/>
      <c r="KE927" s="33"/>
      <c r="KF927" s="33"/>
      <c r="KG927" s="33"/>
      <c r="KH927" s="33"/>
      <c r="KI927" s="33"/>
      <c r="KJ927" s="33"/>
      <c r="KK927" s="33"/>
      <c r="KL927" s="33"/>
      <c r="KM927" s="33"/>
      <c r="KN927" s="33"/>
      <c r="KO927" s="33"/>
      <c r="KP927" s="33"/>
      <c r="KQ927" s="33"/>
      <c r="KR927" s="33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33"/>
    </row>
    <row r="928" spans="1:31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  <c r="IY928" s="33"/>
      <c r="IZ928" s="33"/>
      <c r="JA928" s="33"/>
      <c r="JB928" s="33"/>
      <c r="JC928" s="33"/>
      <c r="JD928" s="33"/>
      <c r="JE928" s="33"/>
      <c r="JF928" s="33"/>
      <c r="JG928" s="33"/>
      <c r="JH928" s="33"/>
      <c r="JI928" s="33"/>
      <c r="JJ928" s="33"/>
      <c r="JK928" s="33"/>
      <c r="JL928" s="33"/>
      <c r="JM928" s="33"/>
      <c r="JN928" s="33"/>
      <c r="JO928" s="33"/>
      <c r="JP928" s="33"/>
      <c r="JQ928" s="33"/>
      <c r="JR928" s="33"/>
      <c r="JS928" s="33"/>
      <c r="JT928" s="33"/>
      <c r="JU928" s="33"/>
      <c r="JV928" s="33"/>
      <c r="JW928" s="33"/>
      <c r="JX928" s="33"/>
      <c r="JY928" s="33"/>
      <c r="JZ928" s="33"/>
      <c r="KA928" s="33"/>
      <c r="KB928" s="33"/>
      <c r="KC928" s="33"/>
      <c r="KD928" s="33"/>
      <c r="KE928" s="33"/>
      <c r="KF928" s="33"/>
      <c r="KG928" s="33"/>
      <c r="KH928" s="33"/>
      <c r="KI928" s="33"/>
      <c r="KJ928" s="33"/>
      <c r="KK928" s="33"/>
      <c r="KL928" s="33"/>
      <c r="KM928" s="33"/>
      <c r="KN928" s="33"/>
      <c r="KO928" s="33"/>
      <c r="KP928" s="33"/>
      <c r="KQ928" s="33"/>
      <c r="KR928" s="33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33"/>
    </row>
    <row r="929" spans="1:31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  <c r="IY929" s="33"/>
      <c r="IZ929" s="33"/>
      <c r="JA929" s="33"/>
      <c r="JB929" s="33"/>
      <c r="JC929" s="33"/>
      <c r="JD929" s="33"/>
      <c r="JE929" s="33"/>
      <c r="JF929" s="33"/>
      <c r="JG929" s="33"/>
      <c r="JH929" s="33"/>
      <c r="JI929" s="33"/>
      <c r="JJ929" s="33"/>
      <c r="JK929" s="33"/>
      <c r="JL929" s="33"/>
      <c r="JM929" s="33"/>
      <c r="JN929" s="33"/>
      <c r="JO929" s="33"/>
      <c r="JP929" s="33"/>
      <c r="JQ929" s="33"/>
      <c r="JR929" s="33"/>
      <c r="JS929" s="33"/>
      <c r="JT929" s="33"/>
      <c r="JU929" s="33"/>
      <c r="JV929" s="33"/>
      <c r="JW929" s="33"/>
      <c r="JX929" s="33"/>
      <c r="JY929" s="33"/>
      <c r="JZ929" s="33"/>
      <c r="KA929" s="33"/>
      <c r="KB929" s="33"/>
      <c r="KC929" s="33"/>
      <c r="KD929" s="33"/>
      <c r="KE929" s="33"/>
      <c r="KF929" s="33"/>
      <c r="KG929" s="33"/>
      <c r="KH929" s="33"/>
      <c r="KI929" s="33"/>
      <c r="KJ929" s="33"/>
      <c r="KK929" s="33"/>
      <c r="KL929" s="33"/>
      <c r="KM929" s="33"/>
      <c r="KN929" s="33"/>
      <c r="KO929" s="33"/>
      <c r="KP929" s="33"/>
      <c r="KQ929" s="33"/>
      <c r="KR929" s="33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33"/>
    </row>
    <row r="930" spans="1:31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  <c r="IY930" s="33"/>
      <c r="IZ930" s="33"/>
      <c r="JA930" s="33"/>
      <c r="JB930" s="33"/>
      <c r="JC930" s="33"/>
      <c r="JD930" s="33"/>
      <c r="JE930" s="33"/>
      <c r="JF930" s="33"/>
      <c r="JG930" s="33"/>
      <c r="JH930" s="33"/>
      <c r="JI930" s="33"/>
      <c r="JJ930" s="33"/>
      <c r="JK930" s="33"/>
      <c r="JL930" s="33"/>
      <c r="JM930" s="33"/>
      <c r="JN930" s="33"/>
      <c r="JO930" s="33"/>
      <c r="JP930" s="33"/>
      <c r="JQ930" s="33"/>
      <c r="JR930" s="33"/>
      <c r="JS930" s="33"/>
      <c r="JT930" s="33"/>
      <c r="JU930" s="33"/>
      <c r="JV930" s="33"/>
      <c r="JW930" s="33"/>
      <c r="JX930" s="33"/>
      <c r="JY930" s="33"/>
      <c r="JZ930" s="33"/>
      <c r="KA930" s="33"/>
      <c r="KB930" s="33"/>
      <c r="KC930" s="33"/>
      <c r="KD930" s="33"/>
      <c r="KE930" s="33"/>
      <c r="KF930" s="33"/>
      <c r="KG930" s="33"/>
      <c r="KH930" s="33"/>
      <c r="KI930" s="33"/>
      <c r="KJ930" s="33"/>
      <c r="KK930" s="33"/>
      <c r="KL930" s="33"/>
      <c r="KM930" s="33"/>
      <c r="KN930" s="33"/>
      <c r="KO930" s="33"/>
      <c r="KP930" s="33"/>
      <c r="KQ930" s="33"/>
      <c r="KR930" s="33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33"/>
    </row>
    <row r="931" spans="1:31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  <c r="IY931" s="33"/>
      <c r="IZ931" s="33"/>
      <c r="JA931" s="33"/>
      <c r="JB931" s="33"/>
      <c r="JC931" s="33"/>
      <c r="JD931" s="33"/>
      <c r="JE931" s="33"/>
      <c r="JF931" s="33"/>
      <c r="JG931" s="33"/>
      <c r="JH931" s="33"/>
      <c r="JI931" s="33"/>
      <c r="JJ931" s="33"/>
      <c r="JK931" s="33"/>
      <c r="JL931" s="33"/>
      <c r="JM931" s="33"/>
      <c r="JN931" s="33"/>
      <c r="JO931" s="33"/>
      <c r="JP931" s="33"/>
      <c r="JQ931" s="33"/>
      <c r="JR931" s="33"/>
      <c r="JS931" s="33"/>
      <c r="JT931" s="33"/>
      <c r="JU931" s="33"/>
      <c r="JV931" s="33"/>
      <c r="JW931" s="33"/>
      <c r="JX931" s="33"/>
      <c r="JY931" s="33"/>
      <c r="JZ931" s="33"/>
      <c r="KA931" s="33"/>
      <c r="KB931" s="33"/>
      <c r="KC931" s="33"/>
      <c r="KD931" s="33"/>
      <c r="KE931" s="33"/>
      <c r="KF931" s="33"/>
      <c r="KG931" s="33"/>
      <c r="KH931" s="33"/>
      <c r="KI931" s="33"/>
      <c r="KJ931" s="33"/>
      <c r="KK931" s="33"/>
      <c r="KL931" s="33"/>
      <c r="KM931" s="33"/>
      <c r="KN931" s="33"/>
      <c r="KO931" s="33"/>
      <c r="KP931" s="33"/>
      <c r="KQ931" s="33"/>
      <c r="KR931" s="33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33"/>
    </row>
    <row r="932" spans="1:31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  <c r="IY932" s="33"/>
      <c r="IZ932" s="33"/>
      <c r="JA932" s="33"/>
      <c r="JB932" s="33"/>
      <c r="JC932" s="33"/>
      <c r="JD932" s="33"/>
      <c r="JE932" s="33"/>
      <c r="JF932" s="33"/>
      <c r="JG932" s="33"/>
      <c r="JH932" s="33"/>
      <c r="JI932" s="33"/>
      <c r="JJ932" s="33"/>
      <c r="JK932" s="33"/>
      <c r="JL932" s="33"/>
      <c r="JM932" s="33"/>
      <c r="JN932" s="33"/>
      <c r="JO932" s="33"/>
      <c r="JP932" s="33"/>
      <c r="JQ932" s="33"/>
      <c r="JR932" s="33"/>
      <c r="JS932" s="33"/>
      <c r="JT932" s="33"/>
      <c r="JU932" s="33"/>
      <c r="JV932" s="33"/>
      <c r="JW932" s="33"/>
      <c r="JX932" s="33"/>
      <c r="JY932" s="33"/>
      <c r="JZ932" s="33"/>
      <c r="KA932" s="33"/>
      <c r="KB932" s="33"/>
      <c r="KC932" s="33"/>
      <c r="KD932" s="33"/>
      <c r="KE932" s="33"/>
      <c r="KF932" s="33"/>
      <c r="KG932" s="33"/>
      <c r="KH932" s="33"/>
      <c r="KI932" s="33"/>
      <c r="KJ932" s="33"/>
      <c r="KK932" s="33"/>
      <c r="KL932" s="33"/>
      <c r="KM932" s="33"/>
      <c r="KN932" s="33"/>
      <c r="KO932" s="33"/>
      <c r="KP932" s="33"/>
      <c r="KQ932" s="33"/>
      <c r="KR932" s="33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33"/>
    </row>
    <row r="933" spans="1:31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  <c r="IY933" s="33"/>
      <c r="IZ933" s="33"/>
      <c r="JA933" s="33"/>
      <c r="JB933" s="33"/>
      <c r="JC933" s="33"/>
      <c r="JD933" s="33"/>
      <c r="JE933" s="33"/>
      <c r="JF933" s="33"/>
      <c r="JG933" s="33"/>
      <c r="JH933" s="33"/>
      <c r="JI933" s="33"/>
      <c r="JJ933" s="33"/>
      <c r="JK933" s="33"/>
      <c r="JL933" s="33"/>
      <c r="JM933" s="33"/>
      <c r="JN933" s="33"/>
      <c r="JO933" s="33"/>
      <c r="JP933" s="33"/>
      <c r="JQ933" s="33"/>
      <c r="JR933" s="33"/>
      <c r="JS933" s="33"/>
      <c r="JT933" s="33"/>
      <c r="JU933" s="33"/>
      <c r="JV933" s="33"/>
      <c r="JW933" s="33"/>
      <c r="JX933" s="33"/>
      <c r="JY933" s="33"/>
      <c r="JZ933" s="33"/>
      <c r="KA933" s="33"/>
      <c r="KB933" s="33"/>
      <c r="KC933" s="33"/>
      <c r="KD933" s="33"/>
      <c r="KE933" s="33"/>
      <c r="KF933" s="33"/>
      <c r="KG933" s="33"/>
      <c r="KH933" s="33"/>
      <c r="KI933" s="33"/>
      <c r="KJ933" s="33"/>
      <c r="KK933" s="33"/>
      <c r="KL933" s="33"/>
      <c r="KM933" s="33"/>
      <c r="KN933" s="33"/>
      <c r="KO933" s="33"/>
      <c r="KP933" s="33"/>
      <c r="KQ933" s="33"/>
      <c r="KR933" s="33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33"/>
    </row>
    <row r="934" spans="1:31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  <c r="FZ934" s="33"/>
      <c r="GA934" s="33"/>
      <c r="GB934" s="33"/>
      <c r="GC934" s="33"/>
      <c r="GD934" s="33"/>
      <c r="GE934" s="33"/>
      <c r="GF934" s="33"/>
      <c r="GG934" s="33"/>
      <c r="GH934" s="33"/>
      <c r="GI934" s="33"/>
      <c r="GJ934" s="33"/>
      <c r="GK934" s="33"/>
      <c r="GL934" s="33"/>
      <c r="GM934" s="33"/>
      <c r="GN934" s="33"/>
      <c r="GO934" s="33"/>
      <c r="GP934" s="33"/>
      <c r="GQ934" s="33"/>
      <c r="GR934" s="33"/>
      <c r="GS934" s="33"/>
      <c r="GT934" s="33"/>
      <c r="GU934" s="33"/>
      <c r="GV934" s="33"/>
      <c r="GW934" s="33"/>
      <c r="GX934" s="33"/>
      <c r="GY934" s="33"/>
      <c r="GZ934" s="33"/>
      <c r="HA934" s="33"/>
      <c r="HB934" s="33"/>
      <c r="HC934" s="33"/>
      <c r="HD934" s="33"/>
      <c r="HE934" s="33"/>
      <c r="HF934" s="33"/>
      <c r="HG934" s="33"/>
      <c r="HH934" s="33"/>
      <c r="HI934" s="33"/>
      <c r="HJ934" s="33"/>
      <c r="HK934" s="33"/>
      <c r="HL934" s="33"/>
      <c r="HM934" s="33"/>
      <c r="HN934" s="33"/>
      <c r="HO934" s="33"/>
      <c r="HP934" s="33"/>
      <c r="HQ934" s="33"/>
      <c r="HR934" s="33"/>
      <c r="HS934" s="33"/>
      <c r="HT934" s="33"/>
      <c r="HU934" s="33"/>
      <c r="HV934" s="33"/>
      <c r="HW934" s="33"/>
      <c r="HX934" s="33"/>
      <c r="HY934" s="33"/>
      <c r="HZ934" s="33"/>
      <c r="IA934" s="33"/>
      <c r="IB934" s="33"/>
      <c r="IC934" s="33"/>
      <c r="ID934" s="33"/>
      <c r="IE934" s="33"/>
      <c r="IF934" s="33"/>
      <c r="IG934" s="33"/>
      <c r="IH934" s="33"/>
      <c r="II934" s="33"/>
      <c r="IJ934" s="33"/>
      <c r="IK934" s="33"/>
      <c r="IL934" s="33"/>
      <c r="IM934" s="33"/>
      <c r="IN934" s="33"/>
      <c r="IO934" s="33"/>
      <c r="IP934" s="33"/>
      <c r="IQ934" s="33"/>
      <c r="IR934" s="33"/>
      <c r="IS934" s="33"/>
      <c r="IT934" s="33"/>
      <c r="IU934" s="33"/>
      <c r="IV934" s="33"/>
      <c r="IW934" s="33"/>
      <c r="IX934" s="33"/>
      <c r="IY934" s="33"/>
      <c r="IZ934" s="33"/>
      <c r="JA934" s="33"/>
      <c r="JB934" s="33"/>
      <c r="JC934" s="33"/>
      <c r="JD934" s="33"/>
      <c r="JE934" s="33"/>
      <c r="JF934" s="33"/>
      <c r="JG934" s="33"/>
      <c r="JH934" s="33"/>
      <c r="JI934" s="33"/>
      <c r="JJ934" s="33"/>
      <c r="JK934" s="33"/>
      <c r="JL934" s="33"/>
      <c r="JM934" s="33"/>
      <c r="JN934" s="33"/>
      <c r="JO934" s="33"/>
      <c r="JP934" s="33"/>
      <c r="JQ934" s="33"/>
      <c r="JR934" s="33"/>
      <c r="JS934" s="33"/>
      <c r="JT934" s="33"/>
      <c r="JU934" s="33"/>
      <c r="JV934" s="33"/>
      <c r="JW934" s="33"/>
      <c r="JX934" s="33"/>
      <c r="JY934" s="33"/>
      <c r="JZ934" s="33"/>
      <c r="KA934" s="33"/>
      <c r="KB934" s="33"/>
      <c r="KC934" s="33"/>
      <c r="KD934" s="33"/>
      <c r="KE934" s="33"/>
      <c r="KF934" s="33"/>
      <c r="KG934" s="33"/>
      <c r="KH934" s="33"/>
      <c r="KI934" s="33"/>
      <c r="KJ934" s="33"/>
      <c r="KK934" s="33"/>
      <c r="KL934" s="33"/>
      <c r="KM934" s="33"/>
      <c r="KN934" s="33"/>
      <c r="KO934" s="33"/>
      <c r="KP934" s="33"/>
      <c r="KQ934" s="33"/>
      <c r="KR934" s="33"/>
      <c r="KS934" s="33"/>
      <c r="KT934" s="33"/>
      <c r="KU934" s="33"/>
      <c r="KV934" s="33"/>
      <c r="KW934" s="33"/>
      <c r="KX934" s="33"/>
      <c r="KY934" s="33"/>
      <c r="KZ934" s="33"/>
      <c r="LA934" s="33"/>
      <c r="LB934" s="33"/>
      <c r="LC934" s="33"/>
    </row>
    <row r="935" spans="1:31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  <c r="FZ935" s="33"/>
      <c r="GA935" s="33"/>
      <c r="GB935" s="33"/>
      <c r="GC935" s="33"/>
      <c r="GD935" s="33"/>
      <c r="GE935" s="33"/>
      <c r="GF935" s="33"/>
      <c r="GG935" s="33"/>
      <c r="GH935" s="33"/>
      <c r="GI935" s="33"/>
      <c r="GJ935" s="33"/>
      <c r="GK935" s="33"/>
      <c r="GL935" s="33"/>
      <c r="GM935" s="33"/>
      <c r="GN935" s="33"/>
      <c r="GO935" s="33"/>
      <c r="GP935" s="33"/>
      <c r="GQ935" s="33"/>
      <c r="GR935" s="33"/>
      <c r="GS935" s="33"/>
      <c r="GT935" s="33"/>
      <c r="GU935" s="33"/>
      <c r="GV935" s="33"/>
      <c r="GW935" s="33"/>
      <c r="GX935" s="33"/>
      <c r="GY935" s="33"/>
      <c r="GZ935" s="33"/>
      <c r="HA935" s="33"/>
      <c r="HB935" s="33"/>
      <c r="HC935" s="33"/>
      <c r="HD935" s="33"/>
      <c r="HE935" s="33"/>
      <c r="HF935" s="33"/>
      <c r="HG935" s="33"/>
      <c r="HH935" s="33"/>
      <c r="HI935" s="33"/>
      <c r="HJ935" s="33"/>
      <c r="HK935" s="33"/>
      <c r="HL935" s="33"/>
      <c r="HM935" s="33"/>
      <c r="HN935" s="33"/>
      <c r="HO935" s="33"/>
      <c r="HP935" s="33"/>
      <c r="HQ935" s="33"/>
      <c r="HR935" s="33"/>
      <c r="HS935" s="33"/>
      <c r="HT935" s="33"/>
      <c r="HU935" s="33"/>
      <c r="HV935" s="33"/>
      <c r="HW935" s="33"/>
      <c r="HX935" s="33"/>
      <c r="HY935" s="33"/>
      <c r="HZ935" s="33"/>
      <c r="IA935" s="33"/>
      <c r="IB935" s="33"/>
      <c r="IC935" s="33"/>
      <c r="ID935" s="33"/>
      <c r="IE935" s="33"/>
      <c r="IF935" s="33"/>
      <c r="IG935" s="33"/>
      <c r="IH935" s="33"/>
      <c r="II935" s="33"/>
      <c r="IJ935" s="33"/>
      <c r="IK935" s="33"/>
      <c r="IL935" s="33"/>
      <c r="IM935" s="33"/>
      <c r="IN935" s="33"/>
      <c r="IO935" s="33"/>
      <c r="IP935" s="33"/>
      <c r="IQ935" s="33"/>
      <c r="IR935" s="33"/>
      <c r="IS935" s="33"/>
      <c r="IT935" s="33"/>
      <c r="IU935" s="33"/>
      <c r="IV935" s="33"/>
      <c r="IW935" s="33"/>
      <c r="IX935" s="33"/>
      <c r="IY935" s="33"/>
      <c r="IZ935" s="33"/>
      <c r="JA935" s="33"/>
      <c r="JB935" s="33"/>
      <c r="JC935" s="33"/>
      <c r="JD935" s="33"/>
      <c r="JE935" s="33"/>
      <c r="JF935" s="33"/>
      <c r="JG935" s="33"/>
      <c r="JH935" s="33"/>
      <c r="JI935" s="33"/>
      <c r="JJ935" s="33"/>
      <c r="JK935" s="33"/>
      <c r="JL935" s="33"/>
      <c r="JM935" s="33"/>
      <c r="JN935" s="33"/>
      <c r="JO935" s="33"/>
      <c r="JP935" s="33"/>
      <c r="JQ935" s="33"/>
      <c r="JR935" s="33"/>
      <c r="JS935" s="33"/>
      <c r="JT935" s="33"/>
      <c r="JU935" s="33"/>
      <c r="JV935" s="33"/>
      <c r="JW935" s="33"/>
      <c r="JX935" s="33"/>
      <c r="JY935" s="33"/>
      <c r="JZ935" s="33"/>
      <c r="KA935" s="33"/>
      <c r="KB935" s="33"/>
      <c r="KC935" s="33"/>
      <c r="KD935" s="33"/>
      <c r="KE935" s="33"/>
      <c r="KF935" s="33"/>
      <c r="KG935" s="33"/>
      <c r="KH935" s="33"/>
      <c r="KI935" s="33"/>
      <c r="KJ935" s="33"/>
      <c r="KK935" s="33"/>
      <c r="KL935" s="33"/>
      <c r="KM935" s="33"/>
      <c r="KN935" s="33"/>
      <c r="KO935" s="33"/>
      <c r="KP935" s="33"/>
      <c r="KQ935" s="33"/>
      <c r="KR935" s="33"/>
      <c r="KS935" s="33"/>
      <c r="KT935" s="33"/>
      <c r="KU935" s="33"/>
      <c r="KV935" s="33"/>
      <c r="KW935" s="33"/>
      <c r="KX935" s="33"/>
      <c r="KY935" s="33"/>
      <c r="KZ935" s="33"/>
      <c r="LA935" s="33"/>
      <c r="LB935" s="33"/>
      <c r="LC935" s="33"/>
    </row>
    <row r="936" spans="1:31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  <c r="GX936" s="33"/>
      <c r="GY936" s="33"/>
      <c r="GZ936" s="33"/>
      <c r="HA936" s="33"/>
      <c r="HB936" s="33"/>
      <c r="HC936" s="33"/>
      <c r="HD936" s="33"/>
      <c r="HE936" s="33"/>
      <c r="HF936" s="33"/>
      <c r="HG936" s="33"/>
      <c r="HH936" s="33"/>
      <c r="HI936" s="33"/>
      <c r="HJ936" s="33"/>
      <c r="HK936" s="33"/>
      <c r="HL936" s="33"/>
      <c r="HM936" s="33"/>
      <c r="HN936" s="33"/>
      <c r="HO936" s="33"/>
      <c r="HP936" s="33"/>
      <c r="HQ936" s="33"/>
      <c r="HR936" s="33"/>
      <c r="HS936" s="33"/>
      <c r="HT936" s="33"/>
      <c r="HU936" s="33"/>
      <c r="HV936" s="33"/>
      <c r="HW936" s="33"/>
      <c r="HX936" s="33"/>
      <c r="HY936" s="33"/>
      <c r="HZ936" s="33"/>
      <c r="IA936" s="33"/>
      <c r="IB936" s="33"/>
      <c r="IC936" s="33"/>
      <c r="ID936" s="33"/>
      <c r="IE936" s="33"/>
      <c r="IF936" s="33"/>
      <c r="IG936" s="33"/>
      <c r="IH936" s="33"/>
      <c r="II936" s="33"/>
      <c r="IJ936" s="33"/>
      <c r="IK936" s="33"/>
      <c r="IL936" s="33"/>
      <c r="IM936" s="33"/>
      <c r="IN936" s="33"/>
      <c r="IO936" s="33"/>
      <c r="IP936" s="33"/>
      <c r="IQ936" s="33"/>
      <c r="IR936" s="33"/>
      <c r="IS936" s="33"/>
      <c r="IT936" s="33"/>
      <c r="IU936" s="33"/>
      <c r="IV936" s="33"/>
      <c r="IW936" s="33"/>
      <c r="IX936" s="33"/>
      <c r="IY936" s="33"/>
      <c r="IZ936" s="33"/>
      <c r="JA936" s="33"/>
      <c r="JB936" s="33"/>
      <c r="JC936" s="33"/>
      <c r="JD936" s="33"/>
      <c r="JE936" s="33"/>
      <c r="JF936" s="33"/>
      <c r="JG936" s="33"/>
      <c r="JH936" s="33"/>
      <c r="JI936" s="33"/>
      <c r="JJ936" s="33"/>
      <c r="JK936" s="33"/>
      <c r="JL936" s="33"/>
      <c r="JM936" s="33"/>
      <c r="JN936" s="33"/>
      <c r="JO936" s="33"/>
      <c r="JP936" s="33"/>
      <c r="JQ936" s="33"/>
      <c r="JR936" s="33"/>
      <c r="JS936" s="33"/>
      <c r="JT936" s="33"/>
      <c r="JU936" s="33"/>
      <c r="JV936" s="33"/>
      <c r="JW936" s="33"/>
      <c r="JX936" s="33"/>
      <c r="JY936" s="33"/>
      <c r="JZ936" s="33"/>
      <c r="KA936" s="33"/>
      <c r="KB936" s="33"/>
      <c r="KC936" s="33"/>
      <c r="KD936" s="33"/>
      <c r="KE936" s="33"/>
      <c r="KF936" s="33"/>
      <c r="KG936" s="33"/>
      <c r="KH936" s="33"/>
      <c r="KI936" s="33"/>
      <c r="KJ936" s="33"/>
      <c r="KK936" s="33"/>
      <c r="KL936" s="33"/>
      <c r="KM936" s="33"/>
      <c r="KN936" s="33"/>
      <c r="KO936" s="33"/>
      <c r="KP936" s="33"/>
      <c r="KQ936" s="33"/>
      <c r="KR936" s="33"/>
      <c r="KS936" s="33"/>
      <c r="KT936" s="33"/>
      <c r="KU936" s="33"/>
      <c r="KV936" s="33"/>
      <c r="KW936" s="33"/>
      <c r="KX936" s="33"/>
      <c r="KY936" s="33"/>
      <c r="KZ936" s="33"/>
      <c r="LA936" s="33"/>
      <c r="LB936" s="33"/>
      <c r="LC936" s="33"/>
    </row>
    <row r="937" spans="1:31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  <c r="FZ937" s="33"/>
      <c r="GA937" s="33"/>
      <c r="GB937" s="33"/>
      <c r="GC937" s="33"/>
      <c r="GD937" s="33"/>
      <c r="GE937" s="33"/>
      <c r="GF937" s="33"/>
      <c r="GG937" s="33"/>
      <c r="GH937" s="33"/>
      <c r="GI937" s="33"/>
      <c r="GJ937" s="33"/>
      <c r="GK937" s="33"/>
      <c r="GL937" s="33"/>
      <c r="GM937" s="33"/>
      <c r="GN937" s="33"/>
      <c r="GO937" s="33"/>
      <c r="GP937" s="33"/>
      <c r="GQ937" s="33"/>
      <c r="GR937" s="33"/>
      <c r="GS937" s="33"/>
      <c r="GT937" s="33"/>
      <c r="GU937" s="33"/>
      <c r="GV937" s="33"/>
      <c r="GW937" s="33"/>
      <c r="GX937" s="33"/>
      <c r="GY937" s="33"/>
      <c r="GZ937" s="33"/>
      <c r="HA937" s="33"/>
      <c r="HB937" s="33"/>
      <c r="HC937" s="33"/>
      <c r="HD937" s="33"/>
      <c r="HE937" s="33"/>
      <c r="HF937" s="33"/>
      <c r="HG937" s="33"/>
      <c r="HH937" s="33"/>
      <c r="HI937" s="33"/>
      <c r="HJ937" s="33"/>
      <c r="HK937" s="33"/>
      <c r="HL937" s="33"/>
      <c r="HM937" s="33"/>
      <c r="HN937" s="33"/>
      <c r="HO937" s="33"/>
      <c r="HP937" s="33"/>
      <c r="HQ937" s="33"/>
      <c r="HR937" s="33"/>
      <c r="HS937" s="33"/>
      <c r="HT937" s="33"/>
      <c r="HU937" s="33"/>
      <c r="HV937" s="33"/>
      <c r="HW937" s="33"/>
      <c r="HX937" s="33"/>
      <c r="HY937" s="33"/>
      <c r="HZ937" s="33"/>
      <c r="IA937" s="33"/>
      <c r="IB937" s="33"/>
      <c r="IC937" s="33"/>
      <c r="ID937" s="33"/>
      <c r="IE937" s="33"/>
      <c r="IF937" s="33"/>
      <c r="IG937" s="33"/>
      <c r="IH937" s="33"/>
      <c r="II937" s="33"/>
      <c r="IJ937" s="33"/>
      <c r="IK937" s="33"/>
      <c r="IL937" s="33"/>
      <c r="IM937" s="33"/>
      <c r="IN937" s="33"/>
      <c r="IO937" s="33"/>
      <c r="IP937" s="33"/>
      <c r="IQ937" s="33"/>
      <c r="IR937" s="33"/>
      <c r="IS937" s="33"/>
      <c r="IT937" s="33"/>
      <c r="IU937" s="33"/>
      <c r="IV937" s="33"/>
      <c r="IW937" s="33"/>
      <c r="IX937" s="33"/>
      <c r="IY937" s="33"/>
      <c r="IZ937" s="33"/>
      <c r="JA937" s="33"/>
      <c r="JB937" s="33"/>
      <c r="JC937" s="33"/>
      <c r="JD937" s="33"/>
      <c r="JE937" s="33"/>
      <c r="JF937" s="33"/>
      <c r="JG937" s="33"/>
      <c r="JH937" s="33"/>
      <c r="JI937" s="33"/>
      <c r="JJ937" s="33"/>
      <c r="JK937" s="33"/>
      <c r="JL937" s="33"/>
      <c r="JM937" s="33"/>
      <c r="JN937" s="33"/>
      <c r="JO937" s="33"/>
      <c r="JP937" s="33"/>
      <c r="JQ937" s="33"/>
      <c r="JR937" s="33"/>
      <c r="JS937" s="33"/>
      <c r="JT937" s="33"/>
      <c r="JU937" s="33"/>
      <c r="JV937" s="33"/>
      <c r="JW937" s="33"/>
      <c r="JX937" s="33"/>
      <c r="JY937" s="33"/>
      <c r="JZ937" s="33"/>
      <c r="KA937" s="33"/>
      <c r="KB937" s="33"/>
      <c r="KC937" s="33"/>
      <c r="KD937" s="33"/>
      <c r="KE937" s="33"/>
      <c r="KF937" s="33"/>
      <c r="KG937" s="33"/>
      <c r="KH937" s="33"/>
      <c r="KI937" s="33"/>
      <c r="KJ937" s="33"/>
      <c r="KK937" s="33"/>
      <c r="KL937" s="33"/>
      <c r="KM937" s="33"/>
      <c r="KN937" s="33"/>
      <c r="KO937" s="33"/>
      <c r="KP937" s="33"/>
      <c r="KQ937" s="33"/>
      <c r="KR937" s="33"/>
      <c r="KS937" s="33"/>
      <c r="KT937" s="33"/>
      <c r="KU937" s="33"/>
      <c r="KV937" s="33"/>
      <c r="KW937" s="33"/>
      <c r="KX937" s="33"/>
      <c r="KY937" s="33"/>
      <c r="KZ937" s="33"/>
      <c r="LA937" s="33"/>
      <c r="LB937" s="33"/>
      <c r="LC937" s="33"/>
    </row>
    <row r="938" spans="1:31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  <c r="FZ938" s="33"/>
      <c r="GA938" s="33"/>
      <c r="GB938" s="33"/>
      <c r="GC938" s="33"/>
      <c r="GD938" s="33"/>
      <c r="GE938" s="33"/>
      <c r="GF938" s="33"/>
      <c r="GG938" s="33"/>
      <c r="GH938" s="33"/>
      <c r="GI938" s="33"/>
      <c r="GJ938" s="33"/>
      <c r="GK938" s="33"/>
      <c r="GL938" s="33"/>
      <c r="GM938" s="33"/>
      <c r="GN938" s="33"/>
      <c r="GO938" s="33"/>
      <c r="GP938" s="33"/>
      <c r="GQ938" s="33"/>
      <c r="GR938" s="33"/>
      <c r="GS938" s="33"/>
      <c r="GT938" s="33"/>
      <c r="GU938" s="33"/>
      <c r="GV938" s="33"/>
      <c r="GW938" s="33"/>
      <c r="GX938" s="33"/>
      <c r="GY938" s="33"/>
      <c r="GZ938" s="33"/>
      <c r="HA938" s="33"/>
      <c r="HB938" s="33"/>
      <c r="HC938" s="33"/>
      <c r="HD938" s="33"/>
      <c r="HE938" s="33"/>
      <c r="HF938" s="33"/>
      <c r="HG938" s="33"/>
      <c r="HH938" s="33"/>
      <c r="HI938" s="33"/>
      <c r="HJ938" s="33"/>
      <c r="HK938" s="33"/>
      <c r="HL938" s="33"/>
      <c r="HM938" s="33"/>
      <c r="HN938" s="33"/>
      <c r="HO938" s="33"/>
      <c r="HP938" s="33"/>
      <c r="HQ938" s="33"/>
      <c r="HR938" s="33"/>
      <c r="HS938" s="33"/>
      <c r="HT938" s="33"/>
      <c r="HU938" s="33"/>
      <c r="HV938" s="33"/>
      <c r="HW938" s="33"/>
      <c r="HX938" s="33"/>
      <c r="HY938" s="33"/>
      <c r="HZ938" s="33"/>
      <c r="IA938" s="33"/>
      <c r="IB938" s="33"/>
      <c r="IC938" s="33"/>
      <c r="ID938" s="33"/>
      <c r="IE938" s="33"/>
      <c r="IF938" s="33"/>
      <c r="IG938" s="33"/>
      <c r="IH938" s="33"/>
      <c r="II938" s="33"/>
      <c r="IJ938" s="33"/>
      <c r="IK938" s="33"/>
      <c r="IL938" s="33"/>
      <c r="IM938" s="33"/>
      <c r="IN938" s="33"/>
      <c r="IO938" s="33"/>
      <c r="IP938" s="33"/>
      <c r="IQ938" s="33"/>
      <c r="IR938" s="33"/>
      <c r="IS938" s="33"/>
      <c r="IT938" s="33"/>
      <c r="IU938" s="33"/>
      <c r="IV938" s="33"/>
      <c r="IW938" s="33"/>
      <c r="IX938" s="33"/>
      <c r="IY938" s="33"/>
      <c r="IZ938" s="33"/>
      <c r="JA938" s="33"/>
      <c r="JB938" s="33"/>
      <c r="JC938" s="33"/>
      <c r="JD938" s="33"/>
      <c r="JE938" s="33"/>
      <c r="JF938" s="33"/>
      <c r="JG938" s="33"/>
      <c r="JH938" s="33"/>
      <c r="JI938" s="33"/>
      <c r="JJ938" s="33"/>
      <c r="JK938" s="33"/>
      <c r="JL938" s="33"/>
      <c r="JM938" s="33"/>
      <c r="JN938" s="33"/>
      <c r="JO938" s="33"/>
      <c r="JP938" s="33"/>
      <c r="JQ938" s="33"/>
      <c r="JR938" s="33"/>
      <c r="JS938" s="33"/>
      <c r="JT938" s="33"/>
      <c r="JU938" s="33"/>
      <c r="JV938" s="33"/>
      <c r="JW938" s="33"/>
      <c r="JX938" s="33"/>
      <c r="JY938" s="33"/>
      <c r="JZ938" s="33"/>
      <c r="KA938" s="33"/>
      <c r="KB938" s="33"/>
      <c r="KC938" s="33"/>
      <c r="KD938" s="33"/>
      <c r="KE938" s="33"/>
      <c r="KF938" s="33"/>
      <c r="KG938" s="33"/>
      <c r="KH938" s="33"/>
      <c r="KI938" s="33"/>
      <c r="KJ938" s="33"/>
      <c r="KK938" s="33"/>
      <c r="KL938" s="33"/>
      <c r="KM938" s="33"/>
      <c r="KN938" s="33"/>
      <c r="KO938" s="33"/>
      <c r="KP938" s="33"/>
      <c r="KQ938" s="33"/>
      <c r="KR938" s="33"/>
      <c r="KS938" s="33"/>
      <c r="KT938" s="33"/>
      <c r="KU938" s="33"/>
      <c r="KV938" s="33"/>
      <c r="KW938" s="33"/>
      <c r="KX938" s="33"/>
      <c r="KY938" s="33"/>
      <c r="KZ938" s="33"/>
      <c r="LA938" s="33"/>
      <c r="LB938" s="33"/>
      <c r="LC938" s="33"/>
    </row>
    <row r="939" spans="1:31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  <c r="FZ939" s="33"/>
      <c r="GA939" s="33"/>
      <c r="GB939" s="33"/>
      <c r="GC939" s="33"/>
      <c r="GD939" s="33"/>
      <c r="GE939" s="33"/>
      <c r="GF939" s="33"/>
      <c r="GG939" s="33"/>
      <c r="GH939" s="33"/>
      <c r="GI939" s="33"/>
      <c r="GJ939" s="33"/>
      <c r="GK939" s="33"/>
      <c r="GL939" s="33"/>
      <c r="GM939" s="33"/>
      <c r="GN939" s="33"/>
      <c r="GO939" s="33"/>
      <c r="GP939" s="33"/>
      <c r="GQ939" s="33"/>
      <c r="GR939" s="33"/>
      <c r="GS939" s="33"/>
      <c r="GT939" s="33"/>
      <c r="GU939" s="33"/>
      <c r="GV939" s="33"/>
      <c r="GW939" s="33"/>
      <c r="GX939" s="33"/>
      <c r="GY939" s="33"/>
      <c r="GZ939" s="33"/>
      <c r="HA939" s="33"/>
      <c r="HB939" s="33"/>
      <c r="HC939" s="33"/>
      <c r="HD939" s="33"/>
      <c r="HE939" s="33"/>
      <c r="HF939" s="33"/>
      <c r="HG939" s="33"/>
      <c r="HH939" s="33"/>
      <c r="HI939" s="33"/>
      <c r="HJ939" s="33"/>
      <c r="HK939" s="33"/>
      <c r="HL939" s="33"/>
      <c r="HM939" s="33"/>
      <c r="HN939" s="33"/>
      <c r="HO939" s="33"/>
      <c r="HP939" s="33"/>
      <c r="HQ939" s="33"/>
      <c r="HR939" s="33"/>
      <c r="HS939" s="33"/>
      <c r="HT939" s="33"/>
      <c r="HU939" s="33"/>
      <c r="HV939" s="33"/>
      <c r="HW939" s="33"/>
      <c r="HX939" s="33"/>
      <c r="HY939" s="33"/>
      <c r="HZ939" s="33"/>
      <c r="IA939" s="33"/>
      <c r="IB939" s="33"/>
      <c r="IC939" s="33"/>
      <c r="ID939" s="33"/>
      <c r="IE939" s="33"/>
      <c r="IF939" s="33"/>
      <c r="IG939" s="33"/>
      <c r="IH939" s="33"/>
      <c r="II939" s="33"/>
      <c r="IJ939" s="33"/>
      <c r="IK939" s="33"/>
      <c r="IL939" s="33"/>
      <c r="IM939" s="33"/>
      <c r="IN939" s="33"/>
      <c r="IO939" s="33"/>
      <c r="IP939" s="33"/>
      <c r="IQ939" s="33"/>
      <c r="IR939" s="33"/>
      <c r="IS939" s="33"/>
      <c r="IT939" s="33"/>
      <c r="IU939" s="33"/>
      <c r="IV939" s="33"/>
      <c r="IW939" s="33"/>
      <c r="IX939" s="33"/>
      <c r="IY939" s="33"/>
      <c r="IZ939" s="33"/>
      <c r="JA939" s="33"/>
      <c r="JB939" s="33"/>
      <c r="JC939" s="33"/>
      <c r="JD939" s="33"/>
      <c r="JE939" s="33"/>
      <c r="JF939" s="33"/>
      <c r="JG939" s="33"/>
      <c r="JH939" s="33"/>
      <c r="JI939" s="33"/>
      <c r="JJ939" s="33"/>
      <c r="JK939" s="33"/>
      <c r="JL939" s="33"/>
      <c r="JM939" s="33"/>
      <c r="JN939" s="33"/>
      <c r="JO939" s="33"/>
      <c r="JP939" s="33"/>
      <c r="JQ939" s="33"/>
      <c r="JR939" s="33"/>
      <c r="JS939" s="33"/>
      <c r="JT939" s="33"/>
      <c r="JU939" s="33"/>
      <c r="JV939" s="33"/>
      <c r="JW939" s="33"/>
      <c r="JX939" s="33"/>
      <c r="JY939" s="33"/>
      <c r="JZ939" s="33"/>
      <c r="KA939" s="33"/>
      <c r="KB939" s="33"/>
      <c r="KC939" s="33"/>
      <c r="KD939" s="33"/>
      <c r="KE939" s="33"/>
      <c r="KF939" s="33"/>
      <c r="KG939" s="33"/>
      <c r="KH939" s="33"/>
      <c r="KI939" s="33"/>
      <c r="KJ939" s="33"/>
      <c r="KK939" s="33"/>
      <c r="KL939" s="33"/>
      <c r="KM939" s="33"/>
      <c r="KN939" s="33"/>
      <c r="KO939" s="33"/>
      <c r="KP939" s="33"/>
      <c r="KQ939" s="33"/>
      <c r="KR939" s="33"/>
      <c r="KS939" s="33"/>
      <c r="KT939" s="33"/>
      <c r="KU939" s="33"/>
      <c r="KV939" s="33"/>
      <c r="KW939" s="33"/>
      <c r="KX939" s="33"/>
      <c r="KY939" s="33"/>
      <c r="KZ939" s="33"/>
      <c r="LA939" s="33"/>
      <c r="LB939" s="33"/>
      <c r="LC939" s="33"/>
    </row>
    <row r="940" spans="1:31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  <c r="FZ940" s="33"/>
      <c r="GA940" s="33"/>
      <c r="GB940" s="33"/>
      <c r="GC940" s="33"/>
      <c r="GD940" s="33"/>
      <c r="GE940" s="33"/>
      <c r="GF940" s="33"/>
      <c r="GG940" s="33"/>
      <c r="GH940" s="33"/>
      <c r="GI940" s="33"/>
      <c r="GJ940" s="33"/>
      <c r="GK940" s="33"/>
      <c r="GL940" s="33"/>
      <c r="GM940" s="33"/>
      <c r="GN940" s="33"/>
      <c r="GO940" s="33"/>
      <c r="GP940" s="33"/>
      <c r="GQ940" s="33"/>
      <c r="GR940" s="33"/>
      <c r="GS940" s="33"/>
      <c r="GT940" s="33"/>
      <c r="GU940" s="33"/>
      <c r="GV940" s="33"/>
      <c r="GW940" s="33"/>
      <c r="GX940" s="33"/>
      <c r="GY940" s="33"/>
      <c r="GZ940" s="33"/>
      <c r="HA940" s="33"/>
      <c r="HB940" s="33"/>
      <c r="HC940" s="33"/>
      <c r="HD940" s="33"/>
      <c r="HE940" s="33"/>
      <c r="HF940" s="33"/>
      <c r="HG940" s="33"/>
      <c r="HH940" s="33"/>
      <c r="HI940" s="33"/>
      <c r="HJ940" s="33"/>
      <c r="HK940" s="33"/>
      <c r="HL940" s="33"/>
      <c r="HM940" s="33"/>
      <c r="HN940" s="33"/>
      <c r="HO940" s="33"/>
      <c r="HP940" s="33"/>
      <c r="HQ940" s="33"/>
      <c r="HR940" s="33"/>
      <c r="HS940" s="33"/>
      <c r="HT940" s="33"/>
      <c r="HU940" s="33"/>
      <c r="HV940" s="33"/>
      <c r="HW940" s="33"/>
      <c r="HX940" s="33"/>
      <c r="HY940" s="33"/>
      <c r="HZ940" s="33"/>
      <c r="IA940" s="33"/>
      <c r="IB940" s="33"/>
      <c r="IC940" s="33"/>
      <c r="ID940" s="33"/>
      <c r="IE940" s="33"/>
      <c r="IF940" s="33"/>
      <c r="IG940" s="33"/>
      <c r="IH940" s="33"/>
      <c r="II940" s="33"/>
      <c r="IJ940" s="33"/>
      <c r="IK940" s="33"/>
      <c r="IL940" s="33"/>
      <c r="IM940" s="33"/>
      <c r="IN940" s="33"/>
      <c r="IO940" s="33"/>
      <c r="IP940" s="33"/>
      <c r="IQ940" s="33"/>
      <c r="IR940" s="33"/>
      <c r="IS940" s="33"/>
      <c r="IT940" s="33"/>
      <c r="IU940" s="33"/>
      <c r="IV940" s="33"/>
      <c r="IW940" s="33"/>
      <c r="IX940" s="33"/>
      <c r="IY940" s="33"/>
      <c r="IZ940" s="33"/>
      <c r="JA940" s="33"/>
      <c r="JB940" s="33"/>
      <c r="JC940" s="33"/>
      <c r="JD940" s="33"/>
      <c r="JE940" s="33"/>
      <c r="JF940" s="33"/>
      <c r="JG940" s="33"/>
      <c r="JH940" s="33"/>
      <c r="JI940" s="33"/>
      <c r="JJ940" s="33"/>
      <c r="JK940" s="33"/>
      <c r="JL940" s="33"/>
      <c r="JM940" s="33"/>
      <c r="JN940" s="33"/>
      <c r="JO940" s="33"/>
      <c r="JP940" s="33"/>
      <c r="JQ940" s="33"/>
      <c r="JR940" s="33"/>
      <c r="JS940" s="33"/>
      <c r="JT940" s="33"/>
      <c r="JU940" s="33"/>
      <c r="JV940" s="33"/>
      <c r="JW940" s="33"/>
      <c r="JX940" s="33"/>
      <c r="JY940" s="33"/>
      <c r="JZ940" s="33"/>
      <c r="KA940" s="33"/>
      <c r="KB940" s="33"/>
      <c r="KC940" s="33"/>
      <c r="KD940" s="33"/>
      <c r="KE940" s="33"/>
      <c r="KF940" s="33"/>
      <c r="KG940" s="33"/>
      <c r="KH940" s="33"/>
      <c r="KI940" s="33"/>
      <c r="KJ940" s="33"/>
      <c r="KK940" s="33"/>
      <c r="KL940" s="33"/>
      <c r="KM940" s="33"/>
      <c r="KN940" s="33"/>
      <c r="KO940" s="33"/>
      <c r="KP940" s="33"/>
      <c r="KQ940" s="33"/>
      <c r="KR940" s="33"/>
      <c r="KS940" s="33"/>
      <c r="KT940" s="33"/>
      <c r="KU940" s="33"/>
      <c r="KV940" s="33"/>
      <c r="KW940" s="33"/>
      <c r="KX940" s="33"/>
      <c r="KY940" s="33"/>
      <c r="KZ940" s="33"/>
      <c r="LA940" s="33"/>
      <c r="LB940" s="33"/>
      <c r="LC940" s="33"/>
    </row>
    <row r="941" spans="1:31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  <c r="IY941" s="33"/>
      <c r="IZ941" s="33"/>
      <c r="JA941" s="33"/>
      <c r="JB941" s="33"/>
      <c r="JC941" s="33"/>
      <c r="JD941" s="33"/>
      <c r="JE941" s="33"/>
      <c r="JF941" s="33"/>
      <c r="JG941" s="33"/>
      <c r="JH941" s="33"/>
      <c r="JI941" s="33"/>
      <c r="JJ941" s="33"/>
      <c r="JK941" s="33"/>
      <c r="JL941" s="33"/>
      <c r="JM941" s="33"/>
      <c r="JN941" s="33"/>
      <c r="JO941" s="33"/>
      <c r="JP941" s="33"/>
      <c r="JQ941" s="33"/>
      <c r="JR941" s="33"/>
      <c r="JS941" s="33"/>
      <c r="JT941" s="33"/>
      <c r="JU941" s="33"/>
      <c r="JV941" s="33"/>
      <c r="JW941" s="33"/>
      <c r="JX941" s="33"/>
      <c r="JY941" s="33"/>
      <c r="JZ941" s="33"/>
      <c r="KA941" s="33"/>
      <c r="KB941" s="33"/>
      <c r="KC941" s="33"/>
      <c r="KD941" s="33"/>
      <c r="KE941" s="33"/>
      <c r="KF941" s="33"/>
      <c r="KG941" s="33"/>
      <c r="KH941" s="33"/>
      <c r="KI941" s="33"/>
      <c r="KJ941" s="33"/>
      <c r="KK941" s="33"/>
      <c r="KL941" s="33"/>
      <c r="KM941" s="33"/>
      <c r="KN941" s="33"/>
      <c r="KO941" s="33"/>
      <c r="KP941" s="33"/>
      <c r="KQ941" s="33"/>
      <c r="KR941" s="33"/>
      <c r="KS941" s="33"/>
      <c r="KT941" s="33"/>
      <c r="KU941" s="33"/>
      <c r="KV941" s="33"/>
      <c r="KW941" s="33"/>
      <c r="KX941" s="33"/>
      <c r="KY941" s="33"/>
      <c r="KZ941" s="33"/>
      <c r="LA941" s="33"/>
      <c r="LB941" s="33"/>
      <c r="LC941" s="33"/>
    </row>
    <row r="942" spans="1:31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  <c r="IY942" s="33"/>
      <c r="IZ942" s="33"/>
      <c r="JA942" s="33"/>
      <c r="JB942" s="33"/>
      <c r="JC942" s="33"/>
      <c r="JD942" s="33"/>
      <c r="JE942" s="33"/>
      <c r="JF942" s="33"/>
      <c r="JG942" s="33"/>
      <c r="JH942" s="33"/>
      <c r="JI942" s="33"/>
      <c r="JJ942" s="33"/>
      <c r="JK942" s="33"/>
      <c r="JL942" s="33"/>
      <c r="JM942" s="33"/>
      <c r="JN942" s="33"/>
      <c r="JO942" s="33"/>
      <c r="JP942" s="33"/>
      <c r="JQ942" s="33"/>
      <c r="JR942" s="33"/>
      <c r="JS942" s="33"/>
      <c r="JT942" s="33"/>
      <c r="JU942" s="33"/>
      <c r="JV942" s="33"/>
      <c r="JW942" s="33"/>
      <c r="JX942" s="33"/>
      <c r="JY942" s="33"/>
      <c r="JZ942" s="33"/>
      <c r="KA942" s="33"/>
      <c r="KB942" s="33"/>
      <c r="KC942" s="33"/>
      <c r="KD942" s="33"/>
      <c r="KE942" s="33"/>
      <c r="KF942" s="33"/>
      <c r="KG942" s="33"/>
      <c r="KH942" s="33"/>
      <c r="KI942" s="33"/>
      <c r="KJ942" s="33"/>
      <c r="KK942" s="33"/>
      <c r="KL942" s="33"/>
      <c r="KM942" s="33"/>
      <c r="KN942" s="33"/>
      <c r="KO942" s="33"/>
      <c r="KP942" s="33"/>
      <c r="KQ942" s="33"/>
      <c r="KR942" s="33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33"/>
    </row>
    <row r="943" spans="1:31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  <c r="IY943" s="33"/>
      <c r="IZ943" s="33"/>
      <c r="JA943" s="33"/>
      <c r="JB943" s="33"/>
      <c r="JC943" s="33"/>
      <c r="JD943" s="33"/>
      <c r="JE943" s="33"/>
      <c r="JF943" s="33"/>
      <c r="JG943" s="33"/>
      <c r="JH943" s="33"/>
      <c r="JI943" s="33"/>
      <c r="JJ943" s="33"/>
      <c r="JK943" s="33"/>
      <c r="JL943" s="33"/>
      <c r="JM943" s="33"/>
      <c r="JN943" s="33"/>
      <c r="JO943" s="33"/>
      <c r="JP943" s="33"/>
      <c r="JQ943" s="33"/>
      <c r="JR943" s="33"/>
      <c r="JS943" s="33"/>
      <c r="JT943" s="33"/>
      <c r="JU943" s="33"/>
      <c r="JV943" s="33"/>
      <c r="JW943" s="33"/>
      <c r="JX943" s="33"/>
      <c r="JY943" s="33"/>
      <c r="JZ943" s="33"/>
      <c r="KA943" s="33"/>
      <c r="KB943" s="33"/>
      <c r="KC943" s="33"/>
      <c r="KD943" s="33"/>
      <c r="KE943" s="33"/>
      <c r="KF943" s="33"/>
      <c r="KG943" s="33"/>
      <c r="KH943" s="33"/>
      <c r="KI943" s="33"/>
      <c r="KJ943" s="33"/>
      <c r="KK943" s="33"/>
      <c r="KL943" s="33"/>
      <c r="KM943" s="33"/>
      <c r="KN943" s="33"/>
      <c r="KO943" s="33"/>
      <c r="KP943" s="33"/>
      <c r="KQ943" s="33"/>
      <c r="KR943" s="33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33"/>
    </row>
    <row r="944" spans="1:31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  <c r="FZ944" s="33"/>
      <c r="GA944" s="33"/>
      <c r="GB944" s="33"/>
      <c r="GC944" s="33"/>
      <c r="GD944" s="33"/>
      <c r="GE944" s="33"/>
      <c r="GF944" s="33"/>
      <c r="GG944" s="33"/>
      <c r="GH944" s="33"/>
      <c r="GI944" s="33"/>
      <c r="GJ944" s="33"/>
      <c r="GK944" s="33"/>
      <c r="GL944" s="33"/>
      <c r="GM944" s="33"/>
      <c r="GN944" s="33"/>
      <c r="GO944" s="33"/>
      <c r="GP944" s="33"/>
      <c r="GQ944" s="33"/>
      <c r="GR944" s="33"/>
      <c r="GS944" s="33"/>
      <c r="GT944" s="33"/>
      <c r="GU944" s="33"/>
      <c r="GV944" s="33"/>
      <c r="GW944" s="33"/>
      <c r="GX944" s="33"/>
      <c r="GY944" s="33"/>
      <c r="GZ944" s="33"/>
      <c r="HA944" s="33"/>
      <c r="HB944" s="33"/>
      <c r="HC944" s="33"/>
      <c r="HD944" s="33"/>
      <c r="HE944" s="33"/>
      <c r="HF944" s="33"/>
      <c r="HG944" s="33"/>
      <c r="HH944" s="33"/>
      <c r="HI944" s="33"/>
      <c r="HJ944" s="33"/>
      <c r="HK944" s="33"/>
      <c r="HL944" s="33"/>
      <c r="HM944" s="33"/>
      <c r="HN944" s="33"/>
      <c r="HO944" s="33"/>
      <c r="HP944" s="33"/>
      <c r="HQ944" s="33"/>
      <c r="HR944" s="33"/>
      <c r="HS944" s="33"/>
      <c r="HT944" s="33"/>
      <c r="HU944" s="33"/>
      <c r="HV944" s="33"/>
      <c r="HW944" s="33"/>
      <c r="HX944" s="33"/>
      <c r="HY944" s="33"/>
      <c r="HZ944" s="33"/>
      <c r="IA944" s="33"/>
      <c r="IB944" s="33"/>
      <c r="IC944" s="33"/>
      <c r="ID944" s="33"/>
      <c r="IE944" s="33"/>
      <c r="IF944" s="33"/>
      <c r="IG944" s="33"/>
      <c r="IH944" s="33"/>
      <c r="II944" s="33"/>
      <c r="IJ944" s="33"/>
      <c r="IK944" s="33"/>
      <c r="IL944" s="33"/>
      <c r="IM944" s="33"/>
      <c r="IN944" s="33"/>
      <c r="IO944" s="33"/>
      <c r="IP944" s="33"/>
      <c r="IQ944" s="33"/>
      <c r="IR944" s="33"/>
      <c r="IS944" s="33"/>
      <c r="IT944" s="33"/>
      <c r="IU944" s="33"/>
      <c r="IV944" s="33"/>
      <c r="IW944" s="33"/>
      <c r="IX944" s="33"/>
      <c r="IY944" s="33"/>
      <c r="IZ944" s="33"/>
      <c r="JA944" s="33"/>
      <c r="JB944" s="33"/>
      <c r="JC944" s="33"/>
      <c r="JD944" s="33"/>
      <c r="JE944" s="33"/>
      <c r="JF944" s="33"/>
      <c r="JG944" s="33"/>
      <c r="JH944" s="33"/>
      <c r="JI944" s="33"/>
      <c r="JJ944" s="33"/>
      <c r="JK944" s="33"/>
      <c r="JL944" s="33"/>
      <c r="JM944" s="33"/>
      <c r="JN944" s="33"/>
      <c r="JO944" s="33"/>
      <c r="JP944" s="33"/>
      <c r="JQ944" s="33"/>
      <c r="JR944" s="33"/>
      <c r="JS944" s="33"/>
      <c r="JT944" s="33"/>
      <c r="JU944" s="33"/>
      <c r="JV944" s="33"/>
      <c r="JW944" s="33"/>
      <c r="JX944" s="33"/>
      <c r="JY944" s="33"/>
      <c r="JZ944" s="33"/>
      <c r="KA944" s="33"/>
      <c r="KB944" s="33"/>
      <c r="KC944" s="33"/>
      <c r="KD944" s="33"/>
      <c r="KE944" s="33"/>
      <c r="KF944" s="33"/>
      <c r="KG944" s="33"/>
      <c r="KH944" s="33"/>
      <c r="KI944" s="33"/>
      <c r="KJ944" s="33"/>
      <c r="KK944" s="33"/>
      <c r="KL944" s="33"/>
      <c r="KM944" s="33"/>
      <c r="KN944" s="33"/>
      <c r="KO944" s="33"/>
      <c r="KP944" s="33"/>
      <c r="KQ944" s="33"/>
      <c r="KR944" s="33"/>
      <c r="KS944" s="33"/>
      <c r="KT944" s="33"/>
      <c r="KU944" s="33"/>
      <c r="KV944" s="33"/>
      <c r="KW944" s="33"/>
      <c r="KX944" s="33"/>
      <c r="KY944" s="33"/>
      <c r="KZ944" s="33"/>
      <c r="LA944" s="33"/>
      <c r="LB944" s="33"/>
      <c r="LC944" s="33"/>
    </row>
    <row r="945" spans="1:31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  <c r="IY945" s="33"/>
      <c r="IZ945" s="33"/>
      <c r="JA945" s="33"/>
      <c r="JB945" s="33"/>
      <c r="JC945" s="33"/>
      <c r="JD945" s="33"/>
      <c r="JE945" s="33"/>
      <c r="JF945" s="33"/>
      <c r="JG945" s="33"/>
      <c r="JH945" s="33"/>
      <c r="JI945" s="33"/>
      <c r="JJ945" s="33"/>
      <c r="JK945" s="33"/>
      <c r="JL945" s="33"/>
      <c r="JM945" s="33"/>
      <c r="JN945" s="33"/>
      <c r="JO945" s="33"/>
      <c r="JP945" s="33"/>
      <c r="JQ945" s="33"/>
      <c r="JR945" s="33"/>
      <c r="JS945" s="33"/>
      <c r="JT945" s="33"/>
      <c r="JU945" s="33"/>
      <c r="JV945" s="33"/>
      <c r="JW945" s="33"/>
      <c r="JX945" s="33"/>
      <c r="JY945" s="33"/>
      <c r="JZ945" s="33"/>
      <c r="KA945" s="33"/>
      <c r="KB945" s="33"/>
      <c r="KC945" s="33"/>
      <c r="KD945" s="33"/>
      <c r="KE945" s="33"/>
      <c r="KF945" s="33"/>
      <c r="KG945" s="33"/>
      <c r="KH945" s="33"/>
      <c r="KI945" s="33"/>
      <c r="KJ945" s="33"/>
      <c r="KK945" s="33"/>
      <c r="KL945" s="33"/>
      <c r="KM945" s="33"/>
      <c r="KN945" s="33"/>
      <c r="KO945" s="33"/>
      <c r="KP945" s="33"/>
      <c r="KQ945" s="33"/>
      <c r="KR945" s="33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33"/>
    </row>
    <row r="946" spans="1:31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  <c r="IY946" s="33"/>
      <c r="IZ946" s="33"/>
      <c r="JA946" s="33"/>
      <c r="JB946" s="33"/>
      <c r="JC946" s="33"/>
      <c r="JD946" s="33"/>
      <c r="JE946" s="33"/>
      <c r="JF946" s="33"/>
      <c r="JG946" s="33"/>
      <c r="JH946" s="33"/>
      <c r="JI946" s="33"/>
      <c r="JJ946" s="33"/>
      <c r="JK946" s="33"/>
      <c r="JL946" s="33"/>
      <c r="JM946" s="33"/>
      <c r="JN946" s="33"/>
      <c r="JO946" s="33"/>
      <c r="JP946" s="33"/>
      <c r="JQ946" s="33"/>
      <c r="JR946" s="33"/>
      <c r="JS946" s="33"/>
      <c r="JT946" s="33"/>
      <c r="JU946" s="33"/>
      <c r="JV946" s="33"/>
      <c r="JW946" s="33"/>
      <c r="JX946" s="33"/>
      <c r="JY946" s="33"/>
      <c r="JZ946" s="33"/>
      <c r="KA946" s="33"/>
      <c r="KB946" s="33"/>
      <c r="KC946" s="33"/>
      <c r="KD946" s="33"/>
      <c r="KE946" s="33"/>
      <c r="KF946" s="33"/>
      <c r="KG946" s="33"/>
      <c r="KH946" s="33"/>
      <c r="KI946" s="33"/>
      <c r="KJ946" s="33"/>
      <c r="KK946" s="33"/>
      <c r="KL946" s="33"/>
      <c r="KM946" s="33"/>
      <c r="KN946" s="33"/>
      <c r="KO946" s="33"/>
      <c r="KP946" s="33"/>
      <c r="KQ946" s="33"/>
      <c r="KR946" s="33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33"/>
    </row>
    <row r="947" spans="1:31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</row>
    <row r="948" spans="1:31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  <c r="IY948" s="33"/>
      <c r="IZ948" s="33"/>
      <c r="JA948" s="33"/>
      <c r="JB948" s="33"/>
      <c r="JC948" s="33"/>
      <c r="JD948" s="33"/>
      <c r="JE948" s="33"/>
      <c r="JF948" s="33"/>
      <c r="JG948" s="33"/>
      <c r="JH948" s="33"/>
      <c r="JI948" s="33"/>
      <c r="JJ948" s="33"/>
      <c r="JK948" s="33"/>
      <c r="JL948" s="33"/>
      <c r="JM948" s="33"/>
      <c r="JN948" s="33"/>
      <c r="JO948" s="33"/>
      <c r="JP948" s="33"/>
      <c r="JQ948" s="33"/>
      <c r="JR948" s="33"/>
      <c r="JS948" s="33"/>
      <c r="JT948" s="33"/>
      <c r="JU948" s="33"/>
      <c r="JV948" s="33"/>
      <c r="JW948" s="33"/>
      <c r="JX948" s="33"/>
      <c r="JY948" s="33"/>
      <c r="JZ948" s="33"/>
      <c r="KA948" s="33"/>
      <c r="KB948" s="33"/>
      <c r="KC948" s="33"/>
      <c r="KD948" s="33"/>
      <c r="KE948" s="33"/>
      <c r="KF948" s="33"/>
      <c r="KG948" s="33"/>
      <c r="KH948" s="33"/>
      <c r="KI948" s="33"/>
      <c r="KJ948" s="33"/>
      <c r="KK948" s="33"/>
      <c r="KL948" s="33"/>
      <c r="KM948" s="33"/>
      <c r="KN948" s="33"/>
      <c r="KO948" s="33"/>
      <c r="KP948" s="33"/>
      <c r="KQ948" s="33"/>
      <c r="KR948" s="33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33"/>
    </row>
    <row r="949" spans="1:31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  <c r="IC949" s="33"/>
      <c r="ID949" s="33"/>
      <c r="IE949" s="33"/>
      <c r="IF949" s="33"/>
      <c r="IG949" s="33"/>
      <c r="IH949" s="33"/>
      <c r="II949" s="33"/>
      <c r="IJ949" s="33"/>
      <c r="IK949" s="33"/>
      <c r="IL949" s="33"/>
      <c r="IM949" s="33"/>
      <c r="IN949" s="33"/>
      <c r="IO949" s="33"/>
      <c r="IP949" s="33"/>
      <c r="IQ949" s="33"/>
      <c r="IR949" s="33"/>
      <c r="IS949" s="33"/>
      <c r="IT949" s="33"/>
      <c r="IU949" s="33"/>
      <c r="IV949" s="33"/>
      <c r="IW949" s="33"/>
      <c r="IX949" s="33"/>
      <c r="IY949" s="33"/>
      <c r="IZ949" s="33"/>
      <c r="JA949" s="33"/>
      <c r="JB949" s="33"/>
      <c r="JC949" s="33"/>
      <c r="JD949" s="33"/>
      <c r="JE949" s="33"/>
      <c r="JF949" s="33"/>
      <c r="JG949" s="33"/>
      <c r="JH949" s="33"/>
      <c r="JI949" s="33"/>
      <c r="JJ949" s="33"/>
      <c r="JK949" s="33"/>
      <c r="JL949" s="33"/>
      <c r="JM949" s="33"/>
      <c r="JN949" s="33"/>
      <c r="JO949" s="33"/>
      <c r="JP949" s="33"/>
      <c r="JQ949" s="33"/>
      <c r="JR949" s="33"/>
      <c r="JS949" s="33"/>
      <c r="JT949" s="33"/>
      <c r="JU949" s="33"/>
      <c r="JV949" s="33"/>
      <c r="JW949" s="33"/>
      <c r="JX949" s="33"/>
      <c r="JY949" s="33"/>
      <c r="JZ949" s="33"/>
      <c r="KA949" s="33"/>
      <c r="KB949" s="33"/>
      <c r="KC949" s="33"/>
      <c r="KD949" s="33"/>
      <c r="KE949" s="33"/>
      <c r="KF949" s="33"/>
      <c r="KG949" s="33"/>
      <c r="KH949" s="33"/>
      <c r="KI949" s="33"/>
      <c r="KJ949" s="33"/>
      <c r="KK949" s="33"/>
      <c r="KL949" s="33"/>
      <c r="KM949" s="33"/>
      <c r="KN949" s="33"/>
      <c r="KO949" s="33"/>
      <c r="KP949" s="33"/>
      <c r="KQ949" s="33"/>
      <c r="KR949" s="33"/>
      <c r="KS949" s="33"/>
      <c r="KT949" s="33"/>
      <c r="KU949" s="33"/>
      <c r="KV949" s="33"/>
      <c r="KW949" s="33"/>
      <c r="KX949" s="33"/>
      <c r="KY949" s="33"/>
      <c r="KZ949" s="33"/>
      <c r="LA949" s="33"/>
      <c r="LB949" s="33"/>
      <c r="LC949" s="33"/>
    </row>
    <row r="950" spans="1:31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  <c r="FZ950" s="33"/>
      <c r="GA950" s="33"/>
      <c r="GB950" s="33"/>
      <c r="GC950" s="33"/>
      <c r="GD950" s="33"/>
      <c r="GE950" s="33"/>
      <c r="GF950" s="33"/>
      <c r="GG950" s="33"/>
      <c r="GH950" s="33"/>
      <c r="GI950" s="33"/>
      <c r="GJ950" s="33"/>
      <c r="GK950" s="33"/>
      <c r="GL950" s="33"/>
      <c r="GM950" s="33"/>
      <c r="GN950" s="33"/>
      <c r="GO950" s="33"/>
      <c r="GP950" s="33"/>
      <c r="GQ950" s="33"/>
      <c r="GR950" s="33"/>
      <c r="GS950" s="33"/>
      <c r="GT950" s="33"/>
      <c r="GU950" s="33"/>
      <c r="GV950" s="33"/>
      <c r="GW950" s="33"/>
      <c r="GX950" s="33"/>
      <c r="GY950" s="33"/>
      <c r="GZ950" s="33"/>
      <c r="HA950" s="33"/>
      <c r="HB950" s="33"/>
      <c r="HC950" s="33"/>
      <c r="HD950" s="33"/>
      <c r="HE950" s="33"/>
      <c r="HF950" s="33"/>
      <c r="HG950" s="33"/>
      <c r="HH950" s="33"/>
      <c r="HI950" s="33"/>
      <c r="HJ950" s="33"/>
      <c r="HK950" s="33"/>
      <c r="HL950" s="33"/>
      <c r="HM950" s="33"/>
      <c r="HN950" s="33"/>
      <c r="HO950" s="33"/>
      <c r="HP950" s="33"/>
      <c r="HQ950" s="33"/>
      <c r="HR950" s="33"/>
      <c r="HS950" s="33"/>
      <c r="HT950" s="33"/>
      <c r="HU950" s="33"/>
      <c r="HV950" s="33"/>
      <c r="HW950" s="33"/>
      <c r="HX950" s="33"/>
      <c r="HY950" s="33"/>
      <c r="HZ950" s="33"/>
      <c r="IA950" s="33"/>
      <c r="IB950" s="33"/>
      <c r="IC950" s="33"/>
      <c r="ID950" s="33"/>
      <c r="IE950" s="33"/>
      <c r="IF950" s="33"/>
      <c r="IG950" s="33"/>
      <c r="IH950" s="33"/>
      <c r="II950" s="33"/>
      <c r="IJ950" s="33"/>
      <c r="IK950" s="33"/>
      <c r="IL950" s="33"/>
      <c r="IM950" s="33"/>
      <c r="IN950" s="33"/>
      <c r="IO950" s="33"/>
      <c r="IP950" s="33"/>
      <c r="IQ950" s="33"/>
      <c r="IR950" s="33"/>
      <c r="IS950" s="33"/>
      <c r="IT950" s="33"/>
      <c r="IU950" s="33"/>
      <c r="IV950" s="33"/>
      <c r="IW950" s="33"/>
      <c r="IX950" s="33"/>
      <c r="IY950" s="33"/>
      <c r="IZ950" s="33"/>
      <c r="JA950" s="33"/>
      <c r="JB950" s="33"/>
      <c r="JC950" s="33"/>
      <c r="JD950" s="33"/>
      <c r="JE950" s="33"/>
      <c r="JF950" s="33"/>
      <c r="JG950" s="33"/>
      <c r="JH950" s="33"/>
      <c r="JI950" s="33"/>
      <c r="JJ950" s="33"/>
      <c r="JK950" s="33"/>
      <c r="JL950" s="33"/>
      <c r="JM950" s="33"/>
      <c r="JN950" s="33"/>
      <c r="JO950" s="33"/>
      <c r="JP950" s="33"/>
      <c r="JQ950" s="33"/>
      <c r="JR950" s="33"/>
      <c r="JS950" s="33"/>
      <c r="JT950" s="33"/>
      <c r="JU950" s="33"/>
      <c r="JV950" s="33"/>
      <c r="JW950" s="33"/>
      <c r="JX950" s="33"/>
      <c r="JY950" s="33"/>
      <c r="JZ950" s="33"/>
      <c r="KA950" s="33"/>
      <c r="KB950" s="33"/>
      <c r="KC950" s="33"/>
      <c r="KD950" s="33"/>
      <c r="KE950" s="33"/>
      <c r="KF950" s="33"/>
      <c r="KG950" s="33"/>
      <c r="KH950" s="33"/>
      <c r="KI950" s="33"/>
      <c r="KJ950" s="33"/>
      <c r="KK950" s="33"/>
      <c r="KL950" s="33"/>
      <c r="KM950" s="33"/>
      <c r="KN950" s="33"/>
      <c r="KO950" s="33"/>
      <c r="KP950" s="33"/>
      <c r="KQ950" s="33"/>
      <c r="KR950" s="33"/>
      <c r="KS950" s="33"/>
      <c r="KT950" s="33"/>
      <c r="KU950" s="33"/>
      <c r="KV950" s="33"/>
      <c r="KW950" s="33"/>
      <c r="KX950" s="33"/>
      <c r="KY950" s="33"/>
      <c r="KZ950" s="33"/>
      <c r="LA950" s="33"/>
      <c r="LB950" s="33"/>
      <c r="LC950" s="33"/>
    </row>
    <row r="951" spans="1:31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  <c r="FZ951" s="33"/>
      <c r="GA951" s="33"/>
      <c r="GB951" s="33"/>
      <c r="GC951" s="33"/>
      <c r="GD951" s="33"/>
      <c r="GE951" s="33"/>
      <c r="GF951" s="33"/>
      <c r="GG951" s="33"/>
      <c r="GH951" s="33"/>
      <c r="GI951" s="33"/>
      <c r="GJ951" s="33"/>
      <c r="GK951" s="33"/>
      <c r="GL951" s="33"/>
      <c r="GM951" s="33"/>
      <c r="GN951" s="33"/>
      <c r="GO951" s="33"/>
      <c r="GP951" s="33"/>
      <c r="GQ951" s="33"/>
      <c r="GR951" s="33"/>
      <c r="GS951" s="33"/>
      <c r="GT951" s="33"/>
      <c r="GU951" s="33"/>
      <c r="GV951" s="33"/>
      <c r="GW951" s="33"/>
      <c r="GX951" s="33"/>
      <c r="GY951" s="33"/>
      <c r="GZ951" s="33"/>
      <c r="HA951" s="33"/>
      <c r="HB951" s="33"/>
      <c r="HC951" s="33"/>
      <c r="HD951" s="33"/>
      <c r="HE951" s="33"/>
      <c r="HF951" s="33"/>
      <c r="HG951" s="33"/>
      <c r="HH951" s="33"/>
      <c r="HI951" s="33"/>
      <c r="HJ951" s="33"/>
      <c r="HK951" s="33"/>
      <c r="HL951" s="33"/>
      <c r="HM951" s="33"/>
      <c r="HN951" s="33"/>
      <c r="HO951" s="33"/>
      <c r="HP951" s="33"/>
      <c r="HQ951" s="33"/>
      <c r="HR951" s="33"/>
      <c r="HS951" s="33"/>
      <c r="HT951" s="33"/>
      <c r="HU951" s="33"/>
      <c r="HV951" s="33"/>
      <c r="HW951" s="33"/>
      <c r="HX951" s="33"/>
      <c r="HY951" s="33"/>
      <c r="HZ951" s="33"/>
      <c r="IA951" s="33"/>
      <c r="IB951" s="33"/>
      <c r="IC951" s="33"/>
      <c r="ID951" s="33"/>
      <c r="IE951" s="33"/>
      <c r="IF951" s="33"/>
      <c r="IG951" s="33"/>
      <c r="IH951" s="33"/>
      <c r="II951" s="33"/>
      <c r="IJ951" s="33"/>
      <c r="IK951" s="33"/>
      <c r="IL951" s="33"/>
      <c r="IM951" s="33"/>
      <c r="IN951" s="33"/>
      <c r="IO951" s="33"/>
      <c r="IP951" s="33"/>
      <c r="IQ951" s="33"/>
      <c r="IR951" s="33"/>
      <c r="IS951" s="33"/>
      <c r="IT951" s="33"/>
      <c r="IU951" s="33"/>
      <c r="IV951" s="33"/>
      <c r="IW951" s="33"/>
      <c r="IX951" s="33"/>
      <c r="IY951" s="33"/>
      <c r="IZ951" s="33"/>
      <c r="JA951" s="33"/>
      <c r="JB951" s="33"/>
      <c r="JC951" s="33"/>
      <c r="JD951" s="33"/>
      <c r="JE951" s="33"/>
      <c r="JF951" s="33"/>
      <c r="JG951" s="33"/>
      <c r="JH951" s="33"/>
      <c r="JI951" s="33"/>
      <c r="JJ951" s="33"/>
      <c r="JK951" s="33"/>
      <c r="JL951" s="33"/>
      <c r="JM951" s="33"/>
      <c r="JN951" s="33"/>
      <c r="JO951" s="33"/>
      <c r="JP951" s="33"/>
      <c r="JQ951" s="33"/>
      <c r="JR951" s="33"/>
      <c r="JS951" s="33"/>
      <c r="JT951" s="33"/>
      <c r="JU951" s="33"/>
      <c r="JV951" s="33"/>
      <c r="JW951" s="33"/>
      <c r="JX951" s="33"/>
      <c r="JY951" s="33"/>
      <c r="JZ951" s="33"/>
      <c r="KA951" s="33"/>
      <c r="KB951" s="33"/>
      <c r="KC951" s="33"/>
      <c r="KD951" s="33"/>
      <c r="KE951" s="33"/>
      <c r="KF951" s="33"/>
      <c r="KG951" s="33"/>
      <c r="KH951" s="33"/>
      <c r="KI951" s="33"/>
      <c r="KJ951" s="33"/>
      <c r="KK951" s="33"/>
      <c r="KL951" s="33"/>
      <c r="KM951" s="33"/>
      <c r="KN951" s="33"/>
      <c r="KO951" s="33"/>
      <c r="KP951" s="33"/>
      <c r="KQ951" s="33"/>
      <c r="KR951" s="33"/>
      <c r="KS951" s="33"/>
      <c r="KT951" s="33"/>
      <c r="KU951" s="33"/>
      <c r="KV951" s="33"/>
      <c r="KW951" s="33"/>
      <c r="KX951" s="33"/>
      <c r="KY951" s="33"/>
      <c r="KZ951" s="33"/>
      <c r="LA951" s="33"/>
      <c r="LB951" s="33"/>
      <c r="LC951" s="33"/>
    </row>
    <row r="952" spans="1:31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  <c r="FZ952" s="33"/>
      <c r="GA952" s="33"/>
      <c r="GB952" s="33"/>
      <c r="GC952" s="33"/>
      <c r="GD952" s="33"/>
      <c r="GE952" s="33"/>
      <c r="GF952" s="33"/>
      <c r="GG952" s="33"/>
      <c r="GH952" s="33"/>
      <c r="GI952" s="33"/>
      <c r="GJ952" s="33"/>
      <c r="GK952" s="33"/>
      <c r="GL952" s="33"/>
      <c r="GM952" s="33"/>
      <c r="GN952" s="33"/>
      <c r="GO952" s="33"/>
      <c r="GP952" s="33"/>
      <c r="GQ952" s="33"/>
      <c r="GR952" s="33"/>
      <c r="GS952" s="33"/>
      <c r="GT952" s="33"/>
      <c r="GU952" s="33"/>
      <c r="GV952" s="33"/>
      <c r="GW952" s="33"/>
      <c r="GX952" s="33"/>
      <c r="GY952" s="33"/>
      <c r="GZ952" s="33"/>
      <c r="HA952" s="33"/>
      <c r="HB952" s="33"/>
      <c r="HC952" s="33"/>
      <c r="HD952" s="33"/>
      <c r="HE952" s="33"/>
      <c r="HF952" s="33"/>
      <c r="HG952" s="33"/>
      <c r="HH952" s="33"/>
      <c r="HI952" s="33"/>
      <c r="HJ952" s="33"/>
      <c r="HK952" s="33"/>
      <c r="HL952" s="33"/>
      <c r="HM952" s="33"/>
      <c r="HN952" s="33"/>
      <c r="HO952" s="33"/>
      <c r="HP952" s="33"/>
      <c r="HQ952" s="33"/>
      <c r="HR952" s="33"/>
      <c r="HS952" s="33"/>
      <c r="HT952" s="33"/>
      <c r="HU952" s="33"/>
      <c r="HV952" s="33"/>
      <c r="HW952" s="33"/>
      <c r="HX952" s="33"/>
      <c r="HY952" s="33"/>
      <c r="HZ952" s="33"/>
      <c r="IA952" s="33"/>
      <c r="IB952" s="33"/>
      <c r="IC952" s="33"/>
      <c r="ID952" s="33"/>
      <c r="IE952" s="33"/>
      <c r="IF952" s="33"/>
      <c r="IG952" s="33"/>
      <c r="IH952" s="33"/>
      <c r="II952" s="33"/>
      <c r="IJ952" s="33"/>
      <c r="IK952" s="33"/>
      <c r="IL952" s="33"/>
      <c r="IM952" s="33"/>
      <c r="IN952" s="33"/>
      <c r="IO952" s="33"/>
      <c r="IP952" s="33"/>
      <c r="IQ952" s="33"/>
      <c r="IR952" s="33"/>
      <c r="IS952" s="33"/>
      <c r="IT952" s="33"/>
      <c r="IU952" s="33"/>
      <c r="IV952" s="33"/>
      <c r="IW952" s="33"/>
      <c r="IX952" s="33"/>
      <c r="IY952" s="33"/>
      <c r="IZ952" s="33"/>
      <c r="JA952" s="33"/>
      <c r="JB952" s="33"/>
      <c r="JC952" s="33"/>
      <c r="JD952" s="33"/>
      <c r="JE952" s="33"/>
      <c r="JF952" s="33"/>
      <c r="JG952" s="33"/>
      <c r="JH952" s="33"/>
      <c r="JI952" s="33"/>
      <c r="JJ952" s="33"/>
      <c r="JK952" s="33"/>
      <c r="JL952" s="33"/>
      <c r="JM952" s="33"/>
      <c r="JN952" s="33"/>
      <c r="JO952" s="33"/>
      <c r="JP952" s="33"/>
      <c r="JQ952" s="33"/>
      <c r="JR952" s="33"/>
      <c r="JS952" s="33"/>
      <c r="JT952" s="33"/>
      <c r="JU952" s="33"/>
      <c r="JV952" s="33"/>
      <c r="JW952" s="33"/>
      <c r="JX952" s="33"/>
      <c r="JY952" s="33"/>
      <c r="JZ952" s="33"/>
      <c r="KA952" s="33"/>
      <c r="KB952" s="33"/>
      <c r="KC952" s="33"/>
      <c r="KD952" s="33"/>
      <c r="KE952" s="33"/>
      <c r="KF952" s="33"/>
      <c r="KG952" s="33"/>
      <c r="KH952" s="33"/>
      <c r="KI952" s="33"/>
      <c r="KJ952" s="33"/>
      <c r="KK952" s="33"/>
      <c r="KL952" s="33"/>
      <c r="KM952" s="33"/>
      <c r="KN952" s="33"/>
      <c r="KO952" s="33"/>
      <c r="KP952" s="33"/>
      <c r="KQ952" s="33"/>
      <c r="KR952" s="33"/>
      <c r="KS952" s="33"/>
      <c r="KT952" s="33"/>
      <c r="KU952" s="33"/>
      <c r="KV952" s="33"/>
      <c r="KW952" s="33"/>
      <c r="KX952" s="33"/>
      <c r="KY952" s="33"/>
      <c r="KZ952" s="33"/>
      <c r="LA952" s="33"/>
      <c r="LB952" s="33"/>
      <c r="LC952" s="33"/>
    </row>
    <row r="953" spans="1:31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  <c r="IC953" s="33"/>
      <c r="ID953" s="33"/>
      <c r="IE953" s="33"/>
      <c r="IF953" s="33"/>
      <c r="IG953" s="33"/>
      <c r="IH953" s="33"/>
      <c r="II953" s="33"/>
      <c r="IJ953" s="33"/>
      <c r="IK953" s="33"/>
      <c r="IL953" s="33"/>
      <c r="IM953" s="33"/>
      <c r="IN953" s="33"/>
      <c r="IO953" s="33"/>
      <c r="IP953" s="33"/>
      <c r="IQ953" s="33"/>
      <c r="IR953" s="33"/>
      <c r="IS953" s="33"/>
      <c r="IT953" s="33"/>
      <c r="IU953" s="33"/>
      <c r="IV953" s="33"/>
      <c r="IW953" s="33"/>
      <c r="IX953" s="33"/>
      <c r="IY953" s="33"/>
      <c r="IZ953" s="33"/>
      <c r="JA953" s="33"/>
      <c r="JB953" s="33"/>
      <c r="JC953" s="33"/>
      <c r="JD953" s="33"/>
      <c r="JE953" s="33"/>
      <c r="JF953" s="33"/>
      <c r="JG953" s="33"/>
      <c r="JH953" s="33"/>
      <c r="JI953" s="33"/>
      <c r="JJ953" s="33"/>
      <c r="JK953" s="33"/>
      <c r="JL953" s="33"/>
      <c r="JM953" s="33"/>
      <c r="JN953" s="33"/>
      <c r="JO953" s="33"/>
      <c r="JP953" s="33"/>
      <c r="JQ953" s="33"/>
      <c r="JR953" s="33"/>
      <c r="JS953" s="33"/>
      <c r="JT953" s="33"/>
      <c r="JU953" s="33"/>
      <c r="JV953" s="33"/>
      <c r="JW953" s="33"/>
      <c r="JX953" s="33"/>
      <c r="JY953" s="33"/>
      <c r="JZ953" s="33"/>
      <c r="KA953" s="33"/>
      <c r="KB953" s="33"/>
      <c r="KC953" s="33"/>
      <c r="KD953" s="33"/>
      <c r="KE953" s="33"/>
      <c r="KF953" s="33"/>
      <c r="KG953" s="33"/>
      <c r="KH953" s="33"/>
      <c r="KI953" s="33"/>
      <c r="KJ953" s="33"/>
      <c r="KK953" s="33"/>
      <c r="KL953" s="33"/>
      <c r="KM953" s="33"/>
      <c r="KN953" s="33"/>
      <c r="KO953" s="33"/>
      <c r="KP953" s="33"/>
      <c r="KQ953" s="33"/>
      <c r="KR953" s="33"/>
      <c r="KS953" s="33"/>
      <c r="KT953" s="33"/>
      <c r="KU953" s="33"/>
      <c r="KV953" s="33"/>
      <c r="KW953" s="33"/>
      <c r="KX953" s="33"/>
      <c r="KY953" s="33"/>
      <c r="KZ953" s="33"/>
      <c r="LA953" s="33"/>
      <c r="LB953" s="33"/>
      <c r="LC953" s="33"/>
    </row>
    <row r="954" spans="1:31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  <c r="FZ954" s="33"/>
      <c r="GA954" s="33"/>
      <c r="GB954" s="33"/>
      <c r="GC954" s="33"/>
      <c r="GD954" s="33"/>
      <c r="GE954" s="33"/>
      <c r="GF954" s="33"/>
      <c r="GG954" s="33"/>
      <c r="GH954" s="33"/>
      <c r="GI954" s="33"/>
      <c r="GJ954" s="33"/>
      <c r="GK954" s="33"/>
      <c r="GL954" s="33"/>
      <c r="GM954" s="33"/>
      <c r="GN954" s="33"/>
      <c r="GO954" s="33"/>
      <c r="GP954" s="33"/>
      <c r="GQ954" s="33"/>
      <c r="GR954" s="33"/>
      <c r="GS954" s="33"/>
      <c r="GT954" s="33"/>
      <c r="GU954" s="33"/>
      <c r="GV954" s="33"/>
      <c r="GW954" s="33"/>
      <c r="GX954" s="33"/>
      <c r="GY954" s="33"/>
      <c r="GZ954" s="33"/>
      <c r="HA954" s="33"/>
      <c r="HB954" s="33"/>
      <c r="HC954" s="33"/>
      <c r="HD954" s="33"/>
      <c r="HE954" s="33"/>
      <c r="HF954" s="33"/>
      <c r="HG954" s="33"/>
      <c r="HH954" s="33"/>
      <c r="HI954" s="33"/>
      <c r="HJ954" s="33"/>
      <c r="HK954" s="33"/>
      <c r="HL954" s="33"/>
      <c r="HM954" s="33"/>
      <c r="HN954" s="33"/>
      <c r="HO954" s="33"/>
      <c r="HP954" s="33"/>
      <c r="HQ954" s="33"/>
      <c r="HR954" s="33"/>
      <c r="HS954" s="33"/>
      <c r="HT954" s="33"/>
      <c r="HU954" s="33"/>
      <c r="HV954" s="33"/>
      <c r="HW954" s="33"/>
      <c r="HX954" s="33"/>
      <c r="HY954" s="33"/>
      <c r="HZ954" s="33"/>
      <c r="IA954" s="33"/>
      <c r="IB954" s="33"/>
      <c r="IC954" s="33"/>
      <c r="ID954" s="33"/>
      <c r="IE954" s="33"/>
      <c r="IF954" s="33"/>
      <c r="IG954" s="33"/>
      <c r="IH954" s="33"/>
      <c r="II954" s="33"/>
      <c r="IJ954" s="33"/>
      <c r="IK954" s="33"/>
      <c r="IL954" s="33"/>
      <c r="IM954" s="33"/>
      <c r="IN954" s="33"/>
      <c r="IO954" s="33"/>
      <c r="IP954" s="33"/>
      <c r="IQ954" s="33"/>
      <c r="IR954" s="33"/>
      <c r="IS954" s="33"/>
      <c r="IT954" s="33"/>
      <c r="IU954" s="33"/>
      <c r="IV954" s="33"/>
      <c r="IW954" s="33"/>
      <c r="IX954" s="33"/>
      <c r="IY954" s="33"/>
      <c r="IZ954" s="33"/>
      <c r="JA954" s="33"/>
      <c r="JB954" s="33"/>
      <c r="JC954" s="33"/>
      <c r="JD954" s="33"/>
      <c r="JE954" s="33"/>
      <c r="JF954" s="33"/>
      <c r="JG954" s="33"/>
      <c r="JH954" s="33"/>
      <c r="JI954" s="33"/>
      <c r="JJ954" s="33"/>
      <c r="JK954" s="33"/>
      <c r="JL954" s="33"/>
      <c r="JM954" s="33"/>
      <c r="JN954" s="33"/>
      <c r="JO954" s="33"/>
      <c r="JP954" s="33"/>
      <c r="JQ954" s="33"/>
      <c r="JR954" s="33"/>
      <c r="JS954" s="33"/>
      <c r="JT954" s="33"/>
      <c r="JU954" s="33"/>
      <c r="JV954" s="33"/>
      <c r="JW954" s="33"/>
      <c r="JX954" s="33"/>
      <c r="JY954" s="33"/>
      <c r="JZ954" s="33"/>
      <c r="KA954" s="33"/>
      <c r="KB954" s="33"/>
      <c r="KC954" s="33"/>
      <c r="KD954" s="33"/>
      <c r="KE954" s="33"/>
      <c r="KF954" s="33"/>
      <c r="KG954" s="33"/>
      <c r="KH954" s="33"/>
      <c r="KI954" s="33"/>
      <c r="KJ954" s="33"/>
      <c r="KK954" s="33"/>
      <c r="KL954" s="33"/>
      <c r="KM954" s="33"/>
      <c r="KN954" s="33"/>
      <c r="KO954" s="33"/>
      <c r="KP954" s="33"/>
      <c r="KQ954" s="33"/>
      <c r="KR954" s="33"/>
      <c r="KS954" s="33"/>
      <c r="KT954" s="33"/>
      <c r="KU954" s="33"/>
      <c r="KV954" s="33"/>
      <c r="KW954" s="33"/>
      <c r="KX954" s="33"/>
      <c r="KY954" s="33"/>
      <c r="KZ954" s="33"/>
      <c r="LA954" s="33"/>
      <c r="LB954" s="33"/>
      <c r="LC954" s="33"/>
    </row>
    <row r="955" spans="1:31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  <c r="FZ955" s="33"/>
      <c r="GA955" s="33"/>
      <c r="GB955" s="33"/>
      <c r="GC955" s="33"/>
      <c r="GD955" s="33"/>
      <c r="GE955" s="33"/>
      <c r="GF955" s="33"/>
      <c r="GG955" s="33"/>
      <c r="GH955" s="33"/>
      <c r="GI955" s="33"/>
      <c r="GJ955" s="33"/>
      <c r="GK955" s="33"/>
      <c r="GL955" s="33"/>
      <c r="GM955" s="33"/>
      <c r="GN955" s="33"/>
      <c r="GO955" s="33"/>
      <c r="GP955" s="33"/>
      <c r="GQ955" s="33"/>
      <c r="GR955" s="33"/>
      <c r="GS955" s="33"/>
      <c r="GT955" s="33"/>
      <c r="GU955" s="33"/>
      <c r="GV955" s="33"/>
      <c r="GW955" s="33"/>
      <c r="GX955" s="33"/>
      <c r="GY955" s="33"/>
      <c r="GZ955" s="33"/>
      <c r="HA955" s="33"/>
      <c r="HB955" s="33"/>
      <c r="HC955" s="33"/>
      <c r="HD955" s="33"/>
      <c r="HE955" s="33"/>
      <c r="HF955" s="33"/>
      <c r="HG955" s="33"/>
      <c r="HH955" s="33"/>
      <c r="HI955" s="33"/>
      <c r="HJ955" s="33"/>
      <c r="HK955" s="33"/>
      <c r="HL955" s="33"/>
      <c r="HM955" s="33"/>
      <c r="HN955" s="33"/>
      <c r="HO955" s="33"/>
      <c r="HP955" s="33"/>
      <c r="HQ955" s="33"/>
      <c r="HR955" s="33"/>
      <c r="HS955" s="33"/>
      <c r="HT955" s="33"/>
      <c r="HU955" s="33"/>
      <c r="HV955" s="33"/>
      <c r="HW955" s="33"/>
      <c r="HX955" s="33"/>
      <c r="HY955" s="33"/>
      <c r="HZ955" s="33"/>
      <c r="IA955" s="33"/>
      <c r="IB955" s="33"/>
      <c r="IC955" s="33"/>
      <c r="ID955" s="33"/>
      <c r="IE955" s="33"/>
      <c r="IF955" s="33"/>
      <c r="IG955" s="33"/>
      <c r="IH955" s="33"/>
      <c r="II955" s="33"/>
      <c r="IJ955" s="33"/>
      <c r="IK955" s="33"/>
      <c r="IL955" s="33"/>
      <c r="IM955" s="33"/>
      <c r="IN955" s="33"/>
      <c r="IO955" s="33"/>
      <c r="IP955" s="33"/>
      <c r="IQ955" s="33"/>
      <c r="IR955" s="33"/>
      <c r="IS955" s="33"/>
      <c r="IT955" s="33"/>
      <c r="IU955" s="33"/>
      <c r="IV955" s="33"/>
      <c r="IW955" s="33"/>
      <c r="IX955" s="33"/>
      <c r="IY955" s="33"/>
      <c r="IZ955" s="33"/>
      <c r="JA955" s="33"/>
      <c r="JB955" s="33"/>
      <c r="JC955" s="33"/>
      <c r="JD955" s="33"/>
      <c r="JE955" s="33"/>
      <c r="JF955" s="33"/>
      <c r="JG955" s="33"/>
      <c r="JH955" s="33"/>
      <c r="JI955" s="33"/>
      <c r="JJ955" s="33"/>
      <c r="JK955" s="33"/>
      <c r="JL955" s="33"/>
      <c r="JM955" s="33"/>
      <c r="JN955" s="33"/>
      <c r="JO955" s="33"/>
      <c r="JP955" s="33"/>
      <c r="JQ955" s="33"/>
      <c r="JR955" s="33"/>
      <c r="JS955" s="33"/>
      <c r="JT955" s="33"/>
      <c r="JU955" s="33"/>
      <c r="JV955" s="33"/>
      <c r="JW955" s="33"/>
      <c r="JX955" s="33"/>
      <c r="JY955" s="33"/>
      <c r="JZ955" s="33"/>
      <c r="KA955" s="33"/>
      <c r="KB955" s="33"/>
      <c r="KC955" s="33"/>
      <c r="KD955" s="33"/>
      <c r="KE955" s="33"/>
      <c r="KF955" s="33"/>
      <c r="KG955" s="33"/>
      <c r="KH955" s="33"/>
      <c r="KI955" s="33"/>
      <c r="KJ955" s="33"/>
      <c r="KK955" s="33"/>
      <c r="KL955" s="33"/>
      <c r="KM955" s="33"/>
      <c r="KN955" s="33"/>
      <c r="KO955" s="33"/>
      <c r="KP955" s="33"/>
      <c r="KQ955" s="33"/>
      <c r="KR955" s="33"/>
      <c r="KS955" s="33"/>
      <c r="KT955" s="33"/>
      <c r="KU955" s="33"/>
      <c r="KV955" s="33"/>
      <c r="KW955" s="33"/>
      <c r="KX955" s="33"/>
      <c r="KY955" s="33"/>
      <c r="KZ955" s="33"/>
      <c r="LA955" s="33"/>
      <c r="LB955" s="33"/>
      <c r="LC955" s="33"/>
    </row>
    <row r="956" spans="1:31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  <c r="IC956" s="33"/>
      <c r="ID956" s="33"/>
      <c r="IE956" s="33"/>
      <c r="IF956" s="33"/>
      <c r="IG956" s="33"/>
      <c r="IH956" s="33"/>
      <c r="II956" s="33"/>
      <c r="IJ956" s="33"/>
      <c r="IK956" s="33"/>
      <c r="IL956" s="33"/>
      <c r="IM956" s="33"/>
      <c r="IN956" s="33"/>
      <c r="IO956" s="33"/>
      <c r="IP956" s="33"/>
      <c r="IQ956" s="33"/>
      <c r="IR956" s="33"/>
      <c r="IS956" s="33"/>
      <c r="IT956" s="33"/>
      <c r="IU956" s="33"/>
      <c r="IV956" s="33"/>
      <c r="IW956" s="33"/>
      <c r="IX956" s="33"/>
      <c r="IY956" s="33"/>
      <c r="IZ956" s="33"/>
      <c r="JA956" s="33"/>
      <c r="JB956" s="33"/>
      <c r="JC956" s="33"/>
      <c r="JD956" s="33"/>
      <c r="JE956" s="33"/>
      <c r="JF956" s="33"/>
      <c r="JG956" s="33"/>
      <c r="JH956" s="33"/>
      <c r="JI956" s="33"/>
      <c r="JJ956" s="33"/>
      <c r="JK956" s="33"/>
      <c r="JL956" s="33"/>
      <c r="JM956" s="33"/>
      <c r="JN956" s="33"/>
      <c r="JO956" s="33"/>
      <c r="JP956" s="33"/>
      <c r="JQ956" s="33"/>
      <c r="JR956" s="33"/>
      <c r="JS956" s="33"/>
      <c r="JT956" s="33"/>
      <c r="JU956" s="33"/>
      <c r="JV956" s="33"/>
      <c r="JW956" s="33"/>
      <c r="JX956" s="33"/>
      <c r="JY956" s="33"/>
      <c r="JZ956" s="33"/>
      <c r="KA956" s="33"/>
      <c r="KB956" s="33"/>
      <c r="KC956" s="33"/>
      <c r="KD956" s="33"/>
      <c r="KE956" s="33"/>
      <c r="KF956" s="33"/>
      <c r="KG956" s="33"/>
      <c r="KH956" s="33"/>
      <c r="KI956" s="33"/>
      <c r="KJ956" s="33"/>
      <c r="KK956" s="33"/>
      <c r="KL956" s="33"/>
      <c r="KM956" s="33"/>
      <c r="KN956" s="33"/>
      <c r="KO956" s="33"/>
      <c r="KP956" s="33"/>
      <c r="KQ956" s="33"/>
      <c r="KR956" s="33"/>
      <c r="KS956" s="33"/>
      <c r="KT956" s="33"/>
      <c r="KU956" s="33"/>
      <c r="KV956" s="33"/>
      <c r="KW956" s="33"/>
      <c r="KX956" s="33"/>
      <c r="KY956" s="33"/>
      <c r="KZ956" s="33"/>
      <c r="LA956" s="33"/>
      <c r="LB956" s="33"/>
      <c r="LC956" s="33"/>
    </row>
    <row r="957" spans="1:31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  <c r="FZ957" s="33"/>
      <c r="GA957" s="33"/>
      <c r="GB957" s="33"/>
      <c r="GC957" s="33"/>
      <c r="GD957" s="33"/>
      <c r="GE957" s="33"/>
      <c r="GF957" s="33"/>
      <c r="GG957" s="33"/>
      <c r="GH957" s="33"/>
      <c r="GI957" s="33"/>
      <c r="GJ957" s="33"/>
      <c r="GK957" s="33"/>
      <c r="GL957" s="33"/>
      <c r="GM957" s="33"/>
      <c r="GN957" s="33"/>
      <c r="GO957" s="33"/>
      <c r="GP957" s="33"/>
      <c r="GQ957" s="33"/>
      <c r="GR957" s="33"/>
      <c r="GS957" s="33"/>
      <c r="GT957" s="33"/>
      <c r="GU957" s="33"/>
      <c r="GV957" s="33"/>
      <c r="GW957" s="33"/>
      <c r="GX957" s="33"/>
      <c r="GY957" s="33"/>
      <c r="GZ957" s="33"/>
      <c r="HA957" s="33"/>
      <c r="HB957" s="33"/>
      <c r="HC957" s="33"/>
      <c r="HD957" s="33"/>
      <c r="HE957" s="33"/>
      <c r="HF957" s="33"/>
      <c r="HG957" s="33"/>
      <c r="HH957" s="33"/>
      <c r="HI957" s="33"/>
      <c r="HJ957" s="33"/>
      <c r="HK957" s="33"/>
      <c r="HL957" s="33"/>
      <c r="HM957" s="33"/>
      <c r="HN957" s="33"/>
      <c r="HO957" s="33"/>
      <c r="HP957" s="33"/>
      <c r="HQ957" s="33"/>
      <c r="HR957" s="33"/>
      <c r="HS957" s="33"/>
      <c r="HT957" s="33"/>
      <c r="HU957" s="33"/>
      <c r="HV957" s="33"/>
      <c r="HW957" s="33"/>
      <c r="HX957" s="33"/>
      <c r="HY957" s="33"/>
      <c r="HZ957" s="33"/>
      <c r="IA957" s="33"/>
      <c r="IB957" s="33"/>
      <c r="IC957" s="33"/>
      <c r="ID957" s="33"/>
      <c r="IE957" s="33"/>
      <c r="IF957" s="33"/>
      <c r="IG957" s="33"/>
      <c r="IH957" s="33"/>
      <c r="II957" s="33"/>
      <c r="IJ957" s="33"/>
      <c r="IK957" s="33"/>
      <c r="IL957" s="33"/>
      <c r="IM957" s="33"/>
      <c r="IN957" s="33"/>
      <c r="IO957" s="33"/>
      <c r="IP957" s="33"/>
      <c r="IQ957" s="33"/>
      <c r="IR957" s="33"/>
      <c r="IS957" s="33"/>
      <c r="IT957" s="33"/>
      <c r="IU957" s="33"/>
      <c r="IV957" s="33"/>
      <c r="IW957" s="33"/>
      <c r="IX957" s="33"/>
      <c r="IY957" s="33"/>
      <c r="IZ957" s="33"/>
      <c r="JA957" s="33"/>
      <c r="JB957" s="33"/>
      <c r="JC957" s="33"/>
      <c r="JD957" s="33"/>
      <c r="JE957" s="33"/>
      <c r="JF957" s="33"/>
      <c r="JG957" s="33"/>
      <c r="JH957" s="33"/>
      <c r="JI957" s="33"/>
      <c r="JJ957" s="33"/>
      <c r="JK957" s="33"/>
      <c r="JL957" s="33"/>
      <c r="JM957" s="33"/>
      <c r="JN957" s="33"/>
      <c r="JO957" s="33"/>
      <c r="JP957" s="33"/>
      <c r="JQ957" s="33"/>
      <c r="JR957" s="33"/>
      <c r="JS957" s="33"/>
      <c r="JT957" s="33"/>
      <c r="JU957" s="33"/>
      <c r="JV957" s="33"/>
      <c r="JW957" s="33"/>
      <c r="JX957" s="33"/>
      <c r="JY957" s="33"/>
      <c r="JZ957" s="33"/>
      <c r="KA957" s="33"/>
      <c r="KB957" s="33"/>
      <c r="KC957" s="33"/>
      <c r="KD957" s="33"/>
      <c r="KE957" s="33"/>
      <c r="KF957" s="33"/>
      <c r="KG957" s="33"/>
      <c r="KH957" s="33"/>
      <c r="KI957" s="33"/>
      <c r="KJ957" s="33"/>
      <c r="KK957" s="33"/>
      <c r="KL957" s="33"/>
      <c r="KM957" s="33"/>
      <c r="KN957" s="33"/>
      <c r="KO957" s="33"/>
      <c r="KP957" s="33"/>
      <c r="KQ957" s="33"/>
      <c r="KR957" s="33"/>
      <c r="KS957" s="33"/>
      <c r="KT957" s="33"/>
      <c r="KU957" s="33"/>
      <c r="KV957" s="33"/>
      <c r="KW957" s="33"/>
      <c r="KX957" s="33"/>
      <c r="KY957" s="33"/>
      <c r="KZ957" s="33"/>
      <c r="LA957" s="33"/>
      <c r="LB957" s="33"/>
      <c r="LC957" s="33"/>
    </row>
    <row r="958" spans="1:31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  <c r="GX958" s="33"/>
      <c r="GY958" s="33"/>
      <c r="GZ958" s="33"/>
      <c r="HA958" s="33"/>
      <c r="HB958" s="33"/>
      <c r="HC958" s="33"/>
      <c r="HD958" s="33"/>
      <c r="HE958" s="33"/>
      <c r="HF958" s="33"/>
      <c r="HG958" s="33"/>
      <c r="HH958" s="33"/>
      <c r="HI958" s="33"/>
      <c r="HJ958" s="33"/>
      <c r="HK958" s="33"/>
      <c r="HL958" s="33"/>
      <c r="HM958" s="33"/>
      <c r="HN958" s="33"/>
      <c r="HO958" s="33"/>
      <c r="HP958" s="33"/>
      <c r="HQ958" s="33"/>
      <c r="HR958" s="33"/>
      <c r="HS958" s="33"/>
      <c r="HT958" s="33"/>
      <c r="HU958" s="33"/>
      <c r="HV958" s="33"/>
      <c r="HW958" s="33"/>
      <c r="HX958" s="33"/>
      <c r="HY958" s="33"/>
      <c r="HZ958" s="33"/>
      <c r="IA958" s="33"/>
      <c r="IB958" s="33"/>
      <c r="IC958" s="33"/>
      <c r="ID958" s="33"/>
      <c r="IE958" s="33"/>
      <c r="IF958" s="33"/>
      <c r="IG958" s="33"/>
      <c r="IH958" s="33"/>
      <c r="II958" s="33"/>
      <c r="IJ958" s="33"/>
      <c r="IK958" s="33"/>
      <c r="IL958" s="33"/>
      <c r="IM958" s="33"/>
      <c r="IN958" s="33"/>
      <c r="IO958" s="33"/>
      <c r="IP958" s="33"/>
      <c r="IQ958" s="33"/>
      <c r="IR958" s="33"/>
      <c r="IS958" s="33"/>
      <c r="IT958" s="33"/>
      <c r="IU958" s="33"/>
      <c r="IV958" s="33"/>
      <c r="IW958" s="33"/>
      <c r="IX958" s="33"/>
      <c r="IY958" s="33"/>
      <c r="IZ958" s="33"/>
      <c r="JA958" s="33"/>
      <c r="JB958" s="33"/>
      <c r="JC958" s="33"/>
      <c r="JD958" s="33"/>
      <c r="JE958" s="33"/>
      <c r="JF958" s="33"/>
      <c r="JG958" s="33"/>
      <c r="JH958" s="33"/>
      <c r="JI958" s="33"/>
      <c r="JJ958" s="33"/>
      <c r="JK958" s="33"/>
      <c r="JL958" s="33"/>
      <c r="JM958" s="33"/>
      <c r="JN958" s="33"/>
      <c r="JO958" s="33"/>
      <c r="JP958" s="33"/>
      <c r="JQ958" s="33"/>
      <c r="JR958" s="33"/>
      <c r="JS958" s="33"/>
      <c r="JT958" s="33"/>
      <c r="JU958" s="33"/>
      <c r="JV958" s="33"/>
      <c r="JW958" s="33"/>
      <c r="JX958" s="33"/>
      <c r="JY958" s="33"/>
      <c r="JZ958" s="33"/>
      <c r="KA958" s="33"/>
      <c r="KB958" s="33"/>
      <c r="KC958" s="33"/>
      <c r="KD958" s="33"/>
      <c r="KE958" s="33"/>
      <c r="KF958" s="33"/>
      <c r="KG958" s="33"/>
      <c r="KH958" s="33"/>
      <c r="KI958" s="33"/>
      <c r="KJ958" s="33"/>
      <c r="KK958" s="33"/>
      <c r="KL958" s="33"/>
      <c r="KM958" s="33"/>
      <c r="KN958" s="33"/>
      <c r="KO958" s="33"/>
      <c r="KP958" s="33"/>
      <c r="KQ958" s="33"/>
      <c r="KR958" s="33"/>
      <c r="KS958" s="33"/>
      <c r="KT958" s="33"/>
      <c r="KU958" s="33"/>
      <c r="KV958" s="33"/>
      <c r="KW958" s="33"/>
      <c r="KX958" s="33"/>
      <c r="KY958" s="33"/>
      <c r="KZ958" s="33"/>
      <c r="LA958" s="33"/>
      <c r="LB958" s="33"/>
      <c r="LC958" s="33"/>
    </row>
    <row r="959" spans="1:31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  <c r="FZ959" s="33"/>
      <c r="GA959" s="33"/>
      <c r="GB959" s="33"/>
      <c r="GC959" s="33"/>
      <c r="GD959" s="33"/>
      <c r="GE959" s="33"/>
      <c r="GF959" s="33"/>
      <c r="GG959" s="33"/>
      <c r="GH959" s="33"/>
      <c r="GI959" s="33"/>
      <c r="GJ959" s="33"/>
      <c r="GK959" s="33"/>
      <c r="GL959" s="33"/>
      <c r="GM959" s="33"/>
      <c r="GN959" s="33"/>
      <c r="GO959" s="33"/>
      <c r="GP959" s="33"/>
      <c r="GQ959" s="33"/>
      <c r="GR959" s="33"/>
      <c r="GS959" s="33"/>
      <c r="GT959" s="33"/>
      <c r="GU959" s="33"/>
      <c r="GV959" s="33"/>
      <c r="GW959" s="33"/>
      <c r="GX959" s="33"/>
      <c r="GY959" s="33"/>
      <c r="GZ959" s="33"/>
      <c r="HA959" s="33"/>
      <c r="HB959" s="33"/>
      <c r="HC959" s="33"/>
      <c r="HD959" s="33"/>
      <c r="HE959" s="33"/>
      <c r="HF959" s="33"/>
      <c r="HG959" s="33"/>
      <c r="HH959" s="33"/>
      <c r="HI959" s="33"/>
      <c r="HJ959" s="33"/>
      <c r="HK959" s="33"/>
      <c r="HL959" s="33"/>
      <c r="HM959" s="33"/>
      <c r="HN959" s="33"/>
      <c r="HO959" s="33"/>
      <c r="HP959" s="33"/>
      <c r="HQ959" s="33"/>
      <c r="HR959" s="33"/>
      <c r="HS959" s="33"/>
      <c r="HT959" s="33"/>
      <c r="HU959" s="33"/>
      <c r="HV959" s="33"/>
      <c r="HW959" s="33"/>
      <c r="HX959" s="33"/>
      <c r="HY959" s="33"/>
      <c r="HZ959" s="33"/>
      <c r="IA959" s="33"/>
      <c r="IB959" s="33"/>
      <c r="IC959" s="33"/>
      <c r="ID959" s="33"/>
      <c r="IE959" s="33"/>
      <c r="IF959" s="33"/>
      <c r="IG959" s="33"/>
      <c r="IH959" s="33"/>
      <c r="II959" s="33"/>
      <c r="IJ959" s="33"/>
      <c r="IK959" s="33"/>
      <c r="IL959" s="33"/>
      <c r="IM959" s="33"/>
      <c r="IN959" s="33"/>
      <c r="IO959" s="33"/>
      <c r="IP959" s="33"/>
      <c r="IQ959" s="33"/>
      <c r="IR959" s="33"/>
      <c r="IS959" s="33"/>
      <c r="IT959" s="33"/>
      <c r="IU959" s="33"/>
      <c r="IV959" s="33"/>
      <c r="IW959" s="33"/>
      <c r="IX959" s="33"/>
      <c r="IY959" s="33"/>
      <c r="IZ959" s="33"/>
      <c r="JA959" s="33"/>
      <c r="JB959" s="33"/>
      <c r="JC959" s="33"/>
      <c r="JD959" s="33"/>
      <c r="JE959" s="33"/>
      <c r="JF959" s="33"/>
      <c r="JG959" s="33"/>
      <c r="JH959" s="33"/>
      <c r="JI959" s="33"/>
      <c r="JJ959" s="33"/>
      <c r="JK959" s="33"/>
      <c r="JL959" s="33"/>
      <c r="JM959" s="33"/>
      <c r="JN959" s="33"/>
      <c r="JO959" s="33"/>
      <c r="JP959" s="33"/>
      <c r="JQ959" s="33"/>
      <c r="JR959" s="33"/>
      <c r="JS959" s="33"/>
      <c r="JT959" s="33"/>
      <c r="JU959" s="33"/>
      <c r="JV959" s="33"/>
      <c r="JW959" s="33"/>
      <c r="JX959" s="33"/>
      <c r="JY959" s="33"/>
      <c r="JZ959" s="33"/>
      <c r="KA959" s="33"/>
      <c r="KB959" s="33"/>
      <c r="KC959" s="33"/>
      <c r="KD959" s="33"/>
      <c r="KE959" s="33"/>
      <c r="KF959" s="33"/>
      <c r="KG959" s="33"/>
      <c r="KH959" s="33"/>
      <c r="KI959" s="33"/>
      <c r="KJ959" s="33"/>
      <c r="KK959" s="33"/>
      <c r="KL959" s="33"/>
      <c r="KM959" s="33"/>
      <c r="KN959" s="33"/>
      <c r="KO959" s="33"/>
      <c r="KP959" s="33"/>
      <c r="KQ959" s="33"/>
      <c r="KR959" s="33"/>
      <c r="KS959" s="33"/>
      <c r="KT959" s="33"/>
      <c r="KU959" s="33"/>
      <c r="KV959" s="33"/>
      <c r="KW959" s="33"/>
      <c r="KX959" s="33"/>
      <c r="KY959" s="33"/>
      <c r="KZ959" s="33"/>
      <c r="LA959" s="33"/>
      <c r="LB959" s="33"/>
      <c r="LC959" s="33"/>
    </row>
    <row r="960" spans="1:31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  <c r="FZ960" s="33"/>
      <c r="GA960" s="33"/>
      <c r="GB960" s="33"/>
      <c r="GC960" s="33"/>
      <c r="GD960" s="33"/>
      <c r="GE960" s="33"/>
      <c r="GF960" s="33"/>
      <c r="GG960" s="33"/>
      <c r="GH960" s="33"/>
      <c r="GI960" s="33"/>
      <c r="GJ960" s="33"/>
      <c r="GK960" s="33"/>
      <c r="GL960" s="33"/>
      <c r="GM960" s="33"/>
      <c r="GN960" s="33"/>
      <c r="GO960" s="33"/>
      <c r="GP960" s="33"/>
      <c r="GQ960" s="33"/>
      <c r="GR960" s="33"/>
      <c r="GS960" s="33"/>
      <c r="GT960" s="33"/>
      <c r="GU960" s="33"/>
      <c r="GV960" s="33"/>
      <c r="GW960" s="33"/>
      <c r="GX960" s="33"/>
      <c r="GY960" s="33"/>
      <c r="GZ960" s="33"/>
      <c r="HA960" s="33"/>
      <c r="HB960" s="33"/>
      <c r="HC960" s="33"/>
      <c r="HD960" s="33"/>
      <c r="HE960" s="33"/>
      <c r="HF960" s="33"/>
      <c r="HG960" s="33"/>
      <c r="HH960" s="33"/>
      <c r="HI960" s="33"/>
      <c r="HJ960" s="33"/>
      <c r="HK960" s="33"/>
      <c r="HL960" s="33"/>
      <c r="HM960" s="33"/>
      <c r="HN960" s="33"/>
      <c r="HO960" s="33"/>
      <c r="HP960" s="33"/>
      <c r="HQ960" s="33"/>
      <c r="HR960" s="33"/>
      <c r="HS960" s="33"/>
      <c r="HT960" s="33"/>
      <c r="HU960" s="33"/>
      <c r="HV960" s="33"/>
      <c r="HW960" s="33"/>
      <c r="HX960" s="33"/>
      <c r="HY960" s="33"/>
      <c r="HZ960" s="33"/>
      <c r="IA960" s="33"/>
      <c r="IB960" s="33"/>
      <c r="IC960" s="33"/>
      <c r="ID960" s="33"/>
      <c r="IE960" s="33"/>
      <c r="IF960" s="33"/>
      <c r="IG960" s="33"/>
      <c r="IH960" s="33"/>
      <c r="II960" s="33"/>
      <c r="IJ960" s="33"/>
      <c r="IK960" s="33"/>
      <c r="IL960" s="33"/>
      <c r="IM960" s="33"/>
      <c r="IN960" s="33"/>
      <c r="IO960" s="33"/>
      <c r="IP960" s="33"/>
      <c r="IQ960" s="33"/>
      <c r="IR960" s="33"/>
      <c r="IS960" s="33"/>
      <c r="IT960" s="33"/>
      <c r="IU960" s="33"/>
      <c r="IV960" s="33"/>
      <c r="IW960" s="33"/>
      <c r="IX960" s="33"/>
      <c r="IY960" s="33"/>
      <c r="IZ960" s="33"/>
      <c r="JA960" s="33"/>
      <c r="JB960" s="33"/>
      <c r="JC960" s="33"/>
      <c r="JD960" s="33"/>
      <c r="JE960" s="33"/>
      <c r="JF960" s="33"/>
      <c r="JG960" s="33"/>
      <c r="JH960" s="33"/>
      <c r="JI960" s="33"/>
      <c r="JJ960" s="33"/>
      <c r="JK960" s="33"/>
      <c r="JL960" s="33"/>
      <c r="JM960" s="33"/>
      <c r="JN960" s="33"/>
      <c r="JO960" s="33"/>
      <c r="JP960" s="33"/>
      <c r="JQ960" s="33"/>
      <c r="JR960" s="33"/>
      <c r="JS960" s="33"/>
      <c r="JT960" s="33"/>
      <c r="JU960" s="33"/>
      <c r="JV960" s="33"/>
      <c r="JW960" s="33"/>
      <c r="JX960" s="33"/>
      <c r="JY960" s="33"/>
      <c r="JZ960" s="33"/>
      <c r="KA960" s="33"/>
      <c r="KB960" s="33"/>
      <c r="KC960" s="33"/>
      <c r="KD960" s="33"/>
      <c r="KE960" s="33"/>
      <c r="KF960" s="33"/>
      <c r="KG960" s="33"/>
      <c r="KH960" s="33"/>
      <c r="KI960" s="33"/>
      <c r="KJ960" s="33"/>
      <c r="KK960" s="33"/>
      <c r="KL960" s="33"/>
      <c r="KM960" s="33"/>
      <c r="KN960" s="33"/>
      <c r="KO960" s="33"/>
      <c r="KP960" s="33"/>
      <c r="KQ960" s="33"/>
      <c r="KR960" s="33"/>
      <c r="KS960" s="33"/>
      <c r="KT960" s="33"/>
      <c r="KU960" s="33"/>
      <c r="KV960" s="33"/>
      <c r="KW960" s="33"/>
      <c r="KX960" s="33"/>
      <c r="KY960" s="33"/>
      <c r="KZ960" s="33"/>
      <c r="LA960" s="33"/>
      <c r="LB960" s="33"/>
      <c r="LC960" s="33"/>
    </row>
    <row r="961" spans="1:31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  <c r="FZ961" s="33"/>
      <c r="GA961" s="33"/>
      <c r="GB961" s="33"/>
      <c r="GC961" s="33"/>
      <c r="GD961" s="33"/>
      <c r="GE961" s="33"/>
      <c r="GF961" s="33"/>
      <c r="GG961" s="33"/>
      <c r="GH961" s="33"/>
      <c r="GI961" s="33"/>
      <c r="GJ961" s="33"/>
      <c r="GK961" s="33"/>
      <c r="GL961" s="33"/>
      <c r="GM961" s="33"/>
      <c r="GN961" s="33"/>
      <c r="GO961" s="33"/>
      <c r="GP961" s="33"/>
      <c r="GQ961" s="33"/>
      <c r="GR961" s="33"/>
      <c r="GS961" s="33"/>
      <c r="GT961" s="33"/>
      <c r="GU961" s="33"/>
      <c r="GV961" s="33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3"/>
      <c r="HL961" s="33"/>
      <c r="HM961" s="33"/>
      <c r="HN961" s="33"/>
      <c r="HO961" s="33"/>
      <c r="HP961" s="33"/>
      <c r="HQ961" s="33"/>
      <c r="HR961" s="33"/>
      <c r="HS961" s="33"/>
      <c r="HT961" s="33"/>
      <c r="HU961" s="33"/>
      <c r="HV961" s="33"/>
      <c r="HW961" s="33"/>
      <c r="HX961" s="33"/>
      <c r="HY961" s="33"/>
      <c r="HZ961" s="33"/>
      <c r="IA961" s="33"/>
      <c r="IB961" s="33"/>
      <c r="IC961" s="33"/>
      <c r="ID961" s="33"/>
      <c r="IE961" s="33"/>
      <c r="IF961" s="33"/>
      <c r="IG961" s="33"/>
      <c r="IH961" s="33"/>
      <c r="II961" s="33"/>
      <c r="IJ961" s="33"/>
      <c r="IK961" s="33"/>
      <c r="IL961" s="33"/>
      <c r="IM961" s="33"/>
      <c r="IN961" s="33"/>
      <c r="IO961" s="33"/>
      <c r="IP961" s="33"/>
      <c r="IQ961" s="33"/>
      <c r="IR961" s="33"/>
      <c r="IS961" s="33"/>
      <c r="IT961" s="33"/>
      <c r="IU961" s="33"/>
      <c r="IV961" s="33"/>
      <c r="IW961" s="33"/>
      <c r="IX961" s="33"/>
      <c r="IY961" s="33"/>
      <c r="IZ961" s="33"/>
      <c r="JA961" s="33"/>
      <c r="JB961" s="33"/>
      <c r="JC961" s="33"/>
      <c r="JD961" s="33"/>
      <c r="JE961" s="33"/>
      <c r="JF961" s="33"/>
      <c r="JG961" s="33"/>
      <c r="JH961" s="33"/>
      <c r="JI961" s="33"/>
      <c r="JJ961" s="33"/>
      <c r="JK961" s="33"/>
      <c r="JL961" s="33"/>
      <c r="JM961" s="33"/>
      <c r="JN961" s="33"/>
      <c r="JO961" s="33"/>
      <c r="JP961" s="33"/>
      <c r="JQ961" s="33"/>
      <c r="JR961" s="33"/>
      <c r="JS961" s="33"/>
      <c r="JT961" s="33"/>
      <c r="JU961" s="33"/>
      <c r="JV961" s="33"/>
      <c r="JW961" s="33"/>
      <c r="JX961" s="33"/>
      <c r="JY961" s="33"/>
      <c r="JZ961" s="33"/>
      <c r="KA961" s="33"/>
      <c r="KB961" s="33"/>
      <c r="KC961" s="33"/>
      <c r="KD961" s="33"/>
      <c r="KE961" s="33"/>
      <c r="KF961" s="33"/>
      <c r="KG961" s="33"/>
      <c r="KH961" s="33"/>
      <c r="KI961" s="33"/>
      <c r="KJ961" s="33"/>
      <c r="KK961" s="33"/>
      <c r="KL961" s="33"/>
      <c r="KM961" s="33"/>
      <c r="KN961" s="33"/>
      <c r="KO961" s="33"/>
      <c r="KP961" s="33"/>
      <c r="KQ961" s="33"/>
      <c r="KR961" s="33"/>
      <c r="KS961" s="33"/>
      <c r="KT961" s="33"/>
      <c r="KU961" s="33"/>
      <c r="KV961" s="33"/>
      <c r="KW961" s="33"/>
      <c r="KX961" s="33"/>
      <c r="KY961" s="33"/>
      <c r="KZ961" s="33"/>
      <c r="LA961" s="33"/>
      <c r="LB961" s="33"/>
      <c r="LC961" s="33"/>
    </row>
    <row r="962" spans="1:31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  <c r="FZ962" s="33"/>
      <c r="GA962" s="33"/>
      <c r="GB962" s="33"/>
      <c r="GC962" s="33"/>
      <c r="GD962" s="33"/>
      <c r="GE962" s="33"/>
      <c r="GF962" s="33"/>
      <c r="GG962" s="33"/>
      <c r="GH962" s="33"/>
      <c r="GI962" s="33"/>
      <c r="GJ962" s="33"/>
      <c r="GK962" s="33"/>
      <c r="GL962" s="33"/>
      <c r="GM962" s="33"/>
      <c r="GN962" s="33"/>
      <c r="GO962" s="33"/>
      <c r="GP962" s="33"/>
      <c r="GQ962" s="33"/>
      <c r="GR962" s="33"/>
      <c r="GS962" s="33"/>
      <c r="GT962" s="33"/>
      <c r="GU962" s="33"/>
      <c r="GV962" s="33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3"/>
      <c r="HL962" s="33"/>
      <c r="HM962" s="33"/>
      <c r="HN962" s="33"/>
      <c r="HO962" s="33"/>
      <c r="HP962" s="33"/>
      <c r="HQ962" s="33"/>
      <c r="HR962" s="33"/>
      <c r="HS962" s="33"/>
      <c r="HT962" s="33"/>
      <c r="HU962" s="33"/>
      <c r="HV962" s="33"/>
      <c r="HW962" s="33"/>
      <c r="HX962" s="33"/>
      <c r="HY962" s="33"/>
      <c r="HZ962" s="33"/>
      <c r="IA962" s="33"/>
      <c r="IB962" s="33"/>
      <c r="IC962" s="33"/>
      <c r="ID962" s="33"/>
      <c r="IE962" s="33"/>
      <c r="IF962" s="33"/>
      <c r="IG962" s="33"/>
      <c r="IH962" s="33"/>
      <c r="II962" s="33"/>
      <c r="IJ962" s="33"/>
      <c r="IK962" s="33"/>
      <c r="IL962" s="33"/>
      <c r="IM962" s="33"/>
      <c r="IN962" s="33"/>
      <c r="IO962" s="33"/>
      <c r="IP962" s="33"/>
      <c r="IQ962" s="33"/>
      <c r="IR962" s="33"/>
      <c r="IS962" s="33"/>
      <c r="IT962" s="33"/>
      <c r="IU962" s="33"/>
      <c r="IV962" s="33"/>
      <c r="IW962" s="33"/>
      <c r="IX962" s="33"/>
      <c r="IY962" s="33"/>
      <c r="IZ962" s="33"/>
      <c r="JA962" s="33"/>
      <c r="JB962" s="33"/>
      <c r="JC962" s="33"/>
      <c r="JD962" s="33"/>
      <c r="JE962" s="33"/>
      <c r="JF962" s="33"/>
      <c r="JG962" s="33"/>
      <c r="JH962" s="33"/>
      <c r="JI962" s="33"/>
      <c r="JJ962" s="33"/>
      <c r="JK962" s="33"/>
      <c r="JL962" s="33"/>
      <c r="JM962" s="33"/>
      <c r="JN962" s="33"/>
      <c r="JO962" s="33"/>
      <c r="JP962" s="33"/>
      <c r="JQ962" s="33"/>
      <c r="JR962" s="33"/>
      <c r="JS962" s="33"/>
      <c r="JT962" s="33"/>
      <c r="JU962" s="33"/>
      <c r="JV962" s="33"/>
      <c r="JW962" s="33"/>
      <c r="JX962" s="33"/>
      <c r="JY962" s="33"/>
      <c r="JZ962" s="33"/>
      <c r="KA962" s="33"/>
      <c r="KB962" s="33"/>
      <c r="KC962" s="33"/>
      <c r="KD962" s="33"/>
      <c r="KE962" s="33"/>
      <c r="KF962" s="33"/>
      <c r="KG962" s="33"/>
      <c r="KH962" s="33"/>
      <c r="KI962" s="33"/>
      <c r="KJ962" s="33"/>
      <c r="KK962" s="33"/>
      <c r="KL962" s="33"/>
      <c r="KM962" s="33"/>
      <c r="KN962" s="33"/>
      <c r="KO962" s="33"/>
      <c r="KP962" s="33"/>
      <c r="KQ962" s="33"/>
      <c r="KR962" s="33"/>
      <c r="KS962" s="33"/>
      <c r="KT962" s="33"/>
      <c r="KU962" s="33"/>
      <c r="KV962" s="33"/>
      <c r="KW962" s="33"/>
      <c r="KX962" s="33"/>
      <c r="KY962" s="33"/>
      <c r="KZ962" s="33"/>
      <c r="LA962" s="33"/>
      <c r="LB962" s="33"/>
      <c r="LC962" s="33"/>
    </row>
    <row r="963" spans="1:31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  <c r="IC963" s="33"/>
      <c r="ID963" s="33"/>
      <c r="IE963" s="33"/>
      <c r="IF963" s="33"/>
      <c r="IG963" s="33"/>
      <c r="IH963" s="33"/>
      <c r="II963" s="33"/>
      <c r="IJ963" s="33"/>
      <c r="IK963" s="33"/>
      <c r="IL963" s="33"/>
      <c r="IM963" s="33"/>
      <c r="IN963" s="33"/>
      <c r="IO963" s="33"/>
      <c r="IP963" s="33"/>
      <c r="IQ963" s="33"/>
      <c r="IR963" s="33"/>
      <c r="IS963" s="33"/>
      <c r="IT963" s="33"/>
      <c r="IU963" s="33"/>
      <c r="IV963" s="33"/>
      <c r="IW963" s="33"/>
      <c r="IX963" s="33"/>
      <c r="IY963" s="33"/>
      <c r="IZ963" s="33"/>
      <c r="JA963" s="33"/>
      <c r="JB963" s="33"/>
      <c r="JC963" s="33"/>
      <c r="JD963" s="33"/>
      <c r="JE963" s="33"/>
      <c r="JF963" s="33"/>
      <c r="JG963" s="33"/>
      <c r="JH963" s="33"/>
      <c r="JI963" s="33"/>
      <c r="JJ963" s="33"/>
      <c r="JK963" s="33"/>
      <c r="JL963" s="33"/>
      <c r="JM963" s="33"/>
      <c r="JN963" s="33"/>
      <c r="JO963" s="33"/>
      <c r="JP963" s="33"/>
      <c r="JQ963" s="33"/>
      <c r="JR963" s="33"/>
      <c r="JS963" s="33"/>
      <c r="JT963" s="33"/>
      <c r="JU963" s="33"/>
      <c r="JV963" s="33"/>
      <c r="JW963" s="33"/>
      <c r="JX963" s="33"/>
      <c r="JY963" s="33"/>
      <c r="JZ963" s="33"/>
      <c r="KA963" s="33"/>
      <c r="KB963" s="33"/>
      <c r="KC963" s="33"/>
      <c r="KD963" s="33"/>
      <c r="KE963" s="33"/>
      <c r="KF963" s="33"/>
      <c r="KG963" s="33"/>
      <c r="KH963" s="33"/>
      <c r="KI963" s="33"/>
      <c r="KJ963" s="33"/>
      <c r="KK963" s="33"/>
      <c r="KL963" s="33"/>
      <c r="KM963" s="33"/>
      <c r="KN963" s="33"/>
      <c r="KO963" s="33"/>
      <c r="KP963" s="33"/>
      <c r="KQ963" s="33"/>
      <c r="KR963" s="33"/>
      <c r="KS963" s="33"/>
      <c r="KT963" s="33"/>
      <c r="KU963" s="33"/>
      <c r="KV963" s="33"/>
      <c r="KW963" s="33"/>
      <c r="KX963" s="33"/>
      <c r="KY963" s="33"/>
      <c r="KZ963" s="33"/>
      <c r="LA963" s="33"/>
      <c r="LB963" s="33"/>
      <c r="LC963" s="33"/>
    </row>
    <row r="964" spans="1:31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  <c r="FZ964" s="33"/>
      <c r="GA964" s="33"/>
      <c r="GB964" s="33"/>
      <c r="GC964" s="33"/>
      <c r="GD964" s="33"/>
      <c r="GE964" s="33"/>
      <c r="GF964" s="33"/>
      <c r="GG964" s="33"/>
      <c r="GH964" s="33"/>
      <c r="GI964" s="33"/>
      <c r="GJ964" s="33"/>
      <c r="GK964" s="33"/>
      <c r="GL964" s="33"/>
      <c r="GM964" s="33"/>
      <c r="GN964" s="33"/>
      <c r="GO964" s="33"/>
      <c r="GP964" s="33"/>
      <c r="GQ964" s="33"/>
      <c r="GR964" s="33"/>
      <c r="GS964" s="33"/>
      <c r="GT964" s="33"/>
      <c r="GU964" s="33"/>
      <c r="GV964" s="33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3"/>
      <c r="HL964" s="33"/>
      <c r="HM964" s="33"/>
      <c r="HN964" s="33"/>
      <c r="HO964" s="33"/>
      <c r="HP964" s="33"/>
      <c r="HQ964" s="33"/>
      <c r="HR964" s="33"/>
      <c r="HS964" s="33"/>
      <c r="HT964" s="33"/>
      <c r="HU964" s="33"/>
      <c r="HV964" s="33"/>
      <c r="HW964" s="33"/>
      <c r="HX964" s="33"/>
      <c r="HY964" s="33"/>
      <c r="HZ964" s="33"/>
      <c r="IA964" s="33"/>
      <c r="IB964" s="33"/>
      <c r="IC964" s="33"/>
      <c r="ID964" s="33"/>
      <c r="IE964" s="33"/>
      <c r="IF964" s="33"/>
      <c r="IG964" s="33"/>
      <c r="IH964" s="33"/>
      <c r="II964" s="33"/>
      <c r="IJ964" s="33"/>
      <c r="IK964" s="33"/>
      <c r="IL964" s="33"/>
      <c r="IM964" s="33"/>
      <c r="IN964" s="33"/>
      <c r="IO964" s="33"/>
      <c r="IP964" s="33"/>
      <c r="IQ964" s="33"/>
      <c r="IR964" s="33"/>
      <c r="IS964" s="33"/>
      <c r="IT964" s="33"/>
      <c r="IU964" s="33"/>
      <c r="IV964" s="33"/>
      <c r="IW964" s="33"/>
      <c r="IX964" s="33"/>
      <c r="IY964" s="33"/>
      <c r="IZ964" s="33"/>
      <c r="JA964" s="33"/>
      <c r="JB964" s="33"/>
      <c r="JC964" s="33"/>
      <c r="JD964" s="33"/>
      <c r="JE964" s="33"/>
      <c r="JF964" s="33"/>
      <c r="JG964" s="33"/>
      <c r="JH964" s="33"/>
      <c r="JI964" s="33"/>
      <c r="JJ964" s="33"/>
      <c r="JK964" s="33"/>
      <c r="JL964" s="33"/>
      <c r="JM964" s="33"/>
      <c r="JN964" s="33"/>
      <c r="JO964" s="33"/>
      <c r="JP964" s="33"/>
      <c r="JQ964" s="33"/>
      <c r="JR964" s="33"/>
      <c r="JS964" s="33"/>
      <c r="JT964" s="33"/>
      <c r="JU964" s="33"/>
      <c r="JV964" s="33"/>
      <c r="JW964" s="33"/>
      <c r="JX964" s="33"/>
      <c r="JY964" s="33"/>
      <c r="JZ964" s="33"/>
      <c r="KA964" s="33"/>
      <c r="KB964" s="33"/>
      <c r="KC964" s="33"/>
      <c r="KD964" s="33"/>
      <c r="KE964" s="33"/>
      <c r="KF964" s="33"/>
      <c r="KG964" s="33"/>
      <c r="KH964" s="33"/>
      <c r="KI964" s="33"/>
      <c r="KJ964" s="33"/>
      <c r="KK964" s="33"/>
      <c r="KL964" s="33"/>
      <c r="KM964" s="33"/>
      <c r="KN964" s="33"/>
      <c r="KO964" s="33"/>
      <c r="KP964" s="33"/>
      <c r="KQ964" s="33"/>
      <c r="KR964" s="33"/>
      <c r="KS964" s="33"/>
      <c r="KT964" s="33"/>
      <c r="KU964" s="33"/>
      <c r="KV964" s="33"/>
      <c r="KW964" s="33"/>
      <c r="KX964" s="33"/>
      <c r="KY964" s="33"/>
      <c r="KZ964" s="33"/>
      <c r="LA964" s="33"/>
      <c r="LB964" s="33"/>
      <c r="LC964" s="33"/>
    </row>
    <row r="965" spans="1:31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  <c r="FZ965" s="33"/>
      <c r="GA965" s="33"/>
      <c r="GB965" s="33"/>
      <c r="GC965" s="33"/>
      <c r="GD965" s="33"/>
      <c r="GE965" s="33"/>
      <c r="GF965" s="33"/>
      <c r="GG965" s="33"/>
      <c r="GH965" s="33"/>
      <c r="GI965" s="33"/>
      <c r="GJ965" s="33"/>
      <c r="GK965" s="33"/>
      <c r="GL965" s="33"/>
      <c r="GM965" s="33"/>
      <c r="GN965" s="33"/>
      <c r="GO965" s="33"/>
      <c r="GP965" s="33"/>
      <c r="GQ965" s="33"/>
      <c r="GR965" s="33"/>
      <c r="GS965" s="33"/>
      <c r="GT965" s="33"/>
      <c r="GU965" s="33"/>
      <c r="GV965" s="33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3"/>
      <c r="HL965" s="33"/>
      <c r="HM965" s="33"/>
      <c r="HN965" s="33"/>
      <c r="HO965" s="33"/>
      <c r="HP965" s="33"/>
      <c r="HQ965" s="33"/>
      <c r="HR965" s="33"/>
      <c r="HS965" s="33"/>
      <c r="HT965" s="33"/>
      <c r="HU965" s="33"/>
      <c r="HV965" s="33"/>
      <c r="HW965" s="33"/>
      <c r="HX965" s="33"/>
      <c r="HY965" s="33"/>
      <c r="HZ965" s="33"/>
      <c r="IA965" s="33"/>
      <c r="IB965" s="33"/>
      <c r="IC965" s="33"/>
      <c r="ID965" s="33"/>
      <c r="IE965" s="33"/>
      <c r="IF965" s="33"/>
      <c r="IG965" s="33"/>
      <c r="IH965" s="33"/>
      <c r="II965" s="33"/>
      <c r="IJ965" s="33"/>
      <c r="IK965" s="33"/>
      <c r="IL965" s="33"/>
      <c r="IM965" s="33"/>
      <c r="IN965" s="33"/>
      <c r="IO965" s="33"/>
      <c r="IP965" s="33"/>
      <c r="IQ965" s="33"/>
      <c r="IR965" s="33"/>
      <c r="IS965" s="33"/>
      <c r="IT965" s="33"/>
      <c r="IU965" s="33"/>
      <c r="IV965" s="33"/>
      <c r="IW965" s="33"/>
      <c r="IX965" s="33"/>
      <c r="IY965" s="33"/>
      <c r="IZ965" s="33"/>
      <c r="JA965" s="33"/>
      <c r="JB965" s="33"/>
      <c r="JC965" s="33"/>
      <c r="JD965" s="33"/>
      <c r="JE965" s="33"/>
      <c r="JF965" s="33"/>
      <c r="JG965" s="33"/>
      <c r="JH965" s="33"/>
      <c r="JI965" s="33"/>
      <c r="JJ965" s="33"/>
      <c r="JK965" s="33"/>
      <c r="JL965" s="33"/>
      <c r="JM965" s="33"/>
      <c r="JN965" s="33"/>
      <c r="JO965" s="33"/>
      <c r="JP965" s="33"/>
      <c r="JQ965" s="33"/>
      <c r="JR965" s="33"/>
      <c r="JS965" s="33"/>
      <c r="JT965" s="33"/>
      <c r="JU965" s="33"/>
      <c r="JV965" s="33"/>
      <c r="JW965" s="33"/>
      <c r="JX965" s="33"/>
      <c r="JY965" s="33"/>
      <c r="JZ965" s="33"/>
      <c r="KA965" s="33"/>
      <c r="KB965" s="33"/>
      <c r="KC965" s="33"/>
      <c r="KD965" s="33"/>
      <c r="KE965" s="33"/>
      <c r="KF965" s="33"/>
      <c r="KG965" s="33"/>
      <c r="KH965" s="33"/>
      <c r="KI965" s="33"/>
      <c r="KJ965" s="33"/>
      <c r="KK965" s="33"/>
      <c r="KL965" s="33"/>
      <c r="KM965" s="33"/>
      <c r="KN965" s="33"/>
      <c r="KO965" s="33"/>
      <c r="KP965" s="33"/>
      <c r="KQ965" s="33"/>
      <c r="KR965" s="33"/>
      <c r="KS965" s="33"/>
      <c r="KT965" s="33"/>
      <c r="KU965" s="33"/>
      <c r="KV965" s="33"/>
      <c r="KW965" s="33"/>
      <c r="KX965" s="33"/>
      <c r="KY965" s="33"/>
      <c r="KZ965" s="33"/>
      <c r="LA965" s="33"/>
      <c r="LB965" s="33"/>
      <c r="LC965" s="33"/>
    </row>
    <row r="966" spans="1:31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3"/>
      <c r="HL966" s="33"/>
      <c r="HM966" s="33"/>
      <c r="HN966" s="33"/>
      <c r="HO966" s="33"/>
      <c r="HP966" s="33"/>
      <c r="HQ966" s="33"/>
      <c r="HR966" s="33"/>
      <c r="HS966" s="33"/>
      <c r="HT966" s="33"/>
      <c r="HU966" s="33"/>
      <c r="HV966" s="33"/>
      <c r="HW966" s="33"/>
      <c r="HX966" s="33"/>
      <c r="HY966" s="33"/>
      <c r="HZ966" s="33"/>
      <c r="IA966" s="33"/>
      <c r="IB966" s="33"/>
      <c r="IC966" s="33"/>
      <c r="ID966" s="33"/>
      <c r="IE966" s="33"/>
      <c r="IF966" s="33"/>
      <c r="IG966" s="33"/>
      <c r="IH966" s="33"/>
      <c r="II966" s="33"/>
      <c r="IJ966" s="33"/>
      <c r="IK966" s="33"/>
      <c r="IL966" s="33"/>
      <c r="IM966" s="33"/>
      <c r="IN966" s="33"/>
      <c r="IO966" s="33"/>
      <c r="IP966" s="33"/>
      <c r="IQ966" s="33"/>
      <c r="IR966" s="33"/>
      <c r="IS966" s="33"/>
      <c r="IT966" s="33"/>
      <c r="IU966" s="33"/>
      <c r="IV966" s="33"/>
      <c r="IW966" s="33"/>
      <c r="IX966" s="33"/>
      <c r="IY966" s="33"/>
      <c r="IZ966" s="33"/>
      <c r="JA966" s="33"/>
      <c r="JB966" s="33"/>
      <c r="JC966" s="33"/>
      <c r="JD966" s="33"/>
      <c r="JE966" s="33"/>
      <c r="JF966" s="33"/>
      <c r="JG966" s="33"/>
      <c r="JH966" s="33"/>
      <c r="JI966" s="33"/>
      <c r="JJ966" s="33"/>
      <c r="JK966" s="33"/>
      <c r="JL966" s="33"/>
      <c r="JM966" s="33"/>
      <c r="JN966" s="33"/>
      <c r="JO966" s="33"/>
      <c r="JP966" s="33"/>
      <c r="JQ966" s="33"/>
      <c r="JR966" s="33"/>
      <c r="JS966" s="33"/>
      <c r="JT966" s="33"/>
      <c r="JU966" s="33"/>
      <c r="JV966" s="33"/>
      <c r="JW966" s="33"/>
      <c r="JX966" s="33"/>
      <c r="JY966" s="33"/>
      <c r="JZ966" s="33"/>
      <c r="KA966" s="33"/>
      <c r="KB966" s="33"/>
      <c r="KC966" s="33"/>
      <c r="KD966" s="33"/>
      <c r="KE966" s="33"/>
      <c r="KF966" s="33"/>
      <c r="KG966" s="33"/>
      <c r="KH966" s="33"/>
      <c r="KI966" s="33"/>
      <c r="KJ966" s="33"/>
      <c r="KK966" s="33"/>
      <c r="KL966" s="33"/>
      <c r="KM966" s="33"/>
      <c r="KN966" s="33"/>
      <c r="KO966" s="33"/>
      <c r="KP966" s="33"/>
      <c r="KQ966" s="33"/>
      <c r="KR966" s="33"/>
      <c r="KS966" s="33"/>
      <c r="KT966" s="33"/>
      <c r="KU966" s="33"/>
      <c r="KV966" s="33"/>
      <c r="KW966" s="33"/>
      <c r="KX966" s="33"/>
      <c r="KY966" s="33"/>
      <c r="KZ966" s="33"/>
      <c r="LA966" s="33"/>
      <c r="LB966" s="33"/>
      <c r="LC966" s="33"/>
    </row>
    <row r="967" spans="1:31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3"/>
      <c r="HL967" s="33"/>
      <c r="HM967" s="33"/>
      <c r="HN967" s="33"/>
      <c r="HO967" s="33"/>
      <c r="HP967" s="33"/>
      <c r="HQ967" s="33"/>
      <c r="HR967" s="33"/>
      <c r="HS967" s="33"/>
      <c r="HT967" s="33"/>
      <c r="HU967" s="33"/>
      <c r="HV967" s="33"/>
      <c r="HW967" s="33"/>
      <c r="HX967" s="33"/>
      <c r="HY967" s="33"/>
      <c r="HZ967" s="33"/>
      <c r="IA967" s="33"/>
      <c r="IB967" s="33"/>
      <c r="IC967" s="33"/>
      <c r="ID967" s="33"/>
      <c r="IE967" s="33"/>
      <c r="IF967" s="33"/>
      <c r="IG967" s="33"/>
      <c r="IH967" s="33"/>
      <c r="II967" s="33"/>
      <c r="IJ967" s="33"/>
      <c r="IK967" s="33"/>
      <c r="IL967" s="33"/>
      <c r="IM967" s="33"/>
      <c r="IN967" s="33"/>
      <c r="IO967" s="33"/>
      <c r="IP967" s="33"/>
      <c r="IQ967" s="33"/>
      <c r="IR967" s="33"/>
      <c r="IS967" s="33"/>
      <c r="IT967" s="33"/>
      <c r="IU967" s="33"/>
      <c r="IV967" s="33"/>
      <c r="IW967" s="33"/>
      <c r="IX967" s="33"/>
      <c r="IY967" s="33"/>
      <c r="IZ967" s="33"/>
      <c r="JA967" s="33"/>
      <c r="JB967" s="33"/>
      <c r="JC967" s="33"/>
      <c r="JD967" s="33"/>
      <c r="JE967" s="33"/>
      <c r="JF967" s="33"/>
      <c r="JG967" s="33"/>
      <c r="JH967" s="33"/>
      <c r="JI967" s="33"/>
      <c r="JJ967" s="33"/>
      <c r="JK967" s="33"/>
      <c r="JL967" s="33"/>
      <c r="JM967" s="33"/>
      <c r="JN967" s="33"/>
      <c r="JO967" s="33"/>
      <c r="JP967" s="33"/>
      <c r="JQ967" s="33"/>
      <c r="JR967" s="33"/>
      <c r="JS967" s="33"/>
      <c r="JT967" s="33"/>
      <c r="JU967" s="33"/>
      <c r="JV967" s="33"/>
      <c r="JW967" s="33"/>
      <c r="JX967" s="33"/>
      <c r="JY967" s="33"/>
      <c r="JZ967" s="33"/>
      <c r="KA967" s="33"/>
      <c r="KB967" s="33"/>
      <c r="KC967" s="33"/>
      <c r="KD967" s="33"/>
      <c r="KE967" s="33"/>
      <c r="KF967" s="33"/>
      <c r="KG967" s="33"/>
      <c r="KH967" s="33"/>
      <c r="KI967" s="33"/>
      <c r="KJ967" s="33"/>
      <c r="KK967" s="33"/>
      <c r="KL967" s="33"/>
      <c r="KM967" s="33"/>
      <c r="KN967" s="33"/>
      <c r="KO967" s="33"/>
      <c r="KP967" s="33"/>
      <c r="KQ967" s="33"/>
      <c r="KR967" s="33"/>
      <c r="KS967" s="33"/>
      <c r="KT967" s="33"/>
      <c r="KU967" s="33"/>
      <c r="KV967" s="33"/>
      <c r="KW967" s="33"/>
      <c r="KX967" s="33"/>
      <c r="KY967" s="33"/>
      <c r="KZ967" s="33"/>
      <c r="LA967" s="33"/>
      <c r="LB967" s="33"/>
      <c r="LC967" s="33"/>
    </row>
    <row r="968" spans="1:31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  <c r="FZ968" s="33"/>
      <c r="GA968" s="33"/>
      <c r="GB968" s="33"/>
      <c r="GC968" s="33"/>
      <c r="GD968" s="33"/>
      <c r="GE968" s="33"/>
      <c r="GF968" s="33"/>
      <c r="GG968" s="33"/>
      <c r="GH968" s="33"/>
      <c r="GI968" s="33"/>
      <c r="GJ968" s="33"/>
      <c r="GK968" s="33"/>
      <c r="GL968" s="33"/>
      <c r="GM968" s="33"/>
      <c r="GN968" s="33"/>
      <c r="GO968" s="33"/>
      <c r="GP968" s="33"/>
      <c r="GQ968" s="33"/>
      <c r="GR968" s="33"/>
      <c r="GS968" s="33"/>
      <c r="GT968" s="33"/>
      <c r="GU968" s="33"/>
      <c r="GV968" s="33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3"/>
      <c r="HL968" s="33"/>
      <c r="HM968" s="33"/>
      <c r="HN968" s="33"/>
      <c r="HO968" s="33"/>
      <c r="HP968" s="33"/>
      <c r="HQ968" s="33"/>
      <c r="HR968" s="33"/>
      <c r="HS968" s="33"/>
      <c r="HT968" s="33"/>
      <c r="HU968" s="33"/>
      <c r="HV968" s="33"/>
      <c r="HW968" s="33"/>
      <c r="HX968" s="33"/>
      <c r="HY968" s="33"/>
      <c r="HZ968" s="33"/>
      <c r="IA968" s="33"/>
      <c r="IB968" s="33"/>
      <c r="IC968" s="33"/>
      <c r="ID968" s="33"/>
      <c r="IE968" s="33"/>
      <c r="IF968" s="33"/>
      <c r="IG968" s="33"/>
      <c r="IH968" s="33"/>
      <c r="II968" s="33"/>
      <c r="IJ968" s="33"/>
      <c r="IK968" s="33"/>
      <c r="IL968" s="33"/>
      <c r="IM968" s="33"/>
      <c r="IN968" s="33"/>
      <c r="IO968" s="33"/>
      <c r="IP968" s="33"/>
      <c r="IQ968" s="33"/>
      <c r="IR968" s="33"/>
      <c r="IS968" s="33"/>
      <c r="IT968" s="33"/>
      <c r="IU968" s="33"/>
      <c r="IV968" s="33"/>
      <c r="IW968" s="33"/>
      <c r="IX968" s="33"/>
      <c r="IY968" s="33"/>
      <c r="IZ968" s="33"/>
      <c r="JA968" s="33"/>
      <c r="JB968" s="33"/>
      <c r="JC968" s="33"/>
      <c r="JD968" s="33"/>
      <c r="JE968" s="33"/>
      <c r="JF968" s="33"/>
      <c r="JG968" s="33"/>
      <c r="JH968" s="33"/>
      <c r="JI968" s="33"/>
      <c r="JJ968" s="33"/>
      <c r="JK968" s="33"/>
      <c r="JL968" s="33"/>
      <c r="JM968" s="33"/>
      <c r="JN968" s="33"/>
      <c r="JO968" s="33"/>
      <c r="JP968" s="33"/>
      <c r="JQ968" s="33"/>
      <c r="JR968" s="33"/>
      <c r="JS968" s="33"/>
      <c r="JT968" s="33"/>
      <c r="JU968" s="33"/>
      <c r="JV968" s="33"/>
      <c r="JW968" s="33"/>
      <c r="JX968" s="33"/>
      <c r="JY968" s="33"/>
      <c r="JZ968" s="33"/>
      <c r="KA968" s="33"/>
      <c r="KB968" s="33"/>
      <c r="KC968" s="33"/>
      <c r="KD968" s="33"/>
      <c r="KE968" s="33"/>
      <c r="KF968" s="33"/>
      <c r="KG968" s="33"/>
      <c r="KH968" s="33"/>
      <c r="KI968" s="33"/>
      <c r="KJ968" s="33"/>
      <c r="KK968" s="33"/>
      <c r="KL968" s="33"/>
      <c r="KM968" s="33"/>
      <c r="KN968" s="33"/>
      <c r="KO968" s="33"/>
      <c r="KP968" s="33"/>
      <c r="KQ968" s="33"/>
      <c r="KR968" s="33"/>
      <c r="KS968" s="33"/>
      <c r="KT968" s="33"/>
      <c r="KU968" s="33"/>
      <c r="KV968" s="33"/>
      <c r="KW968" s="33"/>
      <c r="KX968" s="33"/>
      <c r="KY968" s="33"/>
      <c r="KZ968" s="33"/>
      <c r="LA968" s="33"/>
      <c r="LB968" s="33"/>
      <c r="LC968" s="33"/>
    </row>
    <row r="969" spans="1:31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  <c r="FZ969" s="33"/>
      <c r="GA969" s="33"/>
      <c r="GB969" s="33"/>
      <c r="GC969" s="33"/>
      <c r="GD969" s="33"/>
      <c r="GE969" s="33"/>
      <c r="GF969" s="33"/>
      <c r="GG969" s="33"/>
      <c r="GH969" s="33"/>
      <c r="GI969" s="33"/>
      <c r="GJ969" s="33"/>
      <c r="GK969" s="33"/>
      <c r="GL969" s="33"/>
      <c r="GM969" s="33"/>
      <c r="GN969" s="33"/>
      <c r="GO969" s="33"/>
      <c r="GP969" s="33"/>
      <c r="GQ969" s="33"/>
      <c r="GR969" s="33"/>
      <c r="GS969" s="33"/>
      <c r="GT969" s="33"/>
      <c r="GU969" s="33"/>
      <c r="GV969" s="33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3"/>
      <c r="HL969" s="33"/>
      <c r="HM969" s="33"/>
      <c r="HN969" s="33"/>
      <c r="HO969" s="33"/>
      <c r="HP969" s="33"/>
      <c r="HQ969" s="33"/>
      <c r="HR969" s="33"/>
      <c r="HS969" s="33"/>
      <c r="HT969" s="33"/>
      <c r="HU969" s="33"/>
      <c r="HV969" s="33"/>
      <c r="HW969" s="33"/>
      <c r="HX969" s="33"/>
      <c r="HY969" s="33"/>
      <c r="HZ969" s="33"/>
      <c r="IA969" s="33"/>
      <c r="IB969" s="33"/>
      <c r="IC969" s="33"/>
      <c r="ID969" s="33"/>
      <c r="IE969" s="33"/>
      <c r="IF969" s="33"/>
      <c r="IG969" s="33"/>
      <c r="IH969" s="33"/>
      <c r="II969" s="33"/>
      <c r="IJ969" s="33"/>
      <c r="IK969" s="33"/>
      <c r="IL969" s="33"/>
      <c r="IM969" s="33"/>
      <c r="IN969" s="33"/>
      <c r="IO969" s="33"/>
      <c r="IP969" s="33"/>
      <c r="IQ969" s="33"/>
      <c r="IR969" s="33"/>
      <c r="IS969" s="33"/>
      <c r="IT969" s="33"/>
      <c r="IU969" s="33"/>
      <c r="IV969" s="33"/>
      <c r="IW969" s="33"/>
      <c r="IX969" s="33"/>
      <c r="IY969" s="33"/>
      <c r="IZ969" s="33"/>
      <c r="JA969" s="33"/>
      <c r="JB969" s="33"/>
      <c r="JC969" s="33"/>
      <c r="JD969" s="33"/>
      <c r="JE969" s="33"/>
      <c r="JF969" s="33"/>
      <c r="JG969" s="33"/>
      <c r="JH969" s="33"/>
      <c r="JI969" s="33"/>
      <c r="JJ969" s="33"/>
      <c r="JK969" s="33"/>
      <c r="JL969" s="33"/>
      <c r="JM969" s="33"/>
      <c r="JN969" s="33"/>
      <c r="JO969" s="33"/>
      <c r="JP969" s="33"/>
      <c r="JQ969" s="33"/>
      <c r="JR969" s="33"/>
      <c r="JS969" s="33"/>
      <c r="JT969" s="33"/>
      <c r="JU969" s="33"/>
      <c r="JV969" s="33"/>
      <c r="JW969" s="33"/>
      <c r="JX969" s="33"/>
      <c r="JY969" s="33"/>
      <c r="JZ969" s="33"/>
      <c r="KA969" s="33"/>
      <c r="KB969" s="33"/>
      <c r="KC969" s="33"/>
      <c r="KD969" s="33"/>
      <c r="KE969" s="33"/>
      <c r="KF969" s="33"/>
      <c r="KG969" s="33"/>
      <c r="KH969" s="33"/>
      <c r="KI969" s="33"/>
      <c r="KJ969" s="33"/>
      <c r="KK969" s="33"/>
      <c r="KL969" s="33"/>
      <c r="KM969" s="33"/>
      <c r="KN969" s="33"/>
      <c r="KO969" s="33"/>
      <c r="KP969" s="33"/>
      <c r="KQ969" s="33"/>
      <c r="KR969" s="33"/>
      <c r="KS969" s="33"/>
      <c r="KT969" s="33"/>
      <c r="KU969" s="33"/>
      <c r="KV969" s="33"/>
      <c r="KW969" s="33"/>
      <c r="KX969" s="33"/>
      <c r="KY969" s="33"/>
      <c r="KZ969" s="33"/>
      <c r="LA969" s="33"/>
      <c r="LB969" s="33"/>
      <c r="LC969" s="33"/>
    </row>
    <row r="970" spans="1:31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  <c r="FZ970" s="33"/>
      <c r="GA970" s="33"/>
      <c r="GB970" s="33"/>
      <c r="GC970" s="33"/>
      <c r="GD970" s="33"/>
      <c r="GE970" s="33"/>
      <c r="GF970" s="33"/>
      <c r="GG970" s="33"/>
      <c r="GH970" s="33"/>
      <c r="GI970" s="33"/>
      <c r="GJ970" s="33"/>
      <c r="GK970" s="33"/>
      <c r="GL970" s="33"/>
      <c r="GM970" s="33"/>
      <c r="GN970" s="33"/>
      <c r="GO970" s="33"/>
      <c r="GP970" s="33"/>
      <c r="GQ970" s="33"/>
      <c r="GR970" s="33"/>
      <c r="GS970" s="33"/>
      <c r="GT970" s="33"/>
      <c r="GU970" s="33"/>
      <c r="GV970" s="33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3"/>
      <c r="HL970" s="33"/>
      <c r="HM970" s="33"/>
      <c r="HN970" s="33"/>
      <c r="HO970" s="33"/>
      <c r="HP970" s="33"/>
      <c r="HQ970" s="33"/>
      <c r="HR970" s="33"/>
      <c r="HS970" s="33"/>
      <c r="HT970" s="33"/>
      <c r="HU970" s="33"/>
      <c r="HV970" s="33"/>
      <c r="HW970" s="33"/>
      <c r="HX970" s="33"/>
      <c r="HY970" s="33"/>
      <c r="HZ970" s="33"/>
      <c r="IA970" s="33"/>
      <c r="IB970" s="33"/>
      <c r="IC970" s="33"/>
      <c r="ID970" s="33"/>
      <c r="IE970" s="33"/>
      <c r="IF970" s="33"/>
      <c r="IG970" s="33"/>
      <c r="IH970" s="33"/>
      <c r="II970" s="33"/>
      <c r="IJ970" s="33"/>
      <c r="IK970" s="33"/>
      <c r="IL970" s="33"/>
      <c r="IM970" s="33"/>
      <c r="IN970" s="33"/>
      <c r="IO970" s="33"/>
      <c r="IP970" s="33"/>
      <c r="IQ970" s="33"/>
      <c r="IR970" s="33"/>
      <c r="IS970" s="33"/>
      <c r="IT970" s="33"/>
      <c r="IU970" s="33"/>
      <c r="IV970" s="33"/>
      <c r="IW970" s="33"/>
      <c r="IX970" s="33"/>
      <c r="IY970" s="33"/>
      <c r="IZ970" s="33"/>
      <c r="JA970" s="33"/>
      <c r="JB970" s="33"/>
      <c r="JC970" s="33"/>
      <c r="JD970" s="33"/>
      <c r="JE970" s="33"/>
      <c r="JF970" s="33"/>
      <c r="JG970" s="33"/>
      <c r="JH970" s="33"/>
      <c r="JI970" s="33"/>
      <c r="JJ970" s="33"/>
      <c r="JK970" s="33"/>
      <c r="JL970" s="33"/>
      <c r="JM970" s="33"/>
      <c r="JN970" s="33"/>
      <c r="JO970" s="33"/>
      <c r="JP970" s="33"/>
      <c r="JQ970" s="33"/>
      <c r="JR970" s="33"/>
      <c r="JS970" s="33"/>
      <c r="JT970" s="33"/>
      <c r="JU970" s="33"/>
      <c r="JV970" s="33"/>
      <c r="JW970" s="33"/>
      <c r="JX970" s="33"/>
      <c r="JY970" s="33"/>
      <c r="JZ970" s="33"/>
      <c r="KA970" s="33"/>
      <c r="KB970" s="33"/>
      <c r="KC970" s="33"/>
      <c r="KD970" s="33"/>
      <c r="KE970" s="33"/>
      <c r="KF970" s="33"/>
      <c r="KG970" s="33"/>
      <c r="KH970" s="33"/>
      <c r="KI970" s="33"/>
      <c r="KJ970" s="33"/>
      <c r="KK970" s="33"/>
      <c r="KL970" s="33"/>
      <c r="KM970" s="33"/>
      <c r="KN970" s="33"/>
      <c r="KO970" s="33"/>
      <c r="KP970" s="33"/>
      <c r="KQ970" s="33"/>
      <c r="KR970" s="33"/>
      <c r="KS970" s="33"/>
      <c r="KT970" s="33"/>
      <c r="KU970" s="33"/>
      <c r="KV970" s="33"/>
      <c r="KW970" s="33"/>
      <c r="KX970" s="33"/>
      <c r="KY970" s="33"/>
      <c r="KZ970" s="33"/>
      <c r="LA970" s="33"/>
      <c r="LB970" s="33"/>
      <c r="LC970" s="33"/>
    </row>
    <row r="971" spans="1:31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  <c r="FZ971" s="33"/>
      <c r="GA971" s="33"/>
      <c r="GB971" s="33"/>
      <c r="GC971" s="33"/>
      <c r="GD971" s="33"/>
      <c r="GE971" s="33"/>
      <c r="GF971" s="33"/>
      <c r="GG971" s="33"/>
      <c r="GH971" s="33"/>
      <c r="GI971" s="33"/>
      <c r="GJ971" s="33"/>
      <c r="GK971" s="33"/>
      <c r="GL971" s="33"/>
      <c r="GM971" s="33"/>
      <c r="GN971" s="33"/>
      <c r="GO971" s="33"/>
      <c r="GP971" s="33"/>
      <c r="GQ971" s="33"/>
      <c r="GR971" s="33"/>
      <c r="GS971" s="33"/>
      <c r="GT971" s="33"/>
      <c r="GU971" s="33"/>
      <c r="GV971" s="33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3"/>
      <c r="HL971" s="33"/>
      <c r="HM971" s="33"/>
      <c r="HN971" s="33"/>
      <c r="HO971" s="33"/>
      <c r="HP971" s="33"/>
      <c r="HQ971" s="33"/>
      <c r="HR971" s="33"/>
      <c r="HS971" s="33"/>
      <c r="HT971" s="33"/>
      <c r="HU971" s="33"/>
      <c r="HV971" s="33"/>
      <c r="HW971" s="33"/>
      <c r="HX971" s="33"/>
      <c r="HY971" s="33"/>
      <c r="HZ971" s="33"/>
      <c r="IA971" s="33"/>
      <c r="IB971" s="33"/>
      <c r="IC971" s="33"/>
      <c r="ID971" s="33"/>
      <c r="IE971" s="33"/>
      <c r="IF971" s="33"/>
      <c r="IG971" s="33"/>
      <c r="IH971" s="33"/>
      <c r="II971" s="33"/>
      <c r="IJ971" s="33"/>
      <c r="IK971" s="33"/>
      <c r="IL971" s="33"/>
      <c r="IM971" s="33"/>
      <c r="IN971" s="33"/>
      <c r="IO971" s="33"/>
      <c r="IP971" s="33"/>
      <c r="IQ971" s="33"/>
      <c r="IR971" s="33"/>
      <c r="IS971" s="33"/>
      <c r="IT971" s="33"/>
      <c r="IU971" s="33"/>
      <c r="IV971" s="33"/>
      <c r="IW971" s="33"/>
      <c r="IX971" s="33"/>
      <c r="IY971" s="33"/>
      <c r="IZ971" s="33"/>
      <c r="JA971" s="33"/>
      <c r="JB971" s="33"/>
      <c r="JC971" s="33"/>
      <c r="JD971" s="33"/>
      <c r="JE971" s="33"/>
      <c r="JF971" s="33"/>
      <c r="JG971" s="33"/>
      <c r="JH971" s="33"/>
      <c r="JI971" s="33"/>
      <c r="JJ971" s="33"/>
      <c r="JK971" s="33"/>
      <c r="JL971" s="33"/>
      <c r="JM971" s="33"/>
      <c r="JN971" s="33"/>
      <c r="JO971" s="33"/>
      <c r="JP971" s="33"/>
      <c r="JQ971" s="33"/>
      <c r="JR971" s="33"/>
      <c r="JS971" s="33"/>
      <c r="JT971" s="33"/>
      <c r="JU971" s="33"/>
      <c r="JV971" s="33"/>
      <c r="JW971" s="33"/>
      <c r="JX971" s="33"/>
      <c r="JY971" s="33"/>
      <c r="JZ971" s="33"/>
      <c r="KA971" s="33"/>
      <c r="KB971" s="33"/>
      <c r="KC971" s="33"/>
      <c r="KD971" s="33"/>
      <c r="KE971" s="33"/>
      <c r="KF971" s="33"/>
      <c r="KG971" s="33"/>
      <c r="KH971" s="33"/>
      <c r="KI971" s="33"/>
      <c r="KJ971" s="33"/>
      <c r="KK971" s="33"/>
      <c r="KL971" s="33"/>
      <c r="KM971" s="33"/>
      <c r="KN971" s="33"/>
      <c r="KO971" s="33"/>
      <c r="KP971" s="33"/>
      <c r="KQ971" s="33"/>
      <c r="KR971" s="33"/>
      <c r="KS971" s="33"/>
      <c r="KT971" s="33"/>
      <c r="KU971" s="33"/>
      <c r="KV971" s="33"/>
      <c r="KW971" s="33"/>
      <c r="KX971" s="33"/>
      <c r="KY971" s="33"/>
      <c r="KZ971" s="33"/>
      <c r="LA971" s="33"/>
      <c r="LB971" s="33"/>
      <c r="LC971" s="33"/>
    </row>
    <row r="972" spans="1:31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  <c r="FZ972" s="33"/>
      <c r="GA972" s="33"/>
      <c r="GB972" s="33"/>
      <c r="GC972" s="33"/>
      <c r="GD972" s="33"/>
      <c r="GE972" s="33"/>
      <c r="GF972" s="33"/>
      <c r="GG972" s="33"/>
      <c r="GH972" s="33"/>
      <c r="GI972" s="33"/>
      <c r="GJ972" s="33"/>
      <c r="GK972" s="33"/>
      <c r="GL972" s="33"/>
      <c r="GM972" s="33"/>
      <c r="GN972" s="33"/>
      <c r="GO972" s="33"/>
      <c r="GP972" s="33"/>
      <c r="GQ972" s="33"/>
      <c r="GR972" s="33"/>
      <c r="GS972" s="33"/>
      <c r="GT972" s="33"/>
      <c r="GU972" s="33"/>
      <c r="GV972" s="33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3"/>
      <c r="HL972" s="33"/>
      <c r="HM972" s="33"/>
      <c r="HN972" s="33"/>
      <c r="HO972" s="33"/>
      <c r="HP972" s="33"/>
      <c r="HQ972" s="33"/>
      <c r="HR972" s="33"/>
      <c r="HS972" s="33"/>
      <c r="HT972" s="33"/>
      <c r="HU972" s="33"/>
      <c r="HV972" s="33"/>
      <c r="HW972" s="33"/>
      <c r="HX972" s="33"/>
      <c r="HY972" s="33"/>
      <c r="HZ972" s="33"/>
      <c r="IA972" s="33"/>
      <c r="IB972" s="33"/>
      <c r="IC972" s="33"/>
      <c r="ID972" s="33"/>
      <c r="IE972" s="33"/>
      <c r="IF972" s="33"/>
      <c r="IG972" s="33"/>
      <c r="IH972" s="33"/>
      <c r="II972" s="33"/>
      <c r="IJ972" s="33"/>
      <c r="IK972" s="33"/>
      <c r="IL972" s="33"/>
      <c r="IM972" s="33"/>
      <c r="IN972" s="33"/>
      <c r="IO972" s="33"/>
      <c r="IP972" s="33"/>
      <c r="IQ972" s="33"/>
      <c r="IR972" s="33"/>
      <c r="IS972" s="33"/>
      <c r="IT972" s="33"/>
      <c r="IU972" s="33"/>
      <c r="IV972" s="33"/>
      <c r="IW972" s="33"/>
      <c r="IX972" s="33"/>
      <c r="IY972" s="33"/>
      <c r="IZ972" s="33"/>
      <c r="JA972" s="33"/>
      <c r="JB972" s="33"/>
      <c r="JC972" s="33"/>
      <c r="JD972" s="33"/>
      <c r="JE972" s="33"/>
      <c r="JF972" s="33"/>
      <c r="JG972" s="33"/>
      <c r="JH972" s="33"/>
      <c r="JI972" s="33"/>
      <c r="JJ972" s="33"/>
      <c r="JK972" s="33"/>
      <c r="JL972" s="33"/>
      <c r="JM972" s="33"/>
      <c r="JN972" s="33"/>
      <c r="JO972" s="33"/>
      <c r="JP972" s="33"/>
      <c r="JQ972" s="33"/>
      <c r="JR972" s="33"/>
      <c r="JS972" s="33"/>
      <c r="JT972" s="33"/>
      <c r="JU972" s="33"/>
      <c r="JV972" s="33"/>
      <c r="JW972" s="33"/>
      <c r="JX972" s="33"/>
      <c r="JY972" s="33"/>
      <c r="JZ972" s="33"/>
      <c r="KA972" s="33"/>
      <c r="KB972" s="33"/>
      <c r="KC972" s="33"/>
      <c r="KD972" s="33"/>
      <c r="KE972" s="33"/>
      <c r="KF972" s="33"/>
      <c r="KG972" s="33"/>
      <c r="KH972" s="33"/>
      <c r="KI972" s="33"/>
      <c r="KJ972" s="33"/>
      <c r="KK972" s="33"/>
      <c r="KL972" s="33"/>
      <c r="KM972" s="33"/>
      <c r="KN972" s="33"/>
      <c r="KO972" s="33"/>
      <c r="KP972" s="33"/>
      <c r="KQ972" s="33"/>
      <c r="KR972" s="33"/>
      <c r="KS972" s="33"/>
      <c r="KT972" s="33"/>
      <c r="KU972" s="33"/>
      <c r="KV972" s="33"/>
      <c r="KW972" s="33"/>
      <c r="KX972" s="33"/>
      <c r="KY972" s="33"/>
      <c r="KZ972" s="33"/>
      <c r="LA972" s="33"/>
      <c r="LB972" s="33"/>
      <c r="LC972" s="33"/>
    </row>
    <row r="973" spans="1:31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  <c r="FZ973" s="33"/>
      <c r="GA973" s="33"/>
      <c r="GB973" s="33"/>
      <c r="GC973" s="33"/>
      <c r="GD973" s="33"/>
      <c r="GE973" s="33"/>
      <c r="GF973" s="33"/>
      <c r="GG973" s="33"/>
      <c r="GH973" s="33"/>
      <c r="GI973" s="33"/>
      <c r="GJ973" s="33"/>
      <c r="GK973" s="33"/>
      <c r="GL973" s="33"/>
      <c r="GM973" s="33"/>
      <c r="GN973" s="33"/>
      <c r="GO973" s="33"/>
      <c r="GP973" s="33"/>
      <c r="GQ973" s="33"/>
      <c r="GR973" s="33"/>
      <c r="GS973" s="33"/>
      <c r="GT973" s="33"/>
      <c r="GU973" s="33"/>
      <c r="GV973" s="33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3"/>
      <c r="HL973" s="33"/>
      <c r="HM973" s="33"/>
      <c r="HN973" s="33"/>
      <c r="HO973" s="33"/>
      <c r="HP973" s="33"/>
      <c r="HQ973" s="33"/>
      <c r="HR973" s="33"/>
      <c r="HS973" s="33"/>
      <c r="HT973" s="33"/>
      <c r="HU973" s="33"/>
      <c r="HV973" s="33"/>
      <c r="HW973" s="33"/>
      <c r="HX973" s="33"/>
      <c r="HY973" s="33"/>
      <c r="HZ973" s="33"/>
      <c r="IA973" s="33"/>
      <c r="IB973" s="33"/>
      <c r="IC973" s="33"/>
      <c r="ID973" s="33"/>
      <c r="IE973" s="33"/>
      <c r="IF973" s="33"/>
      <c r="IG973" s="33"/>
      <c r="IH973" s="33"/>
      <c r="II973" s="33"/>
      <c r="IJ973" s="33"/>
      <c r="IK973" s="33"/>
      <c r="IL973" s="33"/>
      <c r="IM973" s="33"/>
      <c r="IN973" s="33"/>
      <c r="IO973" s="33"/>
      <c r="IP973" s="33"/>
      <c r="IQ973" s="33"/>
      <c r="IR973" s="33"/>
      <c r="IS973" s="33"/>
      <c r="IT973" s="33"/>
      <c r="IU973" s="33"/>
      <c r="IV973" s="33"/>
      <c r="IW973" s="33"/>
      <c r="IX973" s="33"/>
      <c r="IY973" s="33"/>
      <c r="IZ973" s="33"/>
      <c r="JA973" s="33"/>
      <c r="JB973" s="33"/>
      <c r="JC973" s="33"/>
      <c r="JD973" s="33"/>
      <c r="JE973" s="33"/>
      <c r="JF973" s="33"/>
      <c r="JG973" s="33"/>
      <c r="JH973" s="33"/>
      <c r="JI973" s="33"/>
      <c r="JJ973" s="33"/>
      <c r="JK973" s="33"/>
      <c r="JL973" s="33"/>
      <c r="JM973" s="33"/>
      <c r="JN973" s="33"/>
      <c r="JO973" s="33"/>
      <c r="JP973" s="33"/>
      <c r="JQ973" s="33"/>
      <c r="JR973" s="33"/>
      <c r="JS973" s="33"/>
      <c r="JT973" s="33"/>
      <c r="JU973" s="33"/>
      <c r="JV973" s="33"/>
      <c r="JW973" s="33"/>
      <c r="JX973" s="33"/>
      <c r="JY973" s="33"/>
      <c r="JZ973" s="33"/>
      <c r="KA973" s="33"/>
      <c r="KB973" s="33"/>
      <c r="KC973" s="33"/>
      <c r="KD973" s="33"/>
      <c r="KE973" s="33"/>
      <c r="KF973" s="33"/>
      <c r="KG973" s="33"/>
      <c r="KH973" s="33"/>
      <c r="KI973" s="33"/>
      <c r="KJ973" s="33"/>
      <c r="KK973" s="33"/>
      <c r="KL973" s="33"/>
      <c r="KM973" s="33"/>
      <c r="KN973" s="33"/>
      <c r="KO973" s="33"/>
      <c r="KP973" s="33"/>
      <c r="KQ973" s="33"/>
      <c r="KR973" s="33"/>
      <c r="KS973" s="33"/>
      <c r="KT973" s="33"/>
      <c r="KU973" s="33"/>
      <c r="KV973" s="33"/>
      <c r="KW973" s="33"/>
      <c r="KX973" s="33"/>
      <c r="KY973" s="33"/>
      <c r="KZ973" s="33"/>
      <c r="LA973" s="33"/>
      <c r="LB973" s="33"/>
      <c r="LC973" s="33"/>
    </row>
    <row r="974" spans="1:31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  <c r="FZ974" s="33"/>
      <c r="GA974" s="33"/>
      <c r="GB974" s="33"/>
      <c r="GC974" s="33"/>
      <c r="GD974" s="33"/>
      <c r="GE974" s="33"/>
      <c r="GF974" s="33"/>
      <c r="GG974" s="33"/>
      <c r="GH974" s="33"/>
      <c r="GI974" s="33"/>
      <c r="GJ974" s="33"/>
      <c r="GK974" s="33"/>
      <c r="GL974" s="33"/>
      <c r="GM974" s="33"/>
      <c r="GN974" s="33"/>
      <c r="GO974" s="33"/>
      <c r="GP974" s="33"/>
      <c r="GQ974" s="33"/>
      <c r="GR974" s="33"/>
      <c r="GS974" s="33"/>
      <c r="GT974" s="33"/>
      <c r="GU974" s="33"/>
      <c r="GV974" s="33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3"/>
      <c r="HL974" s="33"/>
      <c r="HM974" s="33"/>
      <c r="HN974" s="33"/>
      <c r="HO974" s="33"/>
      <c r="HP974" s="33"/>
      <c r="HQ974" s="33"/>
      <c r="HR974" s="33"/>
      <c r="HS974" s="33"/>
      <c r="HT974" s="33"/>
      <c r="HU974" s="33"/>
      <c r="HV974" s="33"/>
      <c r="HW974" s="33"/>
      <c r="HX974" s="33"/>
      <c r="HY974" s="33"/>
      <c r="HZ974" s="33"/>
      <c r="IA974" s="33"/>
      <c r="IB974" s="33"/>
      <c r="IC974" s="33"/>
      <c r="ID974" s="33"/>
      <c r="IE974" s="33"/>
      <c r="IF974" s="33"/>
      <c r="IG974" s="33"/>
      <c r="IH974" s="33"/>
      <c r="II974" s="33"/>
      <c r="IJ974" s="33"/>
      <c r="IK974" s="33"/>
      <c r="IL974" s="33"/>
      <c r="IM974" s="33"/>
      <c r="IN974" s="33"/>
      <c r="IO974" s="33"/>
      <c r="IP974" s="33"/>
      <c r="IQ974" s="33"/>
      <c r="IR974" s="33"/>
      <c r="IS974" s="33"/>
      <c r="IT974" s="33"/>
      <c r="IU974" s="33"/>
      <c r="IV974" s="33"/>
      <c r="IW974" s="33"/>
      <c r="IX974" s="33"/>
      <c r="IY974" s="33"/>
      <c r="IZ974" s="33"/>
      <c r="JA974" s="33"/>
      <c r="JB974" s="33"/>
      <c r="JC974" s="33"/>
      <c r="JD974" s="33"/>
      <c r="JE974" s="33"/>
      <c r="JF974" s="33"/>
      <c r="JG974" s="33"/>
      <c r="JH974" s="33"/>
      <c r="JI974" s="33"/>
      <c r="JJ974" s="33"/>
      <c r="JK974" s="33"/>
      <c r="JL974" s="33"/>
      <c r="JM974" s="33"/>
      <c r="JN974" s="33"/>
      <c r="JO974" s="33"/>
      <c r="JP974" s="33"/>
      <c r="JQ974" s="33"/>
      <c r="JR974" s="33"/>
      <c r="JS974" s="33"/>
      <c r="JT974" s="33"/>
      <c r="JU974" s="33"/>
      <c r="JV974" s="33"/>
      <c r="JW974" s="33"/>
      <c r="JX974" s="33"/>
      <c r="JY974" s="33"/>
      <c r="JZ974" s="33"/>
      <c r="KA974" s="33"/>
      <c r="KB974" s="33"/>
      <c r="KC974" s="33"/>
      <c r="KD974" s="33"/>
      <c r="KE974" s="33"/>
      <c r="KF974" s="33"/>
      <c r="KG974" s="33"/>
      <c r="KH974" s="33"/>
      <c r="KI974" s="33"/>
      <c r="KJ974" s="33"/>
      <c r="KK974" s="33"/>
      <c r="KL974" s="33"/>
      <c r="KM974" s="33"/>
      <c r="KN974" s="33"/>
      <c r="KO974" s="33"/>
      <c r="KP974" s="33"/>
      <c r="KQ974" s="33"/>
      <c r="KR974" s="33"/>
      <c r="KS974" s="33"/>
      <c r="KT974" s="33"/>
      <c r="KU974" s="33"/>
      <c r="KV974" s="33"/>
      <c r="KW974" s="33"/>
      <c r="KX974" s="33"/>
      <c r="KY974" s="33"/>
      <c r="KZ974" s="33"/>
      <c r="LA974" s="33"/>
      <c r="LB974" s="33"/>
      <c r="LC974" s="33"/>
    </row>
    <row r="975" spans="1:31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/>
      <c r="HH975" s="33"/>
      <c r="HI975" s="33"/>
      <c r="HJ975" s="33"/>
      <c r="HK975" s="33"/>
      <c r="HL975" s="33"/>
      <c r="HM975" s="33"/>
      <c r="HN975" s="33"/>
      <c r="HO975" s="33"/>
      <c r="HP975" s="33"/>
      <c r="HQ975" s="33"/>
      <c r="HR975" s="33"/>
      <c r="HS975" s="33"/>
      <c r="HT975" s="33"/>
      <c r="HU975" s="33"/>
      <c r="HV975" s="33"/>
      <c r="HW975" s="33"/>
      <c r="HX975" s="33"/>
      <c r="HY975" s="33"/>
      <c r="HZ975" s="33"/>
      <c r="IA975" s="33"/>
      <c r="IB975" s="33"/>
      <c r="IC975" s="33"/>
      <c r="ID975" s="33"/>
      <c r="IE975" s="33"/>
      <c r="IF975" s="33"/>
      <c r="IG975" s="33"/>
      <c r="IH975" s="33"/>
      <c r="II975" s="33"/>
      <c r="IJ975" s="33"/>
      <c r="IK975" s="33"/>
      <c r="IL975" s="33"/>
      <c r="IM975" s="33"/>
      <c r="IN975" s="33"/>
      <c r="IO975" s="33"/>
      <c r="IP975" s="33"/>
      <c r="IQ975" s="33"/>
      <c r="IR975" s="33"/>
      <c r="IS975" s="33"/>
      <c r="IT975" s="33"/>
      <c r="IU975" s="33"/>
      <c r="IV975" s="33"/>
      <c r="IW975" s="33"/>
      <c r="IX975" s="33"/>
      <c r="IY975" s="33"/>
      <c r="IZ975" s="33"/>
      <c r="JA975" s="33"/>
      <c r="JB975" s="33"/>
      <c r="JC975" s="33"/>
      <c r="JD975" s="33"/>
      <c r="JE975" s="33"/>
      <c r="JF975" s="33"/>
      <c r="JG975" s="33"/>
      <c r="JH975" s="33"/>
      <c r="JI975" s="33"/>
      <c r="JJ975" s="33"/>
      <c r="JK975" s="33"/>
      <c r="JL975" s="33"/>
      <c r="JM975" s="33"/>
      <c r="JN975" s="33"/>
      <c r="JO975" s="33"/>
      <c r="JP975" s="33"/>
      <c r="JQ975" s="33"/>
      <c r="JR975" s="33"/>
      <c r="JS975" s="33"/>
      <c r="JT975" s="33"/>
      <c r="JU975" s="33"/>
      <c r="JV975" s="33"/>
      <c r="JW975" s="33"/>
      <c r="JX975" s="33"/>
      <c r="JY975" s="33"/>
      <c r="JZ975" s="33"/>
      <c r="KA975" s="33"/>
      <c r="KB975" s="33"/>
      <c r="KC975" s="33"/>
      <c r="KD975" s="33"/>
      <c r="KE975" s="33"/>
      <c r="KF975" s="33"/>
      <c r="KG975" s="33"/>
      <c r="KH975" s="33"/>
      <c r="KI975" s="33"/>
      <c r="KJ975" s="33"/>
      <c r="KK975" s="33"/>
      <c r="KL975" s="33"/>
      <c r="KM975" s="33"/>
      <c r="KN975" s="33"/>
      <c r="KO975" s="33"/>
      <c r="KP975" s="33"/>
      <c r="KQ975" s="33"/>
      <c r="KR975" s="33"/>
      <c r="KS975" s="33"/>
      <c r="KT975" s="33"/>
      <c r="KU975" s="33"/>
      <c r="KV975" s="33"/>
      <c r="KW975" s="33"/>
      <c r="KX975" s="33"/>
      <c r="KY975" s="33"/>
      <c r="KZ975" s="33"/>
      <c r="LA975" s="33"/>
      <c r="LB975" s="33"/>
      <c r="LC975" s="33"/>
    </row>
    <row r="976" spans="1:31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  <c r="FZ976" s="33"/>
      <c r="GA976" s="33"/>
      <c r="GB976" s="33"/>
      <c r="GC976" s="33"/>
      <c r="GD976" s="33"/>
      <c r="GE976" s="33"/>
      <c r="GF976" s="33"/>
      <c r="GG976" s="33"/>
      <c r="GH976" s="33"/>
      <c r="GI976" s="33"/>
      <c r="GJ976" s="33"/>
      <c r="GK976" s="33"/>
      <c r="GL976" s="33"/>
      <c r="GM976" s="33"/>
      <c r="GN976" s="33"/>
      <c r="GO976" s="33"/>
      <c r="GP976" s="33"/>
      <c r="GQ976" s="33"/>
      <c r="GR976" s="33"/>
      <c r="GS976" s="33"/>
      <c r="GT976" s="33"/>
      <c r="GU976" s="33"/>
      <c r="GV976" s="33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3"/>
      <c r="HN976" s="33"/>
      <c r="HO976" s="33"/>
      <c r="HP976" s="33"/>
      <c r="HQ976" s="33"/>
      <c r="HR976" s="33"/>
      <c r="HS976" s="33"/>
      <c r="HT976" s="33"/>
      <c r="HU976" s="33"/>
      <c r="HV976" s="33"/>
      <c r="HW976" s="33"/>
      <c r="HX976" s="33"/>
      <c r="HY976" s="33"/>
      <c r="HZ976" s="33"/>
      <c r="IA976" s="33"/>
      <c r="IB976" s="33"/>
      <c r="IC976" s="33"/>
      <c r="ID976" s="33"/>
      <c r="IE976" s="33"/>
      <c r="IF976" s="33"/>
      <c r="IG976" s="33"/>
      <c r="IH976" s="33"/>
      <c r="II976" s="33"/>
      <c r="IJ976" s="33"/>
      <c r="IK976" s="33"/>
      <c r="IL976" s="33"/>
      <c r="IM976" s="33"/>
      <c r="IN976" s="33"/>
      <c r="IO976" s="33"/>
      <c r="IP976" s="33"/>
      <c r="IQ976" s="33"/>
      <c r="IR976" s="33"/>
      <c r="IS976" s="33"/>
      <c r="IT976" s="33"/>
      <c r="IU976" s="33"/>
      <c r="IV976" s="33"/>
      <c r="IW976" s="33"/>
      <c r="IX976" s="33"/>
      <c r="IY976" s="33"/>
      <c r="IZ976" s="33"/>
      <c r="JA976" s="33"/>
      <c r="JB976" s="33"/>
      <c r="JC976" s="33"/>
      <c r="JD976" s="33"/>
      <c r="JE976" s="33"/>
      <c r="JF976" s="33"/>
      <c r="JG976" s="33"/>
      <c r="JH976" s="33"/>
      <c r="JI976" s="33"/>
      <c r="JJ976" s="33"/>
      <c r="JK976" s="33"/>
      <c r="JL976" s="33"/>
      <c r="JM976" s="33"/>
      <c r="JN976" s="33"/>
      <c r="JO976" s="33"/>
      <c r="JP976" s="33"/>
      <c r="JQ976" s="33"/>
      <c r="JR976" s="33"/>
      <c r="JS976" s="33"/>
      <c r="JT976" s="33"/>
      <c r="JU976" s="33"/>
      <c r="JV976" s="33"/>
      <c r="JW976" s="33"/>
      <c r="JX976" s="33"/>
      <c r="JY976" s="33"/>
      <c r="JZ976" s="33"/>
      <c r="KA976" s="33"/>
      <c r="KB976" s="33"/>
      <c r="KC976" s="33"/>
      <c r="KD976" s="33"/>
      <c r="KE976" s="33"/>
      <c r="KF976" s="33"/>
      <c r="KG976" s="33"/>
      <c r="KH976" s="33"/>
      <c r="KI976" s="33"/>
      <c r="KJ976" s="33"/>
      <c r="KK976" s="33"/>
      <c r="KL976" s="33"/>
      <c r="KM976" s="33"/>
      <c r="KN976" s="33"/>
      <c r="KO976" s="33"/>
      <c r="KP976" s="33"/>
      <c r="KQ976" s="33"/>
      <c r="KR976" s="33"/>
      <c r="KS976" s="33"/>
      <c r="KT976" s="33"/>
      <c r="KU976" s="33"/>
      <c r="KV976" s="33"/>
      <c r="KW976" s="33"/>
      <c r="KX976" s="33"/>
      <c r="KY976" s="33"/>
      <c r="KZ976" s="33"/>
      <c r="LA976" s="33"/>
      <c r="LB976" s="33"/>
      <c r="LC976" s="33"/>
    </row>
    <row r="977" spans="1:31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  <c r="FZ977" s="33"/>
      <c r="GA977" s="33"/>
      <c r="GB977" s="33"/>
      <c r="GC977" s="33"/>
      <c r="GD977" s="33"/>
      <c r="GE977" s="33"/>
      <c r="GF977" s="33"/>
      <c r="GG977" s="33"/>
      <c r="GH977" s="33"/>
      <c r="GI977" s="33"/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3"/>
      <c r="HN977" s="33"/>
      <c r="HO977" s="33"/>
      <c r="HP977" s="33"/>
      <c r="HQ977" s="33"/>
      <c r="HR977" s="33"/>
      <c r="HS977" s="33"/>
      <c r="HT977" s="33"/>
      <c r="HU977" s="33"/>
      <c r="HV977" s="33"/>
      <c r="HW977" s="33"/>
      <c r="HX977" s="33"/>
      <c r="HY977" s="33"/>
      <c r="HZ977" s="33"/>
      <c r="IA977" s="33"/>
      <c r="IB977" s="33"/>
      <c r="IC977" s="33"/>
      <c r="ID977" s="33"/>
      <c r="IE977" s="33"/>
      <c r="IF977" s="33"/>
      <c r="IG977" s="33"/>
      <c r="IH977" s="33"/>
      <c r="II977" s="33"/>
      <c r="IJ977" s="33"/>
      <c r="IK977" s="33"/>
      <c r="IL977" s="33"/>
      <c r="IM977" s="33"/>
      <c r="IN977" s="33"/>
      <c r="IO977" s="33"/>
      <c r="IP977" s="33"/>
      <c r="IQ977" s="33"/>
      <c r="IR977" s="33"/>
      <c r="IS977" s="33"/>
      <c r="IT977" s="33"/>
      <c r="IU977" s="33"/>
      <c r="IV977" s="33"/>
      <c r="IW977" s="33"/>
      <c r="IX977" s="33"/>
      <c r="IY977" s="33"/>
      <c r="IZ977" s="33"/>
      <c r="JA977" s="33"/>
      <c r="JB977" s="33"/>
      <c r="JC977" s="33"/>
      <c r="JD977" s="33"/>
      <c r="JE977" s="33"/>
      <c r="JF977" s="33"/>
      <c r="JG977" s="33"/>
      <c r="JH977" s="33"/>
      <c r="JI977" s="33"/>
      <c r="JJ977" s="33"/>
      <c r="JK977" s="33"/>
      <c r="JL977" s="33"/>
      <c r="JM977" s="33"/>
      <c r="JN977" s="33"/>
      <c r="JO977" s="33"/>
      <c r="JP977" s="33"/>
      <c r="JQ977" s="33"/>
      <c r="JR977" s="33"/>
      <c r="JS977" s="33"/>
      <c r="JT977" s="33"/>
      <c r="JU977" s="33"/>
      <c r="JV977" s="33"/>
      <c r="JW977" s="33"/>
      <c r="JX977" s="33"/>
      <c r="JY977" s="33"/>
      <c r="JZ977" s="33"/>
      <c r="KA977" s="33"/>
      <c r="KB977" s="33"/>
      <c r="KC977" s="33"/>
      <c r="KD977" s="33"/>
      <c r="KE977" s="33"/>
      <c r="KF977" s="33"/>
      <c r="KG977" s="33"/>
      <c r="KH977" s="33"/>
      <c r="KI977" s="33"/>
      <c r="KJ977" s="33"/>
      <c r="KK977" s="33"/>
      <c r="KL977" s="33"/>
      <c r="KM977" s="33"/>
      <c r="KN977" s="33"/>
      <c r="KO977" s="33"/>
      <c r="KP977" s="33"/>
      <c r="KQ977" s="33"/>
      <c r="KR977" s="33"/>
      <c r="KS977" s="33"/>
      <c r="KT977" s="33"/>
      <c r="KU977" s="33"/>
      <c r="KV977" s="33"/>
      <c r="KW977" s="33"/>
      <c r="KX977" s="33"/>
      <c r="KY977" s="33"/>
      <c r="KZ977" s="33"/>
      <c r="LA977" s="33"/>
      <c r="LB977" s="33"/>
      <c r="LC977" s="33"/>
    </row>
    <row r="978" spans="1:31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3"/>
      <c r="HN978" s="33"/>
      <c r="HO978" s="33"/>
      <c r="HP978" s="33"/>
      <c r="HQ978" s="33"/>
      <c r="HR978" s="33"/>
      <c r="HS978" s="33"/>
      <c r="HT978" s="33"/>
      <c r="HU978" s="33"/>
      <c r="HV978" s="33"/>
      <c r="HW978" s="33"/>
      <c r="HX978" s="33"/>
      <c r="HY978" s="33"/>
      <c r="HZ978" s="33"/>
      <c r="IA978" s="33"/>
      <c r="IB978" s="33"/>
      <c r="IC978" s="33"/>
      <c r="ID978" s="33"/>
      <c r="IE978" s="33"/>
      <c r="IF978" s="33"/>
      <c r="IG978" s="33"/>
      <c r="IH978" s="33"/>
      <c r="II978" s="33"/>
      <c r="IJ978" s="33"/>
      <c r="IK978" s="33"/>
      <c r="IL978" s="33"/>
      <c r="IM978" s="33"/>
      <c r="IN978" s="33"/>
      <c r="IO978" s="33"/>
      <c r="IP978" s="33"/>
      <c r="IQ978" s="33"/>
      <c r="IR978" s="33"/>
      <c r="IS978" s="33"/>
      <c r="IT978" s="33"/>
      <c r="IU978" s="33"/>
      <c r="IV978" s="33"/>
      <c r="IW978" s="33"/>
      <c r="IX978" s="33"/>
      <c r="IY978" s="33"/>
      <c r="IZ978" s="33"/>
      <c r="JA978" s="33"/>
      <c r="JB978" s="33"/>
      <c r="JC978" s="33"/>
      <c r="JD978" s="33"/>
      <c r="JE978" s="33"/>
      <c r="JF978" s="33"/>
      <c r="JG978" s="33"/>
      <c r="JH978" s="33"/>
      <c r="JI978" s="33"/>
      <c r="JJ978" s="33"/>
      <c r="JK978" s="33"/>
      <c r="JL978" s="33"/>
      <c r="JM978" s="33"/>
      <c r="JN978" s="33"/>
      <c r="JO978" s="33"/>
      <c r="JP978" s="33"/>
      <c r="JQ978" s="33"/>
      <c r="JR978" s="33"/>
      <c r="JS978" s="33"/>
      <c r="JT978" s="33"/>
      <c r="JU978" s="33"/>
      <c r="JV978" s="33"/>
      <c r="JW978" s="33"/>
      <c r="JX978" s="33"/>
      <c r="JY978" s="33"/>
      <c r="JZ978" s="33"/>
      <c r="KA978" s="33"/>
      <c r="KB978" s="33"/>
      <c r="KC978" s="33"/>
      <c r="KD978" s="33"/>
      <c r="KE978" s="33"/>
      <c r="KF978" s="33"/>
      <c r="KG978" s="33"/>
      <c r="KH978" s="33"/>
      <c r="KI978" s="33"/>
      <c r="KJ978" s="33"/>
      <c r="KK978" s="33"/>
      <c r="KL978" s="33"/>
      <c r="KM978" s="33"/>
      <c r="KN978" s="33"/>
      <c r="KO978" s="33"/>
      <c r="KP978" s="33"/>
      <c r="KQ978" s="33"/>
      <c r="KR978" s="33"/>
      <c r="KS978" s="33"/>
      <c r="KT978" s="33"/>
      <c r="KU978" s="33"/>
      <c r="KV978" s="33"/>
      <c r="KW978" s="33"/>
      <c r="KX978" s="33"/>
      <c r="KY978" s="33"/>
      <c r="KZ978" s="33"/>
      <c r="LA978" s="33"/>
      <c r="LB978" s="33"/>
      <c r="LC978" s="33"/>
    </row>
    <row r="979" spans="1:31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3"/>
      <c r="HN979" s="33"/>
      <c r="HO979" s="33"/>
      <c r="HP979" s="33"/>
      <c r="HQ979" s="33"/>
      <c r="HR979" s="33"/>
      <c r="HS979" s="33"/>
      <c r="HT979" s="33"/>
      <c r="HU979" s="33"/>
      <c r="HV979" s="33"/>
      <c r="HW979" s="33"/>
      <c r="HX979" s="33"/>
      <c r="HY979" s="33"/>
      <c r="HZ979" s="33"/>
      <c r="IA979" s="33"/>
      <c r="IB979" s="33"/>
      <c r="IC979" s="33"/>
      <c r="ID979" s="33"/>
      <c r="IE979" s="33"/>
      <c r="IF979" s="33"/>
      <c r="IG979" s="33"/>
      <c r="IH979" s="33"/>
      <c r="II979" s="33"/>
      <c r="IJ979" s="33"/>
      <c r="IK979" s="33"/>
      <c r="IL979" s="33"/>
      <c r="IM979" s="33"/>
      <c r="IN979" s="33"/>
      <c r="IO979" s="33"/>
      <c r="IP979" s="33"/>
      <c r="IQ979" s="33"/>
      <c r="IR979" s="33"/>
      <c r="IS979" s="33"/>
      <c r="IT979" s="33"/>
      <c r="IU979" s="33"/>
      <c r="IV979" s="33"/>
      <c r="IW979" s="33"/>
      <c r="IX979" s="33"/>
      <c r="IY979" s="33"/>
      <c r="IZ979" s="33"/>
      <c r="JA979" s="33"/>
      <c r="JB979" s="33"/>
      <c r="JC979" s="33"/>
      <c r="JD979" s="33"/>
      <c r="JE979" s="33"/>
      <c r="JF979" s="33"/>
      <c r="JG979" s="33"/>
      <c r="JH979" s="33"/>
      <c r="JI979" s="33"/>
      <c r="JJ979" s="33"/>
      <c r="JK979" s="33"/>
      <c r="JL979" s="33"/>
      <c r="JM979" s="33"/>
      <c r="JN979" s="33"/>
      <c r="JO979" s="33"/>
      <c r="JP979" s="33"/>
      <c r="JQ979" s="33"/>
      <c r="JR979" s="33"/>
      <c r="JS979" s="33"/>
      <c r="JT979" s="33"/>
      <c r="JU979" s="33"/>
      <c r="JV979" s="33"/>
      <c r="JW979" s="33"/>
      <c r="JX979" s="33"/>
      <c r="JY979" s="33"/>
      <c r="JZ979" s="33"/>
      <c r="KA979" s="33"/>
      <c r="KB979" s="33"/>
      <c r="KC979" s="33"/>
      <c r="KD979" s="33"/>
      <c r="KE979" s="33"/>
      <c r="KF979" s="33"/>
      <c r="KG979" s="33"/>
      <c r="KH979" s="33"/>
      <c r="KI979" s="33"/>
      <c r="KJ979" s="33"/>
      <c r="KK979" s="33"/>
      <c r="KL979" s="33"/>
      <c r="KM979" s="33"/>
      <c r="KN979" s="33"/>
      <c r="KO979" s="33"/>
      <c r="KP979" s="33"/>
      <c r="KQ979" s="33"/>
      <c r="KR979" s="33"/>
      <c r="KS979" s="33"/>
      <c r="KT979" s="33"/>
      <c r="KU979" s="33"/>
      <c r="KV979" s="33"/>
      <c r="KW979" s="33"/>
      <c r="KX979" s="33"/>
      <c r="KY979" s="33"/>
      <c r="KZ979" s="33"/>
      <c r="LA979" s="33"/>
      <c r="LB979" s="33"/>
      <c r="LC979" s="33"/>
    </row>
    <row r="980" spans="1:31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3"/>
      <c r="HN980" s="33"/>
      <c r="HO980" s="33"/>
      <c r="HP980" s="33"/>
      <c r="HQ980" s="33"/>
      <c r="HR980" s="33"/>
      <c r="HS980" s="33"/>
      <c r="HT980" s="33"/>
      <c r="HU980" s="33"/>
      <c r="HV980" s="33"/>
      <c r="HW980" s="33"/>
      <c r="HX980" s="33"/>
      <c r="HY980" s="33"/>
      <c r="HZ980" s="33"/>
      <c r="IA980" s="33"/>
      <c r="IB980" s="33"/>
      <c r="IC980" s="33"/>
      <c r="ID980" s="33"/>
      <c r="IE980" s="33"/>
      <c r="IF980" s="33"/>
      <c r="IG980" s="33"/>
      <c r="IH980" s="33"/>
      <c r="II980" s="33"/>
      <c r="IJ980" s="33"/>
      <c r="IK980" s="33"/>
      <c r="IL980" s="33"/>
      <c r="IM980" s="33"/>
      <c r="IN980" s="33"/>
      <c r="IO980" s="33"/>
      <c r="IP980" s="33"/>
      <c r="IQ980" s="33"/>
      <c r="IR980" s="33"/>
      <c r="IS980" s="33"/>
      <c r="IT980" s="33"/>
      <c r="IU980" s="33"/>
      <c r="IV980" s="33"/>
      <c r="IW980" s="33"/>
      <c r="IX980" s="33"/>
      <c r="IY980" s="33"/>
      <c r="IZ980" s="33"/>
      <c r="JA980" s="33"/>
      <c r="JB980" s="33"/>
      <c r="JC980" s="33"/>
      <c r="JD980" s="33"/>
      <c r="JE980" s="33"/>
      <c r="JF980" s="33"/>
      <c r="JG980" s="33"/>
      <c r="JH980" s="33"/>
      <c r="JI980" s="33"/>
      <c r="JJ980" s="33"/>
      <c r="JK980" s="33"/>
      <c r="JL980" s="33"/>
      <c r="JM980" s="33"/>
      <c r="JN980" s="33"/>
      <c r="JO980" s="33"/>
      <c r="JP980" s="33"/>
      <c r="JQ980" s="33"/>
      <c r="JR980" s="33"/>
      <c r="JS980" s="33"/>
      <c r="JT980" s="33"/>
      <c r="JU980" s="33"/>
      <c r="JV980" s="33"/>
      <c r="JW980" s="33"/>
      <c r="JX980" s="33"/>
      <c r="JY980" s="33"/>
      <c r="JZ980" s="33"/>
      <c r="KA980" s="33"/>
      <c r="KB980" s="33"/>
      <c r="KC980" s="33"/>
      <c r="KD980" s="33"/>
      <c r="KE980" s="33"/>
      <c r="KF980" s="33"/>
      <c r="KG980" s="33"/>
      <c r="KH980" s="33"/>
      <c r="KI980" s="33"/>
      <c r="KJ980" s="33"/>
      <c r="KK980" s="33"/>
      <c r="KL980" s="33"/>
      <c r="KM980" s="33"/>
      <c r="KN980" s="33"/>
      <c r="KO980" s="33"/>
      <c r="KP980" s="33"/>
      <c r="KQ980" s="33"/>
      <c r="KR980" s="33"/>
      <c r="KS980" s="33"/>
      <c r="KT980" s="33"/>
      <c r="KU980" s="33"/>
      <c r="KV980" s="33"/>
      <c r="KW980" s="33"/>
      <c r="KX980" s="33"/>
      <c r="KY980" s="33"/>
      <c r="KZ980" s="33"/>
      <c r="LA980" s="33"/>
      <c r="LB980" s="33"/>
      <c r="LC980" s="33"/>
    </row>
    <row r="981" spans="1:31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3"/>
      <c r="HN981" s="33"/>
      <c r="HO981" s="33"/>
      <c r="HP981" s="33"/>
      <c r="HQ981" s="33"/>
      <c r="HR981" s="33"/>
      <c r="HS981" s="33"/>
      <c r="HT981" s="33"/>
      <c r="HU981" s="33"/>
      <c r="HV981" s="33"/>
      <c r="HW981" s="33"/>
      <c r="HX981" s="33"/>
      <c r="HY981" s="33"/>
      <c r="HZ981" s="33"/>
      <c r="IA981" s="33"/>
      <c r="IB981" s="33"/>
      <c r="IC981" s="33"/>
      <c r="ID981" s="33"/>
      <c r="IE981" s="33"/>
      <c r="IF981" s="33"/>
      <c r="IG981" s="33"/>
      <c r="IH981" s="33"/>
      <c r="II981" s="33"/>
      <c r="IJ981" s="33"/>
      <c r="IK981" s="33"/>
      <c r="IL981" s="33"/>
      <c r="IM981" s="33"/>
      <c r="IN981" s="33"/>
      <c r="IO981" s="33"/>
      <c r="IP981" s="33"/>
      <c r="IQ981" s="33"/>
      <c r="IR981" s="33"/>
      <c r="IS981" s="33"/>
      <c r="IT981" s="33"/>
      <c r="IU981" s="33"/>
      <c r="IV981" s="33"/>
      <c r="IW981" s="33"/>
      <c r="IX981" s="33"/>
      <c r="IY981" s="33"/>
      <c r="IZ981" s="33"/>
      <c r="JA981" s="33"/>
      <c r="JB981" s="33"/>
      <c r="JC981" s="33"/>
      <c r="JD981" s="33"/>
      <c r="JE981" s="33"/>
      <c r="JF981" s="33"/>
      <c r="JG981" s="33"/>
      <c r="JH981" s="33"/>
      <c r="JI981" s="33"/>
      <c r="JJ981" s="33"/>
      <c r="JK981" s="33"/>
      <c r="JL981" s="33"/>
      <c r="JM981" s="33"/>
      <c r="JN981" s="33"/>
      <c r="JO981" s="33"/>
      <c r="JP981" s="33"/>
      <c r="JQ981" s="33"/>
      <c r="JR981" s="33"/>
      <c r="JS981" s="33"/>
      <c r="JT981" s="33"/>
      <c r="JU981" s="33"/>
      <c r="JV981" s="33"/>
      <c r="JW981" s="33"/>
      <c r="JX981" s="33"/>
      <c r="JY981" s="33"/>
      <c r="JZ981" s="33"/>
      <c r="KA981" s="33"/>
      <c r="KB981" s="33"/>
      <c r="KC981" s="33"/>
      <c r="KD981" s="33"/>
      <c r="KE981" s="33"/>
      <c r="KF981" s="33"/>
      <c r="KG981" s="33"/>
      <c r="KH981" s="33"/>
      <c r="KI981" s="33"/>
      <c r="KJ981" s="33"/>
      <c r="KK981" s="33"/>
      <c r="KL981" s="33"/>
      <c r="KM981" s="33"/>
      <c r="KN981" s="33"/>
      <c r="KO981" s="33"/>
      <c r="KP981" s="33"/>
      <c r="KQ981" s="33"/>
      <c r="KR981" s="33"/>
      <c r="KS981" s="33"/>
      <c r="KT981" s="33"/>
      <c r="KU981" s="33"/>
      <c r="KV981" s="33"/>
      <c r="KW981" s="33"/>
      <c r="KX981" s="33"/>
      <c r="KY981" s="33"/>
      <c r="KZ981" s="33"/>
      <c r="LA981" s="33"/>
      <c r="LB981" s="33"/>
      <c r="LC981" s="33"/>
    </row>
    <row r="982" spans="1:31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  <c r="GJ982" s="33"/>
      <c r="GK982" s="33"/>
      <c r="GL982" s="33"/>
      <c r="GM982" s="33"/>
      <c r="GN982" s="33"/>
      <c r="GO982" s="33"/>
      <c r="GP982" s="33"/>
      <c r="GQ982" s="33"/>
      <c r="GR982" s="33"/>
      <c r="GS982" s="33"/>
      <c r="GT982" s="33"/>
      <c r="GU982" s="33"/>
      <c r="GV982" s="33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3"/>
      <c r="HN982" s="33"/>
      <c r="HO982" s="33"/>
      <c r="HP982" s="33"/>
      <c r="HQ982" s="33"/>
      <c r="HR982" s="33"/>
      <c r="HS982" s="33"/>
      <c r="HT982" s="33"/>
      <c r="HU982" s="33"/>
      <c r="HV982" s="33"/>
      <c r="HW982" s="33"/>
      <c r="HX982" s="33"/>
      <c r="HY982" s="33"/>
      <c r="HZ982" s="33"/>
      <c r="IA982" s="33"/>
      <c r="IB982" s="33"/>
      <c r="IC982" s="33"/>
      <c r="ID982" s="33"/>
      <c r="IE982" s="33"/>
      <c r="IF982" s="33"/>
      <c r="IG982" s="33"/>
      <c r="IH982" s="33"/>
      <c r="II982" s="33"/>
      <c r="IJ982" s="33"/>
      <c r="IK982" s="33"/>
      <c r="IL982" s="33"/>
      <c r="IM982" s="33"/>
      <c r="IN982" s="33"/>
      <c r="IO982" s="33"/>
      <c r="IP982" s="33"/>
      <c r="IQ982" s="33"/>
      <c r="IR982" s="33"/>
      <c r="IS982" s="33"/>
      <c r="IT982" s="33"/>
      <c r="IU982" s="33"/>
      <c r="IV982" s="33"/>
      <c r="IW982" s="33"/>
      <c r="IX982" s="33"/>
      <c r="IY982" s="33"/>
      <c r="IZ982" s="33"/>
      <c r="JA982" s="33"/>
      <c r="JB982" s="33"/>
      <c r="JC982" s="33"/>
      <c r="JD982" s="33"/>
      <c r="JE982" s="33"/>
      <c r="JF982" s="33"/>
      <c r="JG982" s="33"/>
      <c r="JH982" s="33"/>
      <c r="JI982" s="33"/>
      <c r="JJ982" s="33"/>
      <c r="JK982" s="33"/>
      <c r="JL982" s="33"/>
      <c r="JM982" s="33"/>
      <c r="JN982" s="33"/>
      <c r="JO982" s="33"/>
      <c r="JP982" s="33"/>
      <c r="JQ982" s="33"/>
      <c r="JR982" s="33"/>
      <c r="JS982" s="33"/>
      <c r="JT982" s="33"/>
      <c r="JU982" s="33"/>
      <c r="JV982" s="33"/>
      <c r="JW982" s="33"/>
      <c r="JX982" s="33"/>
      <c r="JY982" s="33"/>
      <c r="JZ982" s="33"/>
      <c r="KA982" s="33"/>
      <c r="KB982" s="33"/>
      <c r="KC982" s="33"/>
      <c r="KD982" s="33"/>
      <c r="KE982" s="33"/>
      <c r="KF982" s="33"/>
      <c r="KG982" s="33"/>
      <c r="KH982" s="33"/>
      <c r="KI982" s="33"/>
      <c r="KJ982" s="33"/>
      <c r="KK982" s="33"/>
      <c r="KL982" s="33"/>
      <c r="KM982" s="33"/>
      <c r="KN982" s="33"/>
      <c r="KO982" s="33"/>
      <c r="KP982" s="33"/>
      <c r="KQ982" s="33"/>
      <c r="KR982" s="33"/>
      <c r="KS982" s="33"/>
      <c r="KT982" s="33"/>
      <c r="KU982" s="33"/>
      <c r="KV982" s="33"/>
      <c r="KW982" s="33"/>
      <c r="KX982" s="33"/>
      <c r="KY982" s="33"/>
      <c r="KZ982" s="33"/>
      <c r="LA982" s="33"/>
      <c r="LB982" s="33"/>
      <c r="LC982" s="33"/>
    </row>
    <row r="983" spans="1:31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  <c r="GJ983" s="33"/>
      <c r="GK983" s="33"/>
      <c r="GL983" s="33"/>
      <c r="GM983" s="33"/>
      <c r="GN983" s="33"/>
      <c r="GO983" s="33"/>
      <c r="GP983" s="33"/>
      <c r="GQ983" s="33"/>
      <c r="GR983" s="33"/>
      <c r="GS983" s="33"/>
      <c r="GT983" s="33"/>
      <c r="GU983" s="33"/>
      <c r="GV983" s="33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3"/>
      <c r="HN983" s="33"/>
      <c r="HO983" s="33"/>
      <c r="HP983" s="33"/>
      <c r="HQ983" s="33"/>
      <c r="HR983" s="33"/>
      <c r="HS983" s="33"/>
      <c r="HT983" s="33"/>
      <c r="HU983" s="33"/>
      <c r="HV983" s="33"/>
      <c r="HW983" s="33"/>
      <c r="HX983" s="33"/>
      <c r="HY983" s="33"/>
      <c r="HZ983" s="33"/>
      <c r="IA983" s="33"/>
      <c r="IB983" s="33"/>
      <c r="IC983" s="33"/>
      <c r="ID983" s="33"/>
      <c r="IE983" s="33"/>
      <c r="IF983" s="33"/>
      <c r="IG983" s="33"/>
      <c r="IH983" s="33"/>
      <c r="II983" s="33"/>
      <c r="IJ983" s="33"/>
      <c r="IK983" s="33"/>
      <c r="IL983" s="33"/>
      <c r="IM983" s="33"/>
      <c r="IN983" s="33"/>
      <c r="IO983" s="33"/>
      <c r="IP983" s="33"/>
      <c r="IQ983" s="33"/>
      <c r="IR983" s="33"/>
      <c r="IS983" s="33"/>
      <c r="IT983" s="33"/>
      <c r="IU983" s="33"/>
      <c r="IV983" s="33"/>
      <c r="IW983" s="33"/>
      <c r="IX983" s="33"/>
      <c r="IY983" s="33"/>
      <c r="IZ983" s="33"/>
      <c r="JA983" s="33"/>
      <c r="JB983" s="33"/>
      <c r="JC983" s="33"/>
      <c r="JD983" s="33"/>
      <c r="JE983" s="33"/>
      <c r="JF983" s="33"/>
      <c r="JG983" s="33"/>
      <c r="JH983" s="33"/>
      <c r="JI983" s="33"/>
      <c r="JJ983" s="33"/>
      <c r="JK983" s="33"/>
      <c r="JL983" s="33"/>
      <c r="JM983" s="33"/>
      <c r="JN983" s="33"/>
      <c r="JO983" s="33"/>
      <c r="JP983" s="33"/>
      <c r="JQ983" s="33"/>
      <c r="JR983" s="33"/>
      <c r="JS983" s="33"/>
      <c r="JT983" s="33"/>
      <c r="JU983" s="33"/>
      <c r="JV983" s="33"/>
      <c r="JW983" s="33"/>
      <c r="JX983" s="33"/>
      <c r="JY983" s="33"/>
      <c r="JZ983" s="33"/>
      <c r="KA983" s="33"/>
      <c r="KB983" s="33"/>
      <c r="KC983" s="33"/>
      <c r="KD983" s="33"/>
      <c r="KE983" s="33"/>
      <c r="KF983" s="33"/>
      <c r="KG983" s="33"/>
      <c r="KH983" s="33"/>
      <c r="KI983" s="33"/>
      <c r="KJ983" s="33"/>
      <c r="KK983" s="33"/>
      <c r="KL983" s="33"/>
      <c r="KM983" s="33"/>
      <c r="KN983" s="33"/>
      <c r="KO983" s="33"/>
      <c r="KP983" s="33"/>
      <c r="KQ983" s="33"/>
      <c r="KR983" s="33"/>
      <c r="KS983" s="33"/>
      <c r="KT983" s="33"/>
      <c r="KU983" s="33"/>
      <c r="KV983" s="33"/>
      <c r="KW983" s="33"/>
      <c r="KX983" s="33"/>
      <c r="KY983" s="33"/>
      <c r="KZ983" s="33"/>
      <c r="LA983" s="33"/>
      <c r="LB983" s="33"/>
      <c r="LC983" s="33"/>
    </row>
    <row r="984" spans="1:31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  <c r="FZ984" s="33"/>
      <c r="GA984" s="33"/>
      <c r="GB984" s="33"/>
      <c r="GC984" s="33"/>
      <c r="GD984" s="33"/>
      <c r="GE984" s="33"/>
      <c r="GF984" s="33"/>
      <c r="GG984" s="33"/>
      <c r="GH984" s="33"/>
      <c r="GI984" s="33"/>
      <c r="GJ984" s="33"/>
      <c r="GK984" s="33"/>
      <c r="GL984" s="33"/>
      <c r="GM984" s="33"/>
      <c r="GN984" s="33"/>
      <c r="GO984" s="33"/>
      <c r="GP984" s="33"/>
      <c r="GQ984" s="33"/>
      <c r="GR984" s="33"/>
      <c r="GS984" s="33"/>
      <c r="GT984" s="33"/>
      <c r="GU984" s="33"/>
      <c r="GV984" s="33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3"/>
      <c r="HN984" s="33"/>
      <c r="HO984" s="33"/>
      <c r="HP984" s="33"/>
      <c r="HQ984" s="33"/>
      <c r="HR984" s="33"/>
      <c r="HS984" s="33"/>
      <c r="HT984" s="33"/>
      <c r="HU984" s="33"/>
      <c r="HV984" s="33"/>
      <c r="HW984" s="33"/>
      <c r="HX984" s="33"/>
      <c r="HY984" s="33"/>
      <c r="HZ984" s="33"/>
      <c r="IA984" s="33"/>
      <c r="IB984" s="33"/>
      <c r="IC984" s="33"/>
      <c r="ID984" s="33"/>
      <c r="IE984" s="33"/>
      <c r="IF984" s="33"/>
      <c r="IG984" s="33"/>
      <c r="IH984" s="33"/>
      <c r="II984" s="33"/>
      <c r="IJ984" s="33"/>
      <c r="IK984" s="33"/>
      <c r="IL984" s="33"/>
      <c r="IM984" s="33"/>
      <c r="IN984" s="33"/>
      <c r="IO984" s="33"/>
      <c r="IP984" s="33"/>
      <c r="IQ984" s="33"/>
      <c r="IR984" s="33"/>
      <c r="IS984" s="33"/>
      <c r="IT984" s="33"/>
      <c r="IU984" s="33"/>
      <c r="IV984" s="33"/>
      <c r="IW984" s="33"/>
      <c r="IX984" s="33"/>
      <c r="IY984" s="33"/>
      <c r="IZ984" s="33"/>
      <c r="JA984" s="33"/>
      <c r="JB984" s="33"/>
      <c r="JC984" s="33"/>
      <c r="JD984" s="33"/>
      <c r="JE984" s="33"/>
      <c r="JF984" s="33"/>
      <c r="JG984" s="33"/>
      <c r="JH984" s="33"/>
      <c r="JI984" s="33"/>
      <c r="JJ984" s="33"/>
      <c r="JK984" s="33"/>
      <c r="JL984" s="33"/>
      <c r="JM984" s="33"/>
      <c r="JN984" s="33"/>
      <c r="JO984" s="33"/>
      <c r="JP984" s="33"/>
      <c r="JQ984" s="33"/>
      <c r="JR984" s="33"/>
      <c r="JS984" s="33"/>
      <c r="JT984" s="33"/>
      <c r="JU984" s="33"/>
      <c r="JV984" s="33"/>
      <c r="JW984" s="33"/>
      <c r="JX984" s="33"/>
      <c r="JY984" s="33"/>
      <c r="JZ984" s="33"/>
      <c r="KA984" s="33"/>
      <c r="KB984" s="33"/>
      <c r="KC984" s="33"/>
      <c r="KD984" s="33"/>
      <c r="KE984" s="33"/>
      <c r="KF984" s="33"/>
      <c r="KG984" s="33"/>
      <c r="KH984" s="33"/>
      <c r="KI984" s="33"/>
      <c r="KJ984" s="33"/>
      <c r="KK984" s="33"/>
      <c r="KL984" s="33"/>
      <c r="KM984" s="33"/>
      <c r="KN984" s="33"/>
      <c r="KO984" s="33"/>
      <c r="KP984" s="33"/>
      <c r="KQ984" s="33"/>
      <c r="KR984" s="33"/>
      <c r="KS984" s="33"/>
      <c r="KT984" s="33"/>
      <c r="KU984" s="33"/>
      <c r="KV984" s="33"/>
      <c r="KW984" s="33"/>
      <c r="KX984" s="33"/>
      <c r="KY984" s="33"/>
      <c r="KZ984" s="33"/>
      <c r="LA984" s="33"/>
      <c r="LB984" s="33"/>
      <c r="LC984" s="33"/>
    </row>
    <row r="985" spans="1:31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  <c r="FZ985" s="33"/>
      <c r="GA985" s="33"/>
      <c r="GB985" s="33"/>
      <c r="GC985" s="33"/>
      <c r="GD985" s="33"/>
      <c r="GE985" s="33"/>
      <c r="GF985" s="33"/>
      <c r="GG985" s="33"/>
      <c r="GH985" s="33"/>
      <c r="GI985" s="33"/>
      <c r="GJ985" s="33"/>
      <c r="GK985" s="33"/>
      <c r="GL985" s="33"/>
      <c r="GM985" s="33"/>
      <c r="GN985" s="33"/>
      <c r="GO985" s="33"/>
      <c r="GP985" s="33"/>
      <c r="GQ985" s="33"/>
      <c r="GR985" s="33"/>
      <c r="GS985" s="33"/>
      <c r="GT985" s="33"/>
      <c r="GU985" s="33"/>
      <c r="GV985" s="33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3"/>
      <c r="HN985" s="33"/>
      <c r="HO985" s="33"/>
      <c r="HP985" s="33"/>
      <c r="HQ985" s="33"/>
      <c r="HR985" s="33"/>
      <c r="HS985" s="33"/>
      <c r="HT985" s="33"/>
      <c r="HU985" s="33"/>
      <c r="HV985" s="33"/>
      <c r="HW985" s="33"/>
      <c r="HX985" s="33"/>
      <c r="HY985" s="33"/>
      <c r="HZ985" s="33"/>
      <c r="IA985" s="33"/>
      <c r="IB985" s="33"/>
      <c r="IC985" s="33"/>
      <c r="ID985" s="33"/>
      <c r="IE985" s="33"/>
      <c r="IF985" s="33"/>
      <c r="IG985" s="33"/>
      <c r="IH985" s="33"/>
      <c r="II985" s="33"/>
      <c r="IJ985" s="33"/>
      <c r="IK985" s="33"/>
      <c r="IL985" s="33"/>
      <c r="IM985" s="33"/>
      <c r="IN985" s="33"/>
      <c r="IO985" s="33"/>
      <c r="IP985" s="33"/>
      <c r="IQ985" s="33"/>
      <c r="IR985" s="33"/>
      <c r="IS985" s="33"/>
      <c r="IT985" s="33"/>
      <c r="IU985" s="33"/>
      <c r="IV985" s="33"/>
      <c r="IW985" s="33"/>
      <c r="IX985" s="33"/>
      <c r="IY985" s="33"/>
      <c r="IZ985" s="33"/>
      <c r="JA985" s="33"/>
      <c r="JB985" s="33"/>
      <c r="JC985" s="33"/>
      <c r="JD985" s="33"/>
      <c r="JE985" s="33"/>
      <c r="JF985" s="33"/>
      <c r="JG985" s="33"/>
      <c r="JH985" s="33"/>
      <c r="JI985" s="33"/>
      <c r="JJ985" s="33"/>
      <c r="JK985" s="33"/>
      <c r="JL985" s="33"/>
      <c r="JM985" s="33"/>
      <c r="JN985" s="33"/>
      <c r="JO985" s="33"/>
      <c r="JP985" s="33"/>
      <c r="JQ985" s="33"/>
      <c r="JR985" s="33"/>
      <c r="JS985" s="33"/>
      <c r="JT985" s="33"/>
      <c r="JU985" s="33"/>
      <c r="JV985" s="33"/>
      <c r="JW985" s="33"/>
      <c r="JX985" s="33"/>
      <c r="JY985" s="33"/>
      <c r="JZ985" s="33"/>
      <c r="KA985" s="33"/>
      <c r="KB985" s="33"/>
      <c r="KC985" s="33"/>
      <c r="KD985" s="33"/>
      <c r="KE985" s="33"/>
      <c r="KF985" s="33"/>
      <c r="KG985" s="33"/>
      <c r="KH985" s="33"/>
      <c r="KI985" s="33"/>
      <c r="KJ985" s="33"/>
      <c r="KK985" s="33"/>
      <c r="KL985" s="33"/>
      <c r="KM985" s="33"/>
      <c r="KN985" s="33"/>
      <c r="KO985" s="33"/>
      <c r="KP985" s="33"/>
      <c r="KQ985" s="33"/>
      <c r="KR985" s="33"/>
      <c r="KS985" s="33"/>
      <c r="KT985" s="33"/>
      <c r="KU985" s="33"/>
      <c r="KV985" s="33"/>
      <c r="KW985" s="33"/>
      <c r="KX985" s="33"/>
      <c r="KY985" s="33"/>
      <c r="KZ985" s="33"/>
      <c r="LA985" s="33"/>
      <c r="LB985" s="33"/>
      <c r="LC985" s="33"/>
    </row>
    <row r="986" spans="1:31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/>
      <c r="HY986" s="33"/>
      <c r="HZ986" s="33"/>
      <c r="IA986" s="33"/>
      <c r="IB986" s="33"/>
      <c r="IC986" s="33"/>
      <c r="ID986" s="33"/>
      <c r="IE986" s="33"/>
      <c r="IF986" s="33"/>
      <c r="IG986" s="33"/>
      <c r="IH986" s="33"/>
      <c r="II986" s="33"/>
      <c r="IJ986" s="33"/>
      <c r="IK986" s="33"/>
      <c r="IL986" s="33"/>
      <c r="IM986" s="33"/>
      <c r="IN986" s="33"/>
      <c r="IO986" s="33"/>
      <c r="IP986" s="33"/>
      <c r="IQ986" s="33"/>
      <c r="IR986" s="33"/>
      <c r="IS986" s="33"/>
      <c r="IT986" s="33"/>
      <c r="IU986" s="33"/>
      <c r="IV986" s="33"/>
      <c r="IW986" s="33"/>
      <c r="IX986" s="33"/>
      <c r="IY986" s="33"/>
      <c r="IZ986" s="33"/>
      <c r="JA986" s="33"/>
      <c r="JB986" s="33"/>
      <c r="JC986" s="33"/>
      <c r="JD986" s="33"/>
      <c r="JE986" s="33"/>
      <c r="JF986" s="33"/>
      <c r="JG986" s="33"/>
      <c r="JH986" s="33"/>
      <c r="JI986" s="33"/>
      <c r="JJ986" s="33"/>
      <c r="JK986" s="33"/>
      <c r="JL986" s="33"/>
      <c r="JM986" s="33"/>
      <c r="JN986" s="33"/>
      <c r="JO986" s="33"/>
      <c r="JP986" s="33"/>
      <c r="JQ986" s="33"/>
      <c r="JR986" s="33"/>
      <c r="JS986" s="33"/>
      <c r="JT986" s="33"/>
      <c r="JU986" s="33"/>
      <c r="JV986" s="33"/>
      <c r="JW986" s="33"/>
      <c r="JX986" s="33"/>
      <c r="JY986" s="33"/>
      <c r="JZ986" s="33"/>
      <c r="KA986" s="33"/>
      <c r="KB986" s="33"/>
      <c r="KC986" s="33"/>
      <c r="KD986" s="33"/>
      <c r="KE986" s="33"/>
      <c r="KF986" s="33"/>
      <c r="KG986" s="33"/>
      <c r="KH986" s="33"/>
      <c r="KI986" s="33"/>
      <c r="KJ986" s="33"/>
      <c r="KK986" s="33"/>
      <c r="KL986" s="33"/>
      <c r="KM986" s="33"/>
      <c r="KN986" s="33"/>
      <c r="KO986" s="33"/>
      <c r="KP986" s="33"/>
      <c r="KQ986" s="33"/>
      <c r="KR986" s="33"/>
      <c r="KS986" s="33"/>
      <c r="KT986" s="33"/>
      <c r="KU986" s="33"/>
      <c r="KV986" s="33"/>
      <c r="KW986" s="33"/>
      <c r="KX986" s="33"/>
      <c r="KY986" s="33"/>
      <c r="KZ986" s="33"/>
      <c r="LA986" s="33"/>
      <c r="LB986" s="33"/>
      <c r="LC986" s="33"/>
    </row>
    <row r="987" spans="1:31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/>
      <c r="HY987" s="33"/>
      <c r="HZ987" s="33"/>
      <c r="IA987" s="33"/>
      <c r="IB987" s="33"/>
      <c r="IC987" s="33"/>
      <c r="ID987" s="33"/>
      <c r="IE987" s="33"/>
      <c r="IF987" s="33"/>
      <c r="IG987" s="33"/>
      <c r="IH987" s="33"/>
      <c r="II987" s="33"/>
      <c r="IJ987" s="33"/>
      <c r="IK987" s="33"/>
      <c r="IL987" s="33"/>
      <c r="IM987" s="33"/>
      <c r="IN987" s="33"/>
      <c r="IO987" s="33"/>
      <c r="IP987" s="33"/>
      <c r="IQ987" s="33"/>
      <c r="IR987" s="33"/>
      <c r="IS987" s="33"/>
      <c r="IT987" s="33"/>
      <c r="IU987" s="33"/>
      <c r="IV987" s="33"/>
      <c r="IW987" s="33"/>
      <c r="IX987" s="33"/>
      <c r="IY987" s="33"/>
      <c r="IZ987" s="33"/>
      <c r="JA987" s="33"/>
      <c r="JB987" s="33"/>
      <c r="JC987" s="33"/>
      <c r="JD987" s="33"/>
      <c r="JE987" s="33"/>
      <c r="JF987" s="33"/>
      <c r="JG987" s="33"/>
      <c r="JH987" s="33"/>
      <c r="JI987" s="33"/>
      <c r="JJ987" s="33"/>
      <c r="JK987" s="33"/>
      <c r="JL987" s="33"/>
      <c r="JM987" s="33"/>
      <c r="JN987" s="33"/>
      <c r="JO987" s="33"/>
      <c r="JP987" s="33"/>
      <c r="JQ987" s="33"/>
      <c r="JR987" s="33"/>
      <c r="JS987" s="33"/>
      <c r="JT987" s="33"/>
      <c r="JU987" s="33"/>
      <c r="JV987" s="33"/>
      <c r="JW987" s="33"/>
      <c r="JX987" s="33"/>
      <c r="JY987" s="33"/>
      <c r="JZ987" s="33"/>
      <c r="KA987" s="33"/>
      <c r="KB987" s="33"/>
      <c r="KC987" s="33"/>
      <c r="KD987" s="33"/>
      <c r="KE987" s="33"/>
      <c r="KF987" s="33"/>
      <c r="KG987" s="33"/>
      <c r="KH987" s="33"/>
      <c r="KI987" s="33"/>
      <c r="KJ987" s="33"/>
      <c r="KK987" s="33"/>
      <c r="KL987" s="33"/>
      <c r="KM987" s="33"/>
      <c r="KN987" s="33"/>
      <c r="KO987" s="33"/>
      <c r="KP987" s="33"/>
      <c r="KQ987" s="33"/>
      <c r="KR987" s="33"/>
      <c r="KS987" s="33"/>
      <c r="KT987" s="33"/>
      <c r="KU987" s="33"/>
      <c r="KV987" s="33"/>
      <c r="KW987" s="33"/>
      <c r="KX987" s="33"/>
      <c r="KY987" s="33"/>
      <c r="KZ987" s="33"/>
      <c r="LA987" s="33"/>
      <c r="LB987" s="33"/>
      <c r="LC987" s="33"/>
    </row>
    <row r="988" spans="1:31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  <c r="IY988" s="33"/>
      <c r="IZ988" s="33"/>
      <c r="JA988" s="33"/>
      <c r="JB988" s="33"/>
      <c r="JC988" s="33"/>
      <c r="JD988" s="33"/>
      <c r="JE988" s="33"/>
      <c r="JF988" s="33"/>
      <c r="JG988" s="33"/>
      <c r="JH988" s="33"/>
      <c r="JI988" s="33"/>
      <c r="JJ988" s="33"/>
      <c r="JK988" s="33"/>
      <c r="JL988" s="33"/>
      <c r="JM988" s="33"/>
      <c r="JN988" s="33"/>
      <c r="JO988" s="33"/>
      <c r="JP988" s="33"/>
      <c r="JQ988" s="33"/>
      <c r="JR988" s="33"/>
      <c r="JS988" s="33"/>
      <c r="JT988" s="33"/>
      <c r="JU988" s="33"/>
      <c r="JV988" s="33"/>
      <c r="JW988" s="33"/>
      <c r="JX988" s="33"/>
      <c r="JY988" s="33"/>
      <c r="JZ988" s="33"/>
      <c r="KA988" s="33"/>
      <c r="KB988" s="33"/>
      <c r="KC988" s="33"/>
      <c r="KD988" s="33"/>
      <c r="KE988" s="33"/>
      <c r="KF988" s="33"/>
      <c r="KG988" s="33"/>
      <c r="KH988" s="33"/>
      <c r="KI988" s="33"/>
      <c r="KJ988" s="33"/>
      <c r="KK988" s="33"/>
      <c r="KL988" s="33"/>
      <c r="KM988" s="33"/>
      <c r="KN988" s="33"/>
      <c r="KO988" s="33"/>
      <c r="KP988" s="33"/>
      <c r="KQ988" s="33"/>
      <c r="KR988" s="33"/>
      <c r="KS988" s="33"/>
      <c r="KT988" s="33"/>
      <c r="KU988" s="33"/>
      <c r="KV988" s="33"/>
      <c r="KW988" s="33"/>
      <c r="KX988" s="33"/>
      <c r="KY988" s="33"/>
      <c r="KZ988" s="33"/>
      <c r="LA988" s="33"/>
      <c r="LB988" s="33"/>
      <c r="LC988" s="33"/>
    </row>
    <row r="989" spans="1:31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  <c r="FZ989" s="33"/>
      <c r="GA989" s="33"/>
      <c r="GB989" s="33"/>
      <c r="GC989" s="33"/>
      <c r="GD989" s="33"/>
      <c r="GE989" s="33"/>
      <c r="GF989" s="33"/>
      <c r="GG989" s="33"/>
      <c r="GH989" s="33"/>
      <c r="GI989" s="33"/>
      <c r="GJ989" s="33"/>
      <c r="GK989" s="33"/>
      <c r="GL989" s="33"/>
      <c r="GM989" s="33"/>
      <c r="GN989" s="33"/>
      <c r="GO989" s="33"/>
      <c r="GP989" s="33"/>
      <c r="GQ989" s="33"/>
      <c r="GR989" s="33"/>
      <c r="GS989" s="33"/>
      <c r="GT989" s="33"/>
      <c r="GU989" s="33"/>
      <c r="GV989" s="33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/>
      <c r="HY989" s="33"/>
      <c r="HZ989" s="33"/>
      <c r="IA989" s="33"/>
      <c r="IB989" s="33"/>
      <c r="IC989" s="33"/>
      <c r="ID989" s="33"/>
      <c r="IE989" s="33"/>
      <c r="IF989" s="33"/>
      <c r="IG989" s="33"/>
      <c r="IH989" s="33"/>
      <c r="II989" s="33"/>
      <c r="IJ989" s="33"/>
      <c r="IK989" s="33"/>
      <c r="IL989" s="33"/>
      <c r="IM989" s="33"/>
      <c r="IN989" s="33"/>
      <c r="IO989" s="33"/>
      <c r="IP989" s="33"/>
      <c r="IQ989" s="33"/>
      <c r="IR989" s="33"/>
      <c r="IS989" s="33"/>
      <c r="IT989" s="33"/>
      <c r="IU989" s="33"/>
      <c r="IV989" s="33"/>
      <c r="IW989" s="33"/>
      <c r="IX989" s="33"/>
      <c r="IY989" s="33"/>
      <c r="IZ989" s="33"/>
      <c r="JA989" s="33"/>
      <c r="JB989" s="33"/>
      <c r="JC989" s="33"/>
      <c r="JD989" s="33"/>
      <c r="JE989" s="33"/>
      <c r="JF989" s="33"/>
      <c r="JG989" s="33"/>
      <c r="JH989" s="33"/>
      <c r="JI989" s="33"/>
      <c r="JJ989" s="33"/>
      <c r="JK989" s="33"/>
      <c r="JL989" s="33"/>
      <c r="JM989" s="33"/>
      <c r="JN989" s="33"/>
      <c r="JO989" s="33"/>
      <c r="JP989" s="33"/>
      <c r="JQ989" s="33"/>
      <c r="JR989" s="33"/>
      <c r="JS989" s="33"/>
      <c r="JT989" s="33"/>
      <c r="JU989" s="33"/>
      <c r="JV989" s="33"/>
      <c r="JW989" s="33"/>
      <c r="JX989" s="33"/>
      <c r="JY989" s="33"/>
      <c r="JZ989" s="33"/>
      <c r="KA989" s="33"/>
      <c r="KB989" s="33"/>
      <c r="KC989" s="33"/>
      <c r="KD989" s="33"/>
      <c r="KE989" s="33"/>
      <c r="KF989" s="33"/>
      <c r="KG989" s="33"/>
      <c r="KH989" s="33"/>
      <c r="KI989" s="33"/>
      <c r="KJ989" s="33"/>
      <c r="KK989" s="33"/>
      <c r="KL989" s="33"/>
      <c r="KM989" s="33"/>
      <c r="KN989" s="33"/>
      <c r="KO989" s="33"/>
      <c r="KP989" s="33"/>
      <c r="KQ989" s="33"/>
      <c r="KR989" s="33"/>
      <c r="KS989" s="33"/>
      <c r="KT989" s="33"/>
      <c r="KU989" s="33"/>
      <c r="KV989" s="33"/>
      <c r="KW989" s="33"/>
      <c r="KX989" s="33"/>
      <c r="KY989" s="33"/>
      <c r="KZ989" s="33"/>
      <c r="LA989" s="33"/>
      <c r="LB989" s="33"/>
      <c r="LC989" s="33"/>
    </row>
    <row r="990" spans="1:31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  <c r="IY990" s="33"/>
      <c r="IZ990" s="33"/>
      <c r="JA990" s="33"/>
      <c r="JB990" s="33"/>
      <c r="JC990" s="33"/>
      <c r="JD990" s="33"/>
      <c r="JE990" s="33"/>
      <c r="JF990" s="33"/>
      <c r="JG990" s="33"/>
      <c r="JH990" s="33"/>
      <c r="JI990" s="33"/>
      <c r="JJ990" s="33"/>
      <c r="JK990" s="33"/>
      <c r="JL990" s="33"/>
      <c r="JM990" s="33"/>
      <c r="JN990" s="33"/>
      <c r="JO990" s="33"/>
      <c r="JP990" s="33"/>
      <c r="JQ990" s="33"/>
      <c r="JR990" s="33"/>
      <c r="JS990" s="33"/>
      <c r="JT990" s="33"/>
      <c r="JU990" s="33"/>
      <c r="JV990" s="33"/>
      <c r="JW990" s="33"/>
      <c r="JX990" s="33"/>
      <c r="JY990" s="33"/>
      <c r="JZ990" s="33"/>
      <c r="KA990" s="33"/>
      <c r="KB990" s="33"/>
      <c r="KC990" s="33"/>
      <c r="KD990" s="33"/>
      <c r="KE990" s="33"/>
      <c r="KF990" s="33"/>
      <c r="KG990" s="33"/>
      <c r="KH990" s="33"/>
      <c r="KI990" s="33"/>
      <c r="KJ990" s="33"/>
      <c r="KK990" s="33"/>
      <c r="KL990" s="33"/>
      <c r="KM990" s="33"/>
      <c r="KN990" s="33"/>
      <c r="KO990" s="33"/>
      <c r="KP990" s="33"/>
      <c r="KQ990" s="33"/>
      <c r="KR990" s="33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33"/>
    </row>
    <row r="991" spans="1:31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  <c r="FZ991" s="33"/>
      <c r="GA991" s="33"/>
      <c r="GB991" s="33"/>
      <c r="GC991" s="33"/>
      <c r="GD991" s="33"/>
      <c r="GE991" s="33"/>
      <c r="GF991" s="33"/>
      <c r="GG991" s="33"/>
      <c r="GH991" s="33"/>
      <c r="GI991" s="33"/>
      <c r="GJ991" s="33"/>
      <c r="GK991" s="33"/>
      <c r="GL991" s="33"/>
      <c r="GM991" s="33"/>
      <c r="GN991" s="33"/>
      <c r="GO991" s="33"/>
      <c r="GP991" s="33"/>
      <c r="GQ991" s="33"/>
      <c r="GR991" s="33"/>
      <c r="GS991" s="33"/>
      <c r="GT991" s="33"/>
      <c r="GU991" s="33"/>
      <c r="GV991" s="33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3"/>
      <c r="HZ991" s="33"/>
      <c r="IA991" s="33"/>
      <c r="IB991" s="33"/>
      <c r="IC991" s="33"/>
      <c r="ID991" s="33"/>
      <c r="IE991" s="33"/>
      <c r="IF991" s="33"/>
      <c r="IG991" s="33"/>
      <c r="IH991" s="33"/>
      <c r="II991" s="33"/>
      <c r="IJ991" s="33"/>
      <c r="IK991" s="33"/>
      <c r="IL991" s="33"/>
      <c r="IM991" s="33"/>
      <c r="IN991" s="33"/>
      <c r="IO991" s="33"/>
      <c r="IP991" s="33"/>
      <c r="IQ991" s="33"/>
      <c r="IR991" s="33"/>
      <c r="IS991" s="33"/>
      <c r="IT991" s="33"/>
      <c r="IU991" s="33"/>
      <c r="IV991" s="33"/>
      <c r="IW991" s="33"/>
      <c r="IX991" s="33"/>
      <c r="IY991" s="33"/>
      <c r="IZ991" s="33"/>
      <c r="JA991" s="33"/>
      <c r="JB991" s="33"/>
      <c r="JC991" s="33"/>
      <c r="JD991" s="33"/>
      <c r="JE991" s="33"/>
      <c r="JF991" s="33"/>
      <c r="JG991" s="33"/>
      <c r="JH991" s="33"/>
      <c r="JI991" s="33"/>
      <c r="JJ991" s="33"/>
      <c r="JK991" s="33"/>
      <c r="JL991" s="33"/>
      <c r="JM991" s="33"/>
      <c r="JN991" s="33"/>
      <c r="JO991" s="33"/>
      <c r="JP991" s="33"/>
      <c r="JQ991" s="33"/>
      <c r="JR991" s="33"/>
      <c r="JS991" s="33"/>
      <c r="JT991" s="33"/>
      <c r="JU991" s="33"/>
      <c r="JV991" s="33"/>
      <c r="JW991" s="33"/>
      <c r="JX991" s="33"/>
      <c r="JY991" s="33"/>
      <c r="JZ991" s="33"/>
      <c r="KA991" s="33"/>
      <c r="KB991" s="33"/>
      <c r="KC991" s="33"/>
      <c r="KD991" s="33"/>
      <c r="KE991" s="33"/>
      <c r="KF991" s="33"/>
      <c r="KG991" s="33"/>
      <c r="KH991" s="33"/>
      <c r="KI991" s="33"/>
      <c r="KJ991" s="33"/>
      <c r="KK991" s="33"/>
      <c r="KL991" s="33"/>
      <c r="KM991" s="33"/>
      <c r="KN991" s="33"/>
      <c r="KO991" s="33"/>
      <c r="KP991" s="33"/>
      <c r="KQ991" s="33"/>
      <c r="KR991" s="33"/>
      <c r="KS991" s="33"/>
      <c r="KT991" s="33"/>
      <c r="KU991" s="33"/>
      <c r="KV991" s="33"/>
      <c r="KW991" s="33"/>
      <c r="KX991" s="33"/>
      <c r="KY991" s="33"/>
      <c r="KZ991" s="33"/>
      <c r="LA991" s="33"/>
      <c r="LB991" s="33"/>
      <c r="LC991" s="33"/>
    </row>
    <row r="992" spans="1:31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3"/>
      <c r="HZ992" s="33"/>
      <c r="IA992" s="33"/>
      <c r="IB992" s="33"/>
      <c r="IC992" s="33"/>
      <c r="ID992" s="33"/>
      <c r="IE992" s="33"/>
      <c r="IF992" s="33"/>
      <c r="IG992" s="33"/>
      <c r="IH992" s="33"/>
      <c r="II992" s="33"/>
      <c r="IJ992" s="33"/>
      <c r="IK992" s="33"/>
      <c r="IL992" s="33"/>
      <c r="IM992" s="33"/>
      <c r="IN992" s="33"/>
      <c r="IO992" s="33"/>
      <c r="IP992" s="33"/>
      <c r="IQ992" s="33"/>
      <c r="IR992" s="33"/>
      <c r="IS992" s="33"/>
      <c r="IT992" s="33"/>
      <c r="IU992" s="33"/>
      <c r="IV992" s="33"/>
      <c r="IW992" s="33"/>
      <c r="IX992" s="33"/>
      <c r="IY992" s="33"/>
      <c r="IZ992" s="33"/>
      <c r="JA992" s="33"/>
      <c r="JB992" s="33"/>
      <c r="JC992" s="33"/>
      <c r="JD992" s="33"/>
      <c r="JE992" s="33"/>
      <c r="JF992" s="33"/>
      <c r="JG992" s="33"/>
      <c r="JH992" s="33"/>
      <c r="JI992" s="33"/>
      <c r="JJ992" s="33"/>
      <c r="JK992" s="33"/>
      <c r="JL992" s="33"/>
      <c r="JM992" s="33"/>
      <c r="JN992" s="33"/>
      <c r="JO992" s="33"/>
      <c r="JP992" s="33"/>
      <c r="JQ992" s="33"/>
      <c r="JR992" s="33"/>
      <c r="JS992" s="33"/>
      <c r="JT992" s="33"/>
      <c r="JU992" s="33"/>
      <c r="JV992" s="33"/>
      <c r="JW992" s="33"/>
      <c r="JX992" s="33"/>
      <c r="JY992" s="33"/>
      <c r="JZ992" s="33"/>
      <c r="KA992" s="33"/>
      <c r="KB992" s="33"/>
      <c r="KC992" s="33"/>
      <c r="KD992" s="33"/>
      <c r="KE992" s="33"/>
      <c r="KF992" s="33"/>
      <c r="KG992" s="33"/>
      <c r="KH992" s="33"/>
      <c r="KI992" s="33"/>
      <c r="KJ992" s="33"/>
      <c r="KK992" s="33"/>
      <c r="KL992" s="33"/>
      <c r="KM992" s="33"/>
      <c r="KN992" s="33"/>
      <c r="KO992" s="33"/>
      <c r="KP992" s="33"/>
      <c r="KQ992" s="33"/>
      <c r="KR992" s="33"/>
      <c r="KS992" s="33"/>
      <c r="KT992" s="33"/>
      <c r="KU992" s="33"/>
      <c r="KV992" s="33"/>
      <c r="KW992" s="33"/>
      <c r="KX992" s="33"/>
      <c r="KY992" s="33"/>
      <c r="KZ992" s="33"/>
      <c r="LA992" s="33"/>
      <c r="LB992" s="33"/>
      <c r="LC992" s="33"/>
    </row>
    <row r="993" spans="1:31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3"/>
      <c r="HZ993" s="33"/>
      <c r="IA993" s="33"/>
      <c r="IB993" s="33"/>
      <c r="IC993" s="33"/>
      <c r="ID993" s="33"/>
      <c r="IE993" s="33"/>
      <c r="IF993" s="33"/>
      <c r="IG993" s="33"/>
      <c r="IH993" s="33"/>
      <c r="II993" s="33"/>
      <c r="IJ993" s="33"/>
      <c r="IK993" s="33"/>
      <c r="IL993" s="33"/>
      <c r="IM993" s="33"/>
      <c r="IN993" s="33"/>
      <c r="IO993" s="33"/>
      <c r="IP993" s="33"/>
      <c r="IQ993" s="33"/>
      <c r="IR993" s="33"/>
      <c r="IS993" s="33"/>
      <c r="IT993" s="33"/>
      <c r="IU993" s="33"/>
      <c r="IV993" s="33"/>
      <c r="IW993" s="33"/>
      <c r="IX993" s="33"/>
      <c r="IY993" s="33"/>
      <c r="IZ993" s="33"/>
      <c r="JA993" s="33"/>
      <c r="JB993" s="33"/>
      <c r="JC993" s="33"/>
      <c r="JD993" s="33"/>
      <c r="JE993" s="33"/>
      <c r="JF993" s="33"/>
      <c r="JG993" s="33"/>
      <c r="JH993" s="33"/>
      <c r="JI993" s="33"/>
      <c r="JJ993" s="33"/>
      <c r="JK993" s="33"/>
      <c r="JL993" s="33"/>
      <c r="JM993" s="33"/>
      <c r="JN993" s="33"/>
      <c r="JO993" s="33"/>
      <c r="JP993" s="33"/>
      <c r="JQ993" s="33"/>
      <c r="JR993" s="33"/>
      <c r="JS993" s="33"/>
      <c r="JT993" s="33"/>
      <c r="JU993" s="33"/>
      <c r="JV993" s="33"/>
      <c r="JW993" s="33"/>
      <c r="JX993" s="33"/>
      <c r="JY993" s="33"/>
      <c r="JZ993" s="33"/>
      <c r="KA993" s="33"/>
      <c r="KB993" s="33"/>
      <c r="KC993" s="33"/>
      <c r="KD993" s="33"/>
      <c r="KE993" s="33"/>
      <c r="KF993" s="33"/>
      <c r="KG993" s="33"/>
      <c r="KH993" s="33"/>
      <c r="KI993" s="33"/>
      <c r="KJ993" s="33"/>
      <c r="KK993" s="33"/>
      <c r="KL993" s="33"/>
      <c r="KM993" s="33"/>
      <c r="KN993" s="33"/>
      <c r="KO993" s="33"/>
      <c r="KP993" s="33"/>
      <c r="KQ993" s="33"/>
      <c r="KR993" s="33"/>
      <c r="KS993" s="33"/>
      <c r="KT993" s="33"/>
      <c r="KU993" s="33"/>
      <c r="KV993" s="33"/>
      <c r="KW993" s="33"/>
      <c r="KX993" s="33"/>
      <c r="KY993" s="33"/>
      <c r="KZ993" s="33"/>
      <c r="LA993" s="33"/>
      <c r="LB993" s="33"/>
      <c r="LC993" s="33"/>
    </row>
    <row r="994" spans="1:31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  <c r="FZ994" s="33"/>
      <c r="GA994" s="33"/>
      <c r="GB994" s="33"/>
      <c r="GC994" s="33"/>
      <c r="GD994" s="33"/>
      <c r="GE994" s="33"/>
      <c r="GF994" s="33"/>
      <c r="GG994" s="33"/>
      <c r="GH994" s="33"/>
      <c r="GI994" s="33"/>
      <c r="GJ994" s="33"/>
      <c r="GK994" s="33"/>
      <c r="GL994" s="33"/>
      <c r="GM994" s="33"/>
      <c r="GN994" s="33"/>
      <c r="GO994" s="33"/>
      <c r="GP994" s="33"/>
      <c r="GQ994" s="33"/>
      <c r="GR994" s="33"/>
      <c r="GS994" s="33"/>
      <c r="GT994" s="33"/>
      <c r="GU994" s="33"/>
      <c r="GV994" s="33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3"/>
      <c r="HZ994" s="33"/>
      <c r="IA994" s="33"/>
      <c r="IB994" s="33"/>
      <c r="IC994" s="33"/>
      <c r="ID994" s="33"/>
      <c r="IE994" s="33"/>
      <c r="IF994" s="33"/>
      <c r="IG994" s="33"/>
      <c r="IH994" s="33"/>
      <c r="II994" s="33"/>
      <c r="IJ994" s="33"/>
      <c r="IK994" s="33"/>
      <c r="IL994" s="33"/>
      <c r="IM994" s="33"/>
      <c r="IN994" s="33"/>
      <c r="IO994" s="33"/>
      <c r="IP994" s="33"/>
      <c r="IQ994" s="33"/>
      <c r="IR994" s="33"/>
      <c r="IS994" s="33"/>
      <c r="IT994" s="33"/>
      <c r="IU994" s="33"/>
      <c r="IV994" s="33"/>
      <c r="IW994" s="33"/>
      <c r="IX994" s="33"/>
      <c r="IY994" s="33"/>
      <c r="IZ994" s="33"/>
      <c r="JA994" s="33"/>
      <c r="JB994" s="33"/>
      <c r="JC994" s="33"/>
      <c r="JD994" s="33"/>
      <c r="JE994" s="33"/>
      <c r="JF994" s="33"/>
      <c r="JG994" s="33"/>
      <c r="JH994" s="33"/>
      <c r="JI994" s="33"/>
      <c r="JJ994" s="33"/>
      <c r="JK994" s="33"/>
      <c r="JL994" s="33"/>
      <c r="JM994" s="33"/>
      <c r="JN994" s="33"/>
      <c r="JO994" s="33"/>
      <c r="JP994" s="33"/>
      <c r="JQ994" s="33"/>
      <c r="JR994" s="33"/>
      <c r="JS994" s="33"/>
      <c r="JT994" s="33"/>
      <c r="JU994" s="33"/>
      <c r="JV994" s="33"/>
      <c r="JW994" s="33"/>
      <c r="JX994" s="33"/>
      <c r="JY994" s="33"/>
      <c r="JZ994" s="33"/>
      <c r="KA994" s="33"/>
      <c r="KB994" s="33"/>
      <c r="KC994" s="33"/>
      <c r="KD994" s="33"/>
      <c r="KE994" s="33"/>
      <c r="KF994" s="33"/>
      <c r="KG994" s="33"/>
      <c r="KH994" s="33"/>
      <c r="KI994" s="33"/>
      <c r="KJ994" s="33"/>
      <c r="KK994" s="33"/>
      <c r="KL994" s="33"/>
      <c r="KM994" s="33"/>
      <c r="KN994" s="33"/>
      <c r="KO994" s="33"/>
      <c r="KP994" s="33"/>
      <c r="KQ994" s="33"/>
      <c r="KR994" s="33"/>
      <c r="KS994" s="33"/>
      <c r="KT994" s="33"/>
      <c r="KU994" s="33"/>
      <c r="KV994" s="33"/>
      <c r="KW994" s="33"/>
      <c r="KX994" s="33"/>
      <c r="KY994" s="33"/>
      <c r="KZ994" s="33"/>
      <c r="LA994" s="33"/>
      <c r="LB994" s="33"/>
      <c r="LC994" s="33"/>
    </row>
    <row r="995" spans="1:31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3"/>
      <c r="HZ995" s="33"/>
      <c r="IA995" s="33"/>
      <c r="IB995" s="33"/>
      <c r="IC995" s="33"/>
      <c r="ID995" s="33"/>
      <c r="IE995" s="33"/>
      <c r="IF995" s="33"/>
      <c r="IG995" s="33"/>
      <c r="IH995" s="33"/>
      <c r="II995" s="33"/>
      <c r="IJ995" s="33"/>
      <c r="IK995" s="33"/>
      <c r="IL995" s="33"/>
      <c r="IM995" s="33"/>
      <c r="IN995" s="33"/>
      <c r="IO995" s="33"/>
      <c r="IP995" s="33"/>
      <c r="IQ995" s="33"/>
      <c r="IR995" s="33"/>
      <c r="IS995" s="33"/>
      <c r="IT995" s="33"/>
      <c r="IU995" s="33"/>
      <c r="IV995" s="33"/>
      <c r="IW995" s="33"/>
      <c r="IX995" s="33"/>
      <c r="IY995" s="33"/>
      <c r="IZ995" s="33"/>
      <c r="JA995" s="33"/>
      <c r="JB995" s="33"/>
      <c r="JC995" s="33"/>
      <c r="JD995" s="33"/>
      <c r="JE995" s="33"/>
      <c r="JF995" s="33"/>
      <c r="JG995" s="33"/>
      <c r="JH995" s="33"/>
      <c r="JI995" s="33"/>
      <c r="JJ995" s="33"/>
      <c r="JK995" s="33"/>
      <c r="JL995" s="33"/>
      <c r="JM995" s="33"/>
      <c r="JN995" s="33"/>
      <c r="JO995" s="33"/>
      <c r="JP995" s="33"/>
      <c r="JQ995" s="33"/>
      <c r="JR995" s="33"/>
      <c r="JS995" s="33"/>
      <c r="JT995" s="33"/>
      <c r="JU995" s="33"/>
      <c r="JV995" s="33"/>
      <c r="JW995" s="33"/>
      <c r="JX995" s="33"/>
      <c r="JY995" s="33"/>
      <c r="JZ995" s="33"/>
      <c r="KA995" s="33"/>
      <c r="KB995" s="33"/>
      <c r="KC995" s="33"/>
      <c r="KD995" s="33"/>
      <c r="KE995" s="33"/>
      <c r="KF995" s="33"/>
      <c r="KG995" s="33"/>
      <c r="KH995" s="33"/>
      <c r="KI995" s="33"/>
      <c r="KJ995" s="33"/>
      <c r="KK995" s="33"/>
      <c r="KL995" s="33"/>
      <c r="KM995" s="33"/>
      <c r="KN995" s="33"/>
      <c r="KO995" s="33"/>
      <c r="KP995" s="33"/>
      <c r="KQ995" s="33"/>
      <c r="KR995" s="33"/>
      <c r="KS995" s="33"/>
      <c r="KT995" s="33"/>
      <c r="KU995" s="33"/>
      <c r="KV995" s="33"/>
      <c r="KW995" s="33"/>
      <c r="KX995" s="33"/>
      <c r="KY995" s="33"/>
      <c r="KZ995" s="33"/>
      <c r="LA995" s="33"/>
      <c r="LB995" s="33"/>
      <c r="LC995" s="33"/>
    </row>
    <row r="996" spans="1:31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  <c r="FZ996" s="33"/>
      <c r="GA996" s="33"/>
      <c r="GB996" s="33"/>
      <c r="GC996" s="33"/>
      <c r="GD996" s="33"/>
      <c r="GE996" s="33"/>
      <c r="GF996" s="33"/>
      <c r="GG996" s="33"/>
      <c r="GH996" s="33"/>
      <c r="GI996" s="33"/>
      <c r="GJ996" s="33"/>
      <c r="GK996" s="33"/>
      <c r="GL996" s="33"/>
      <c r="GM996" s="33"/>
      <c r="GN996" s="33"/>
      <c r="GO996" s="33"/>
      <c r="GP996" s="33"/>
      <c r="GQ996" s="33"/>
      <c r="GR996" s="33"/>
      <c r="GS996" s="33"/>
      <c r="GT996" s="33"/>
      <c r="GU996" s="33"/>
      <c r="GV996" s="33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3"/>
      <c r="HZ996" s="33"/>
      <c r="IA996" s="33"/>
      <c r="IB996" s="33"/>
      <c r="IC996" s="33"/>
      <c r="ID996" s="33"/>
      <c r="IE996" s="33"/>
      <c r="IF996" s="33"/>
      <c r="IG996" s="33"/>
      <c r="IH996" s="33"/>
      <c r="II996" s="33"/>
      <c r="IJ996" s="33"/>
      <c r="IK996" s="33"/>
      <c r="IL996" s="33"/>
      <c r="IM996" s="33"/>
      <c r="IN996" s="33"/>
      <c r="IO996" s="33"/>
      <c r="IP996" s="33"/>
      <c r="IQ996" s="33"/>
      <c r="IR996" s="33"/>
      <c r="IS996" s="33"/>
      <c r="IT996" s="33"/>
      <c r="IU996" s="33"/>
      <c r="IV996" s="33"/>
      <c r="IW996" s="33"/>
      <c r="IX996" s="33"/>
      <c r="IY996" s="33"/>
      <c r="IZ996" s="33"/>
      <c r="JA996" s="33"/>
      <c r="JB996" s="33"/>
      <c r="JC996" s="33"/>
      <c r="JD996" s="33"/>
      <c r="JE996" s="33"/>
      <c r="JF996" s="33"/>
      <c r="JG996" s="33"/>
      <c r="JH996" s="33"/>
      <c r="JI996" s="33"/>
      <c r="JJ996" s="33"/>
      <c r="JK996" s="33"/>
      <c r="JL996" s="33"/>
      <c r="JM996" s="33"/>
      <c r="JN996" s="33"/>
      <c r="JO996" s="33"/>
      <c r="JP996" s="33"/>
      <c r="JQ996" s="33"/>
      <c r="JR996" s="33"/>
      <c r="JS996" s="33"/>
      <c r="JT996" s="33"/>
      <c r="JU996" s="33"/>
      <c r="JV996" s="33"/>
      <c r="JW996" s="33"/>
      <c r="JX996" s="33"/>
      <c r="JY996" s="33"/>
      <c r="JZ996" s="33"/>
      <c r="KA996" s="33"/>
      <c r="KB996" s="33"/>
      <c r="KC996" s="33"/>
      <c r="KD996" s="33"/>
      <c r="KE996" s="33"/>
      <c r="KF996" s="33"/>
      <c r="KG996" s="33"/>
      <c r="KH996" s="33"/>
      <c r="KI996" s="33"/>
      <c r="KJ996" s="33"/>
      <c r="KK996" s="33"/>
      <c r="KL996" s="33"/>
      <c r="KM996" s="33"/>
      <c r="KN996" s="33"/>
      <c r="KO996" s="33"/>
      <c r="KP996" s="33"/>
      <c r="KQ996" s="33"/>
      <c r="KR996" s="33"/>
      <c r="KS996" s="33"/>
      <c r="KT996" s="33"/>
      <c r="KU996" s="33"/>
      <c r="KV996" s="33"/>
      <c r="KW996" s="33"/>
      <c r="KX996" s="33"/>
      <c r="KY996" s="33"/>
      <c r="KZ996" s="33"/>
      <c r="LA996" s="33"/>
      <c r="LB996" s="33"/>
      <c r="LC996" s="33"/>
    </row>
    <row r="997" spans="1:31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  <c r="FZ997" s="33"/>
      <c r="GA997" s="33"/>
      <c r="GB997" s="33"/>
      <c r="GC997" s="33"/>
      <c r="GD997" s="33"/>
      <c r="GE997" s="33"/>
      <c r="GF997" s="33"/>
      <c r="GG997" s="33"/>
      <c r="GH997" s="33"/>
      <c r="GI997" s="33"/>
      <c r="GJ997" s="33"/>
      <c r="GK997" s="33"/>
      <c r="GL997" s="33"/>
      <c r="GM997" s="33"/>
      <c r="GN997" s="33"/>
      <c r="GO997" s="33"/>
      <c r="GP997" s="33"/>
      <c r="GQ997" s="33"/>
      <c r="GR997" s="33"/>
      <c r="GS997" s="33"/>
      <c r="GT997" s="33"/>
      <c r="GU997" s="33"/>
      <c r="GV997" s="33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3"/>
      <c r="HZ997" s="33"/>
      <c r="IA997" s="33"/>
      <c r="IB997" s="33"/>
      <c r="IC997" s="33"/>
      <c r="ID997" s="33"/>
      <c r="IE997" s="33"/>
      <c r="IF997" s="33"/>
      <c r="IG997" s="33"/>
      <c r="IH997" s="33"/>
      <c r="II997" s="33"/>
      <c r="IJ997" s="33"/>
      <c r="IK997" s="33"/>
      <c r="IL997" s="33"/>
      <c r="IM997" s="33"/>
      <c r="IN997" s="33"/>
      <c r="IO997" s="33"/>
      <c r="IP997" s="33"/>
      <c r="IQ997" s="33"/>
      <c r="IR997" s="33"/>
      <c r="IS997" s="33"/>
      <c r="IT997" s="33"/>
      <c r="IU997" s="33"/>
      <c r="IV997" s="33"/>
      <c r="IW997" s="33"/>
      <c r="IX997" s="33"/>
      <c r="IY997" s="33"/>
      <c r="IZ997" s="33"/>
      <c r="JA997" s="33"/>
      <c r="JB997" s="33"/>
      <c r="JC997" s="33"/>
      <c r="JD997" s="33"/>
      <c r="JE997" s="33"/>
      <c r="JF997" s="33"/>
      <c r="JG997" s="33"/>
      <c r="JH997" s="33"/>
      <c r="JI997" s="33"/>
      <c r="JJ997" s="33"/>
      <c r="JK997" s="33"/>
      <c r="JL997" s="33"/>
      <c r="JM997" s="33"/>
      <c r="JN997" s="33"/>
      <c r="JO997" s="33"/>
      <c r="JP997" s="33"/>
      <c r="JQ997" s="33"/>
      <c r="JR997" s="33"/>
      <c r="JS997" s="33"/>
      <c r="JT997" s="33"/>
      <c r="JU997" s="33"/>
      <c r="JV997" s="33"/>
      <c r="JW997" s="33"/>
      <c r="JX997" s="33"/>
      <c r="JY997" s="33"/>
      <c r="JZ997" s="33"/>
      <c r="KA997" s="33"/>
      <c r="KB997" s="33"/>
      <c r="KC997" s="33"/>
      <c r="KD997" s="33"/>
      <c r="KE997" s="33"/>
      <c r="KF997" s="33"/>
      <c r="KG997" s="33"/>
      <c r="KH997" s="33"/>
      <c r="KI997" s="33"/>
      <c r="KJ997" s="33"/>
      <c r="KK997" s="33"/>
      <c r="KL997" s="33"/>
      <c r="KM997" s="33"/>
      <c r="KN997" s="33"/>
      <c r="KO997" s="33"/>
      <c r="KP997" s="33"/>
      <c r="KQ997" s="33"/>
      <c r="KR997" s="33"/>
      <c r="KS997" s="33"/>
      <c r="KT997" s="33"/>
      <c r="KU997" s="33"/>
      <c r="KV997" s="33"/>
      <c r="KW997" s="33"/>
      <c r="KX997" s="33"/>
      <c r="KY997" s="33"/>
      <c r="KZ997" s="33"/>
      <c r="LA997" s="33"/>
      <c r="LB997" s="33"/>
      <c r="LC997" s="33"/>
    </row>
    <row r="998" spans="1:31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  <c r="FZ998" s="33"/>
      <c r="GA998" s="33"/>
      <c r="GB998" s="33"/>
      <c r="GC998" s="33"/>
      <c r="GD998" s="33"/>
      <c r="GE998" s="33"/>
      <c r="GF998" s="33"/>
      <c r="GG998" s="33"/>
      <c r="GH998" s="33"/>
      <c r="GI998" s="33"/>
      <c r="GJ998" s="33"/>
      <c r="GK998" s="33"/>
      <c r="GL998" s="33"/>
      <c r="GM998" s="33"/>
      <c r="GN998" s="33"/>
      <c r="GO998" s="33"/>
      <c r="GP998" s="33"/>
      <c r="GQ998" s="33"/>
      <c r="GR998" s="33"/>
      <c r="GS998" s="33"/>
      <c r="GT998" s="33"/>
      <c r="GU998" s="33"/>
      <c r="GV998" s="33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3"/>
      <c r="HZ998" s="33"/>
      <c r="IA998" s="33"/>
      <c r="IB998" s="33"/>
      <c r="IC998" s="33"/>
      <c r="ID998" s="33"/>
      <c r="IE998" s="33"/>
      <c r="IF998" s="33"/>
      <c r="IG998" s="33"/>
      <c r="IH998" s="33"/>
      <c r="II998" s="33"/>
      <c r="IJ998" s="33"/>
      <c r="IK998" s="33"/>
      <c r="IL998" s="33"/>
      <c r="IM998" s="33"/>
      <c r="IN998" s="33"/>
      <c r="IO998" s="33"/>
      <c r="IP998" s="33"/>
      <c r="IQ998" s="33"/>
      <c r="IR998" s="33"/>
      <c r="IS998" s="33"/>
      <c r="IT998" s="33"/>
      <c r="IU998" s="33"/>
      <c r="IV998" s="33"/>
      <c r="IW998" s="33"/>
      <c r="IX998" s="33"/>
      <c r="IY998" s="33"/>
      <c r="IZ998" s="33"/>
      <c r="JA998" s="33"/>
      <c r="JB998" s="33"/>
      <c r="JC998" s="33"/>
      <c r="JD998" s="33"/>
      <c r="JE998" s="33"/>
      <c r="JF998" s="33"/>
      <c r="JG998" s="33"/>
      <c r="JH998" s="33"/>
      <c r="JI998" s="33"/>
      <c r="JJ998" s="33"/>
      <c r="JK998" s="33"/>
      <c r="JL998" s="33"/>
      <c r="JM998" s="33"/>
      <c r="JN998" s="33"/>
      <c r="JO998" s="33"/>
      <c r="JP998" s="33"/>
      <c r="JQ998" s="33"/>
      <c r="JR998" s="33"/>
      <c r="JS998" s="33"/>
      <c r="JT998" s="33"/>
      <c r="JU998" s="33"/>
      <c r="JV998" s="33"/>
      <c r="JW998" s="33"/>
      <c r="JX998" s="33"/>
      <c r="JY998" s="33"/>
      <c r="JZ998" s="33"/>
      <c r="KA998" s="33"/>
      <c r="KB998" s="33"/>
      <c r="KC998" s="33"/>
      <c r="KD998" s="33"/>
      <c r="KE998" s="33"/>
      <c r="KF998" s="33"/>
      <c r="KG998" s="33"/>
      <c r="KH998" s="33"/>
      <c r="KI998" s="33"/>
      <c r="KJ998" s="33"/>
      <c r="KK998" s="33"/>
      <c r="KL998" s="33"/>
      <c r="KM998" s="33"/>
      <c r="KN998" s="33"/>
      <c r="KO998" s="33"/>
      <c r="KP998" s="33"/>
      <c r="KQ998" s="33"/>
      <c r="KR998" s="33"/>
      <c r="KS998" s="33"/>
      <c r="KT998" s="33"/>
      <c r="KU998" s="33"/>
      <c r="KV998" s="33"/>
      <c r="KW998" s="33"/>
      <c r="KX998" s="33"/>
      <c r="KY998" s="33"/>
      <c r="KZ998" s="33"/>
      <c r="LA998" s="33"/>
      <c r="LB998" s="33"/>
      <c r="LC998" s="33"/>
    </row>
    <row r="999" spans="1:31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3"/>
      <c r="HZ999" s="33"/>
      <c r="IA999" s="33"/>
      <c r="IB999" s="33"/>
      <c r="IC999" s="33"/>
      <c r="ID999" s="33"/>
      <c r="IE999" s="33"/>
      <c r="IF999" s="33"/>
      <c r="IG999" s="33"/>
      <c r="IH999" s="33"/>
      <c r="II999" s="33"/>
      <c r="IJ999" s="33"/>
      <c r="IK999" s="33"/>
      <c r="IL999" s="33"/>
      <c r="IM999" s="33"/>
      <c r="IN999" s="33"/>
      <c r="IO999" s="33"/>
      <c r="IP999" s="33"/>
      <c r="IQ999" s="33"/>
      <c r="IR999" s="33"/>
      <c r="IS999" s="33"/>
      <c r="IT999" s="33"/>
      <c r="IU999" s="33"/>
      <c r="IV999" s="33"/>
      <c r="IW999" s="33"/>
      <c r="IX999" s="33"/>
      <c r="IY999" s="33"/>
      <c r="IZ999" s="33"/>
      <c r="JA999" s="33"/>
      <c r="JB999" s="33"/>
      <c r="JC999" s="33"/>
      <c r="JD999" s="33"/>
      <c r="JE999" s="33"/>
      <c r="JF999" s="33"/>
      <c r="JG999" s="33"/>
      <c r="JH999" s="33"/>
      <c r="JI999" s="33"/>
      <c r="JJ999" s="33"/>
      <c r="JK999" s="33"/>
      <c r="JL999" s="33"/>
      <c r="JM999" s="33"/>
      <c r="JN999" s="33"/>
      <c r="JO999" s="33"/>
      <c r="JP999" s="33"/>
      <c r="JQ999" s="33"/>
      <c r="JR999" s="33"/>
      <c r="JS999" s="33"/>
      <c r="JT999" s="33"/>
      <c r="JU999" s="33"/>
      <c r="JV999" s="33"/>
      <c r="JW999" s="33"/>
      <c r="JX999" s="33"/>
      <c r="JY999" s="33"/>
      <c r="JZ999" s="33"/>
      <c r="KA999" s="33"/>
      <c r="KB999" s="33"/>
      <c r="KC999" s="33"/>
      <c r="KD999" s="33"/>
      <c r="KE999" s="33"/>
      <c r="KF999" s="33"/>
      <c r="KG999" s="33"/>
      <c r="KH999" s="33"/>
      <c r="KI999" s="33"/>
      <c r="KJ999" s="33"/>
      <c r="KK999" s="33"/>
      <c r="KL999" s="33"/>
      <c r="KM999" s="33"/>
      <c r="KN999" s="33"/>
      <c r="KO999" s="33"/>
      <c r="KP999" s="33"/>
      <c r="KQ999" s="33"/>
      <c r="KR999" s="33"/>
      <c r="KS999" s="33"/>
      <c r="KT999" s="33"/>
      <c r="KU999" s="33"/>
      <c r="KV999" s="33"/>
      <c r="KW999" s="33"/>
      <c r="KX999" s="33"/>
      <c r="KY999" s="33"/>
      <c r="KZ999" s="33"/>
      <c r="LA999" s="33"/>
      <c r="LB999" s="33"/>
      <c r="LC999" s="33"/>
    </row>
    <row r="1000" spans="1:31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/>
      <c r="IE1000" s="33"/>
      <c r="IF1000" s="33"/>
      <c r="IG1000" s="33"/>
      <c r="IH1000" s="33"/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/>
      <c r="IS1000" s="33"/>
      <c r="IT1000" s="33"/>
      <c r="IU1000" s="33"/>
      <c r="IV1000" s="33"/>
      <c r="IW1000" s="33"/>
      <c r="IX1000" s="33"/>
      <c r="IY1000" s="33"/>
      <c r="IZ1000" s="33"/>
      <c r="JA1000" s="33"/>
      <c r="JB1000" s="33"/>
      <c r="JC1000" s="33"/>
      <c r="JD1000" s="33"/>
      <c r="JE1000" s="33"/>
      <c r="JF1000" s="33"/>
      <c r="JG1000" s="33"/>
      <c r="JH1000" s="33"/>
      <c r="JI1000" s="33"/>
      <c r="JJ1000" s="33"/>
      <c r="JK1000" s="33"/>
      <c r="JL1000" s="33"/>
      <c r="JM1000" s="33"/>
      <c r="JN1000" s="33"/>
      <c r="JO1000" s="33"/>
      <c r="JP1000" s="33"/>
      <c r="JQ1000" s="33"/>
      <c r="JR1000" s="33"/>
      <c r="JS1000" s="33"/>
      <c r="JT1000" s="33"/>
      <c r="JU1000" s="33"/>
      <c r="JV1000" s="33"/>
      <c r="JW1000" s="33"/>
      <c r="JX1000" s="33"/>
      <c r="JY1000" s="33"/>
      <c r="JZ1000" s="33"/>
      <c r="KA1000" s="33"/>
      <c r="KB1000" s="33"/>
      <c r="KC1000" s="33"/>
      <c r="KD1000" s="33"/>
      <c r="KE1000" s="33"/>
      <c r="KF1000" s="33"/>
      <c r="KG1000" s="33"/>
      <c r="KH1000" s="33"/>
      <c r="KI1000" s="33"/>
      <c r="KJ1000" s="33"/>
      <c r="KK1000" s="33"/>
      <c r="KL1000" s="33"/>
      <c r="KM1000" s="33"/>
      <c r="KN1000" s="33"/>
      <c r="KO1000" s="33"/>
      <c r="KP1000" s="33"/>
      <c r="KQ1000" s="33"/>
      <c r="KR1000" s="33"/>
      <c r="KS1000" s="33"/>
      <c r="KT1000" s="33"/>
      <c r="KU1000" s="33"/>
      <c r="KV1000" s="33"/>
      <c r="KW1000" s="33"/>
      <c r="KX1000" s="33"/>
      <c r="KY1000" s="33"/>
      <c r="KZ1000" s="33"/>
      <c r="LA1000" s="33"/>
      <c r="LB1000" s="33"/>
      <c r="LC1000" s="33"/>
    </row>
    <row r="1001" spans="1:31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/>
      <c r="IE1001" s="33"/>
      <c r="IF1001" s="33"/>
      <c r="IG1001" s="33"/>
      <c r="IH1001" s="33"/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/>
      <c r="IS1001" s="33"/>
      <c r="IT1001" s="33"/>
      <c r="IU1001" s="33"/>
      <c r="IV1001" s="33"/>
      <c r="IW1001" s="33"/>
      <c r="IX1001" s="33"/>
      <c r="IY1001" s="33"/>
      <c r="IZ1001" s="33"/>
      <c r="JA1001" s="33"/>
      <c r="JB1001" s="33"/>
      <c r="JC1001" s="33"/>
      <c r="JD1001" s="33"/>
      <c r="JE1001" s="33"/>
      <c r="JF1001" s="33"/>
      <c r="JG1001" s="33"/>
      <c r="JH1001" s="33"/>
      <c r="JI1001" s="33"/>
      <c r="JJ1001" s="33"/>
      <c r="JK1001" s="33"/>
      <c r="JL1001" s="33"/>
      <c r="JM1001" s="33"/>
      <c r="JN1001" s="33"/>
      <c r="JO1001" s="33"/>
      <c r="JP1001" s="33"/>
      <c r="JQ1001" s="33"/>
      <c r="JR1001" s="33"/>
      <c r="JS1001" s="33"/>
      <c r="JT1001" s="33"/>
      <c r="JU1001" s="33"/>
      <c r="JV1001" s="33"/>
      <c r="JW1001" s="33"/>
      <c r="JX1001" s="33"/>
      <c r="JY1001" s="33"/>
      <c r="JZ1001" s="33"/>
      <c r="KA1001" s="33"/>
      <c r="KB1001" s="33"/>
      <c r="KC1001" s="33"/>
      <c r="KD1001" s="33"/>
      <c r="KE1001" s="33"/>
      <c r="KF1001" s="33"/>
      <c r="KG1001" s="33"/>
      <c r="KH1001" s="33"/>
      <c r="KI1001" s="33"/>
      <c r="KJ1001" s="33"/>
      <c r="KK1001" s="33"/>
      <c r="KL1001" s="33"/>
      <c r="KM1001" s="33"/>
      <c r="KN1001" s="33"/>
      <c r="KO1001" s="33"/>
      <c r="KP1001" s="33"/>
      <c r="KQ1001" s="33"/>
      <c r="KR1001" s="33"/>
      <c r="KS1001" s="33"/>
      <c r="KT1001" s="33"/>
      <c r="KU1001" s="33"/>
      <c r="KV1001" s="33"/>
      <c r="KW1001" s="33"/>
      <c r="KX1001" s="33"/>
      <c r="KY1001" s="33"/>
      <c r="KZ1001" s="33"/>
      <c r="LA1001" s="33"/>
      <c r="LB1001" s="33"/>
      <c r="LC1001" s="33"/>
    </row>
    <row r="1002" spans="1:31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  <c r="FZ1002" s="33"/>
      <c r="GA1002" s="33"/>
      <c r="GB1002" s="33"/>
      <c r="GC1002" s="33"/>
      <c r="GD1002" s="33"/>
      <c r="GE1002" s="33"/>
      <c r="GF1002" s="33"/>
      <c r="GG1002" s="33"/>
      <c r="GH1002" s="33"/>
      <c r="GI1002" s="33"/>
      <c r="GJ1002" s="33"/>
      <c r="GK1002" s="33"/>
      <c r="GL1002" s="33"/>
      <c r="GM1002" s="33"/>
      <c r="GN1002" s="33"/>
      <c r="GO1002" s="33"/>
      <c r="GP1002" s="33"/>
      <c r="GQ1002" s="33"/>
      <c r="GR1002" s="33"/>
      <c r="GS1002" s="33"/>
      <c r="GT1002" s="33"/>
      <c r="GU1002" s="33"/>
      <c r="GV1002" s="33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/>
      <c r="IE1002" s="33"/>
      <c r="IF1002" s="33"/>
      <c r="IG1002" s="33"/>
      <c r="IH1002" s="33"/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/>
      <c r="IS1002" s="33"/>
      <c r="IT1002" s="33"/>
      <c r="IU1002" s="33"/>
      <c r="IV1002" s="33"/>
      <c r="IW1002" s="33"/>
      <c r="IX1002" s="33"/>
      <c r="IY1002" s="33"/>
      <c r="IZ1002" s="33"/>
      <c r="JA1002" s="33"/>
      <c r="JB1002" s="33"/>
      <c r="JC1002" s="33"/>
      <c r="JD1002" s="33"/>
      <c r="JE1002" s="33"/>
      <c r="JF1002" s="33"/>
      <c r="JG1002" s="33"/>
      <c r="JH1002" s="33"/>
      <c r="JI1002" s="33"/>
      <c r="JJ1002" s="33"/>
      <c r="JK1002" s="33"/>
      <c r="JL1002" s="33"/>
      <c r="JM1002" s="33"/>
      <c r="JN1002" s="33"/>
      <c r="JO1002" s="33"/>
      <c r="JP1002" s="33"/>
      <c r="JQ1002" s="33"/>
      <c r="JR1002" s="33"/>
      <c r="JS1002" s="33"/>
      <c r="JT1002" s="33"/>
      <c r="JU1002" s="33"/>
      <c r="JV1002" s="33"/>
      <c r="JW1002" s="33"/>
      <c r="JX1002" s="33"/>
      <c r="JY1002" s="33"/>
      <c r="JZ1002" s="33"/>
      <c r="KA1002" s="33"/>
      <c r="KB1002" s="33"/>
      <c r="KC1002" s="33"/>
      <c r="KD1002" s="33"/>
      <c r="KE1002" s="33"/>
      <c r="KF1002" s="33"/>
      <c r="KG1002" s="33"/>
      <c r="KH1002" s="33"/>
      <c r="KI1002" s="33"/>
      <c r="KJ1002" s="33"/>
    </row>
    <row r="1003" spans="1:31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  <c r="FZ1003" s="33"/>
      <c r="GA1003" s="33"/>
      <c r="GB1003" s="33"/>
      <c r="GC1003" s="33"/>
      <c r="GD1003" s="33"/>
      <c r="GE1003" s="33"/>
      <c r="GF1003" s="33"/>
      <c r="GG1003" s="33"/>
      <c r="GH1003" s="33"/>
      <c r="GI1003" s="33"/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/>
      <c r="IE1003" s="33"/>
      <c r="IF1003" s="33"/>
      <c r="IG1003" s="33"/>
      <c r="IH1003" s="33"/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/>
      <c r="IS1003" s="33"/>
      <c r="IT1003" s="33"/>
      <c r="IU1003" s="33"/>
      <c r="IV1003" s="33"/>
      <c r="IW1003" s="33"/>
      <c r="IX1003" s="33"/>
      <c r="IY1003" s="33"/>
      <c r="IZ1003" s="33"/>
      <c r="JA1003" s="33"/>
      <c r="JB1003" s="33"/>
      <c r="JC1003" s="33"/>
      <c r="JD1003" s="33"/>
      <c r="JE1003" s="33"/>
      <c r="JF1003" s="33"/>
      <c r="JG1003" s="33"/>
      <c r="JH1003" s="33"/>
      <c r="JI1003" s="33"/>
      <c r="JJ1003" s="33"/>
      <c r="JK1003" s="33"/>
      <c r="JL1003" s="33"/>
      <c r="JM1003" s="33"/>
      <c r="JN1003" s="33"/>
      <c r="JO1003" s="33"/>
      <c r="JP1003" s="33"/>
      <c r="JQ1003" s="33"/>
      <c r="JR1003" s="33"/>
      <c r="JS1003" s="33"/>
      <c r="JT1003" s="33"/>
      <c r="JU1003" s="33"/>
      <c r="JV1003" s="33"/>
      <c r="JW1003" s="33"/>
      <c r="JX1003" s="33"/>
      <c r="JY1003" s="33"/>
      <c r="JZ1003" s="33"/>
      <c r="KA1003" s="33"/>
      <c r="KB1003" s="33"/>
      <c r="KC1003" s="33"/>
      <c r="KD1003" s="33"/>
      <c r="KE1003" s="33"/>
      <c r="KF1003" s="33"/>
      <c r="KG1003" s="33"/>
      <c r="KH1003" s="33"/>
      <c r="KI1003" s="33"/>
      <c r="KJ1003" s="33"/>
    </row>
    <row r="1004" spans="1:31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  <c r="FZ1004" s="33"/>
      <c r="GA1004" s="33"/>
      <c r="GB1004" s="33"/>
      <c r="GC1004" s="33"/>
      <c r="GD1004" s="33"/>
      <c r="GE1004" s="33"/>
      <c r="GF1004" s="33"/>
      <c r="GG1004" s="33"/>
      <c r="GH1004" s="33"/>
      <c r="GI1004" s="33"/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/>
      <c r="IE1004" s="33"/>
      <c r="IF1004" s="33"/>
      <c r="IG1004" s="33"/>
      <c r="IH1004" s="33"/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/>
      <c r="IS1004" s="33"/>
      <c r="IT1004" s="33"/>
      <c r="IU1004" s="33"/>
      <c r="IV1004" s="33"/>
      <c r="IW1004" s="33"/>
      <c r="IX1004" s="33"/>
      <c r="IY1004" s="33"/>
      <c r="IZ1004" s="33"/>
      <c r="JA1004" s="33"/>
      <c r="JB1004" s="33"/>
      <c r="JC1004" s="33"/>
      <c r="JD1004" s="33"/>
      <c r="JE1004" s="33"/>
      <c r="JF1004" s="33"/>
      <c r="JG1004" s="33"/>
      <c r="JH1004" s="33"/>
      <c r="JI1004" s="33"/>
      <c r="JJ1004" s="33"/>
      <c r="JK1004" s="33"/>
      <c r="JL1004" s="33"/>
      <c r="JM1004" s="33"/>
      <c r="JN1004" s="33"/>
      <c r="JO1004" s="33"/>
      <c r="JP1004" s="33"/>
      <c r="JQ1004" s="33"/>
      <c r="JR1004" s="33"/>
      <c r="JS1004" s="33"/>
      <c r="JT1004" s="33"/>
      <c r="JU1004" s="33"/>
      <c r="JV1004" s="33"/>
      <c r="JW1004" s="33"/>
      <c r="JX1004" s="33"/>
      <c r="JY1004" s="33"/>
      <c r="JZ1004" s="33"/>
      <c r="KA1004" s="33"/>
      <c r="KB1004" s="33"/>
      <c r="KC1004" s="33"/>
      <c r="KD1004" s="33"/>
      <c r="KE1004" s="33"/>
      <c r="KF1004" s="33"/>
      <c r="KG1004" s="33"/>
      <c r="KH1004" s="33"/>
      <c r="KI1004" s="33"/>
      <c r="KJ1004" s="33"/>
    </row>
    <row r="1005" spans="1:31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/>
      <c r="IE1005" s="33"/>
      <c r="IF1005" s="33"/>
      <c r="IG1005" s="33"/>
      <c r="IH1005" s="33"/>
      <c r="II1005" s="33"/>
      <c r="IJ1005" s="33"/>
      <c r="IK1005" s="33"/>
      <c r="IL1005" s="33"/>
      <c r="IM1005" s="33"/>
      <c r="IN1005" s="33"/>
      <c r="IO1005" s="33"/>
      <c r="IP1005" s="33"/>
      <c r="IQ1005" s="33"/>
      <c r="IR1005" s="33"/>
      <c r="IS1005" s="33"/>
      <c r="IT1005" s="33"/>
      <c r="IU1005" s="33"/>
      <c r="IV1005" s="33"/>
      <c r="IW1005" s="33"/>
      <c r="IX1005" s="33"/>
      <c r="IY1005" s="33"/>
      <c r="IZ1005" s="33"/>
      <c r="JA1005" s="33"/>
      <c r="JB1005" s="33"/>
      <c r="JC1005" s="33"/>
      <c r="JD1005" s="33"/>
      <c r="JE1005" s="33"/>
      <c r="JF1005" s="33"/>
      <c r="JG1005" s="33"/>
      <c r="JH1005" s="33"/>
      <c r="JI1005" s="33"/>
      <c r="JJ1005" s="33"/>
      <c r="JK1005" s="33"/>
      <c r="JL1005" s="33"/>
      <c r="JM1005" s="33"/>
      <c r="JN1005" s="33"/>
      <c r="JO1005" s="33"/>
      <c r="JP1005" s="33"/>
      <c r="JQ1005" s="33"/>
      <c r="JR1005" s="33"/>
      <c r="JS1005" s="33"/>
      <c r="JT1005" s="33"/>
      <c r="JU1005" s="33"/>
      <c r="JV1005" s="33"/>
      <c r="JW1005" s="33"/>
      <c r="JX1005" s="33"/>
      <c r="JY1005" s="33"/>
      <c r="JZ1005" s="33"/>
      <c r="KA1005" s="33"/>
      <c r="KB1005" s="33"/>
      <c r="KC1005" s="33"/>
      <c r="KD1005" s="33"/>
      <c r="KE1005" s="33"/>
      <c r="KF1005" s="33"/>
      <c r="KG1005" s="33"/>
      <c r="KH1005" s="33"/>
      <c r="KI1005" s="33"/>
      <c r="KJ1005" s="33"/>
    </row>
    <row r="1006" spans="1:31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  <c r="FZ1006" s="33"/>
      <c r="GA1006" s="33"/>
      <c r="GB1006" s="33"/>
      <c r="GC1006" s="33"/>
      <c r="GD1006" s="33"/>
      <c r="GE1006" s="33"/>
      <c r="GF1006" s="33"/>
      <c r="GG1006" s="33"/>
      <c r="GH1006" s="33"/>
      <c r="GI1006" s="33"/>
      <c r="GJ1006" s="33"/>
      <c r="GK1006" s="33"/>
      <c r="GL1006" s="33"/>
      <c r="GM1006" s="33"/>
      <c r="GN1006" s="33"/>
      <c r="GO1006" s="33"/>
      <c r="GP1006" s="33"/>
      <c r="GQ1006" s="33"/>
      <c r="GR1006" s="33"/>
      <c r="GS1006" s="33"/>
      <c r="GT1006" s="33"/>
      <c r="GU1006" s="33"/>
      <c r="GV1006" s="33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/>
      <c r="IL1006" s="33"/>
      <c r="IM1006" s="33"/>
      <c r="IN1006" s="33"/>
      <c r="IO1006" s="33"/>
      <c r="IP1006" s="33"/>
      <c r="IQ1006" s="33"/>
      <c r="IR1006" s="33"/>
      <c r="IS1006" s="33"/>
      <c r="IT1006" s="33"/>
      <c r="IU1006" s="33"/>
      <c r="IV1006" s="33"/>
      <c r="IW1006" s="33"/>
      <c r="IX1006" s="33"/>
      <c r="IY1006" s="33"/>
      <c r="IZ1006" s="33"/>
      <c r="JA1006" s="33"/>
      <c r="JB1006" s="33"/>
      <c r="JC1006" s="33"/>
      <c r="JD1006" s="33"/>
      <c r="JE1006" s="33"/>
      <c r="JF1006" s="33"/>
      <c r="JG1006" s="33"/>
      <c r="JH1006" s="33"/>
      <c r="JI1006" s="33"/>
      <c r="JJ1006" s="33"/>
      <c r="JK1006" s="33"/>
      <c r="JL1006" s="33"/>
      <c r="JM1006" s="33"/>
      <c r="JN1006" s="33"/>
      <c r="JO1006" s="33"/>
      <c r="JP1006" s="33"/>
      <c r="JQ1006" s="33"/>
      <c r="JR1006" s="33"/>
      <c r="JS1006" s="33"/>
      <c r="JT1006" s="33"/>
      <c r="JU1006" s="33"/>
      <c r="JV1006" s="33"/>
      <c r="JW1006" s="33"/>
      <c r="JX1006" s="33"/>
      <c r="JY1006" s="33"/>
      <c r="JZ1006" s="33"/>
      <c r="KA1006" s="33"/>
      <c r="KB1006" s="33"/>
      <c r="KC1006" s="33"/>
      <c r="KD1006" s="33"/>
      <c r="KE1006" s="33"/>
      <c r="KF1006" s="33"/>
      <c r="KG1006" s="33"/>
      <c r="KH1006" s="33"/>
      <c r="KI1006" s="33"/>
      <c r="KJ1006" s="33"/>
    </row>
    <row r="1007" spans="1:31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  <c r="FZ1007" s="33"/>
      <c r="GA1007" s="33"/>
      <c r="GB1007" s="33"/>
      <c r="GC1007" s="33"/>
      <c r="GD1007" s="33"/>
      <c r="GE1007" s="33"/>
      <c r="GF1007" s="33"/>
      <c r="GG1007" s="33"/>
      <c r="GH1007" s="33"/>
      <c r="GI1007" s="33"/>
      <c r="GJ1007" s="33"/>
      <c r="GK1007" s="33"/>
      <c r="GL1007" s="33"/>
      <c r="GM1007" s="33"/>
      <c r="GN1007" s="33"/>
      <c r="GO1007" s="33"/>
      <c r="GP1007" s="33"/>
      <c r="GQ1007" s="33"/>
      <c r="GR1007" s="33"/>
      <c r="GS1007" s="33"/>
      <c r="GT1007" s="33"/>
      <c r="GU1007" s="33"/>
      <c r="GV1007" s="33"/>
      <c r="GW1007" s="33"/>
      <c r="GX1007" s="33"/>
      <c r="GY1007" s="33"/>
      <c r="GZ1007" s="33"/>
      <c r="HA1007" s="33"/>
      <c r="HB1007" s="33"/>
      <c r="HC1007" s="33"/>
      <c r="HD1007" s="33"/>
      <c r="HE1007" s="33"/>
      <c r="HF1007" s="33"/>
      <c r="HG1007" s="33"/>
      <c r="HH1007" s="33"/>
      <c r="HI1007" s="33"/>
      <c r="HJ1007" s="33"/>
      <c r="HK1007" s="33"/>
      <c r="HL1007" s="33"/>
      <c r="HM1007" s="33"/>
      <c r="HN1007" s="33"/>
      <c r="HO1007" s="33"/>
      <c r="HP1007" s="33"/>
      <c r="HQ1007" s="33"/>
      <c r="HR1007" s="33"/>
      <c r="HS1007" s="33"/>
      <c r="HT1007" s="33"/>
      <c r="HU1007" s="33"/>
      <c r="HV1007" s="33"/>
      <c r="HW1007" s="33"/>
      <c r="HX1007" s="33"/>
      <c r="HY1007" s="33"/>
      <c r="HZ1007" s="33"/>
      <c r="IA1007" s="33"/>
      <c r="IB1007" s="33"/>
      <c r="IC1007" s="33"/>
      <c r="ID1007" s="33"/>
      <c r="IE1007" s="33"/>
      <c r="IF1007" s="33"/>
      <c r="IG1007" s="33"/>
      <c r="IH1007" s="33"/>
      <c r="II1007" s="33"/>
      <c r="IJ1007" s="33"/>
      <c r="IK1007" s="33"/>
      <c r="IL1007" s="33"/>
      <c r="IM1007" s="33"/>
      <c r="IN1007" s="33"/>
      <c r="IO1007" s="33"/>
      <c r="IP1007" s="33"/>
      <c r="IQ1007" s="33"/>
      <c r="IR1007" s="33"/>
      <c r="IS1007" s="33"/>
      <c r="IT1007" s="33"/>
      <c r="IU1007" s="33"/>
      <c r="IV1007" s="33"/>
      <c r="IW1007" s="33"/>
      <c r="IX1007" s="33"/>
      <c r="IY1007" s="33"/>
      <c r="IZ1007" s="33"/>
      <c r="JA1007" s="33"/>
      <c r="JB1007" s="33"/>
      <c r="JC1007" s="33"/>
      <c r="JD1007" s="33"/>
      <c r="JE1007" s="33"/>
      <c r="JF1007" s="33"/>
      <c r="JG1007" s="33"/>
      <c r="JH1007" s="33"/>
      <c r="JI1007" s="33"/>
      <c r="JJ1007" s="33"/>
      <c r="JK1007" s="33"/>
      <c r="JL1007" s="33"/>
      <c r="JM1007" s="33"/>
      <c r="JN1007" s="33"/>
      <c r="JO1007" s="33"/>
      <c r="JP1007" s="33"/>
      <c r="JQ1007" s="33"/>
      <c r="JR1007" s="33"/>
      <c r="JS1007" s="33"/>
      <c r="JT1007" s="33"/>
      <c r="JU1007" s="33"/>
      <c r="JV1007" s="33"/>
      <c r="JW1007" s="33"/>
      <c r="JX1007" s="33"/>
      <c r="JY1007" s="33"/>
      <c r="JZ1007" s="33"/>
      <c r="KA1007" s="33"/>
      <c r="KB1007" s="33"/>
      <c r="KC1007" s="33"/>
      <c r="KD1007" s="33"/>
      <c r="KE1007" s="33"/>
      <c r="KF1007" s="33"/>
      <c r="KG1007" s="33"/>
      <c r="KH1007" s="33"/>
      <c r="KI1007" s="33"/>
      <c r="KJ1007" s="33"/>
    </row>
    <row r="1008" spans="1:31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  <c r="GJ1008" s="33"/>
      <c r="GK1008" s="33"/>
      <c r="GL1008" s="33"/>
      <c r="GM1008" s="33"/>
      <c r="GN1008" s="33"/>
      <c r="GO1008" s="33"/>
      <c r="GP1008" s="33"/>
      <c r="GQ1008" s="33"/>
      <c r="GR1008" s="33"/>
      <c r="GS1008" s="33"/>
      <c r="GT1008" s="33"/>
      <c r="GU1008" s="33"/>
      <c r="GV1008" s="33"/>
      <c r="GW1008" s=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HG1008" s="33"/>
      <c r="HH1008" s="33"/>
      <c r="HI1008" s="33"/>
      <c r="HJ1008" s="33"/>
      <c r="HK1008" s="33"/>
      <c r="HL1008" s="33"/>
      <c r="HM1008" s="33"/>
      <c r="HN1008" s="33"/>
      <c r="HO1008" s="33"/>
      <c r="HP1008" s="33"/>
      <c r="HQ1008" s="33"/>
      <c r="HR1008" s="33"/>
      <c r="HS1008" s="33"/>
      <c r="HT1008" s="33"/>
      <c r="HU1008" s="33"/>
      <c r="HV1008" s="33"/>
      <c r="HW1008" s="33"/>
      <c r="HX1008" s="33"/>
      <c r="HY1008" s="33"/>
      <c r="HZ1008" s="33"/>
      <c r="IA1008" s="33"/>
      <c r="IB1008" s="33"/>
      <c r="IC1008" s="33"/>
      <c r="ID1008" s="33"/>
      <c r="IE1008" s="33"/>
      <c r="IF1008" s="33"/>
      <c r="IG1008" s="33"/>
      <c r="IH1008" s="33"/>
      <c r="II1008" s="33"/>
      <c r="IJ1008" s="33"/>
      <c r="IK1008" s="33"/>
      <c r="IL1008" s="33"/>
      <c r="IM1008" s="33"/>
      <c r="IN1008" s="33"/>
      <c r="IO1008" s="33"/>
      <c r="IP1008" s="33"/>
      <c r="IQ1008" s="33"/>
      <c r="IR1008" s="33"/>
      <c r="IS1008" s="33"/>
      <c r="IT1008" s="33"/>
      <c r="IU1008" s="33"/>
      <c r="IV1008" s="33"/>
      <c r="IW1008" s="33"/>
      <c r="IX1008" s="33"/>
      <c r="IY1008" s="33"/>
      <c r="IZ1008" s="33"/>
      <c r="JA1008" s="33"/>
      <c r="JB1008" s="33"/>
      <c r="JC1008" s="33"/>
      <c r="JD1008" s="33"/>
      <c r="JE1008" s="33"/>
      <c r="JF1008" s="33"/>
      <c r="JG1008" s="33"/>
      <c r="JH1008" s="33"/>
      <c r="JI1008" s="33"/>
      <c r="JJ1008" s="33"/>
      <c r="JK1008" s="33"/>
      <c r="JL1008" s="33"/>
      <c r="JM1008" s="33"/>
      <c r="JN1008" s="33"/>
      <c r="JO1008" s="33"/>
      <c r="JP1008" s="33"/>
      <c r="JQ1008" s="33"/>
      <c r="JR1008" s="33"/>
      <c r="JS1008" s="33"/>
      <c r="JT1008" s="33"/>
      <c r="JU1008" s="33"/>
      <c r="JV1008" s="33"/>
      <c r="JW1008" s="33"/>
      <c r="JX1008" s="33"/>
      <c r="JY1008" s="33"/>
      <c r="JZ1008" s="33"/>
      <c r="KA1008" s="33"/>
      <c r="KB1008" s="33"/>
      <c r="KC1008" s="33"/>
      <c r="KD1008" s="33"/>
      <c r="KE1008" s="33"/>
      <c r="KF1008" s="33"/>
      <c r="KG1008" s="33"/>
      <c r="KH1008" s="33"/>
      <c r="KI1008" s="33"/>
      <c r="KJ1008" s="33"/>
    </row>
    <row r="1009" spans="1:296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  <c r="FZ1009" s="33"/>
      <c r="GA1009" s="33"/>
      <c r="GB1009" s="33"/>
      <c r="GC1009" s="33"/>
      <c r="GD1009" s="33"/>
      <c r="GE1009" s="33"/>
      <c r="GF1009" s="33"/>
      <c r="GG1009" s="33"/>
      <c r="GH1009" s="33"/>
      <c r="GI1009" s="33"/>
      <c r="GJ1009" s="33"/>
      <c r="GK1009" s="33"/>
      <c r="GL1009" s="33"/>
      <c r="GM1009" s="33"/>
      <c r="GN1009" s="33"/>
      <c r="GO1009" s="33"/>
      <c r="GP1009" s="33"/>
      <c r="GQ1009" s="33"/>
      <c r="GR1009" s="33"/>
      <c r="GS1009" s="33"/>
      <c r="GT1009" s="33"/>
      <c r="GU1009" s="33"/>
      <c r="GV1009" s="33"/>
      <c r="GW1009" s="33"/>
      <c r="GX1009" s="33"/>
      <c r="GY1009" s="33"/>
      <c r="GZ1009" s="33"/>
      <c r="HA1009" s="33"/>
      <c r="HB1009" s="33"/>
      <c r="HC1009" s="33"/>
      <c r="HD1009" s="33"/>
      <c r="HE1009" s="33"/>
      <c r="HF1009" s="33"/>
      <c r="HG1009" s="33"/>
      <c r="HH1009" s="33"/>
      <c r="HI1009" s="33"/>
      <c r="HJ1009" s="33"/>
      <c r="HK1009" s="33"/>
      <c r="HL1009" s="33"/>
      <c r="HM1009" s="33"/>
      <c r="HN1009" s="33"/>
      <c r="HO1009" s="33"/>
      <c r="HP1009" s="33"/>
      <c r="HQ1009" s="33"/>
      <c r="HR1009" s="33"/>
      <c r="HS1009" s="33"/>
      <c r="HT1009" s="33"/>
      <c r="HU1009" s="33"/>
      <c r="HV1009" s="33"/>
      <c r="HW1009" s="33"/>
      <c r="HX1009" s="33"/>
      <c r="HY1009" s="33"/>
      <c r="HZ1009" s="33"/>
      <c r="IA1009" s="33"/>
      <c r="IB1009" s="33"/>
      <c r="IC1009" s="33"/>
      <c r="ID1009" s="33"/>
      <c r="IE1009" s="33"/>
      <c r="IF1009" s="33"/>
      <c r="IG1009" s="33"/>
      <c r="IH1009" s="33"/>
      <c r="II1009" s="33"/>
      <c r="IJ1009" s="33"/>
      <c r="IK1009" s="33"/>
      <c r="IL1009" s="33"/>
      <c r="IM1009" s="33"/>
      <c r="IN1009" s="33"/>
      <c r="IO1009" s="33"/>
      <c r="IP1009" s="33"/>
      <c r="IQ1009" s="33"/>
      <c r="IR1009" s="33"/>
      <c r="IS1009" s="33"/>
      <c r="IT1009" s="33"/>
      <c r="IU1009" s="33"/>
      <c r="IV1009" s="33"/>
      <c r="IW1009" s="33"/>
      <c r="IX1009" s="33"/>
      <c r="IY1009" s="33"/>
      <c r="IZ1009" s="33"/>
      <c r="JA1009" s="33"/>
      <c r="JB1009" s="33"/>
      <c r="JC1009" s="33"/>
      <c r="JD1009" s="33"/>
      <c r="JE1009" s="33"/>
      <c r="JF1009" s="33"/>
      <c r="JG1009" s="33"/>
      <c r="JH1009" s="33"/>
      <c r="JI1009" s="33"/>
      <c r="JJ1009" s="33"/>
      <c r="JK1009" s="33"/>
      <c r="JL1009" s="33"/>
      <c r="JM1009" s="33"/>
      <c r="JN1009" s="33"/>
      <c r="JO1009" s="33"/>
      <c r="JP1009" s="33"/>
      <c r="JQ1009" s="33"/>
      <c r="JR1009" s="33"/>
      <c r="JS1009" s="33"/>
      <c r="JT1009" s="33"/>
      <c r="JU1009" s="33"/>
      <c r="JV1009" s="33"/>
      <c r="JW1009" s="33"/>
      <c r="JX1009" s="33"/>
      <c r="JY1009" s="33"/>
      <c r="JZ1009" s="33"/>
      <c r="KA1009" s="33"/>
      <c r="KB1009" s="33"/>
      <c r="KC1009" s="33"/>
      <c r="KD1009" s="33"/>
      <c r="KE1009" s="33"/>
      <c r="KF1009" s="33"/>
      <c r="KG1009" s="33"/>
      <c r="KH1009" s="33"/>
      <c r="KI1009" s="33"/>
      <c r="KJ1009" s="33"/>
    </row>
    <row r="1010" spans="1:296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/>
      <c r="IL1010" s="33"/>
      <c r="IM1010" s="33"/>
      <c r="IN1010" s="33"/>
      <c r="IO1010" s="33"/>
      <c r="IP1010" s="33"/>
      <c r="IQ1010" s="33"/>
      <c r="IR1010" s="33"/>
      <c r="IS1010" s="33"/>
      <c r="IT1010" s="33"/>
      <c r="IU1010" s="33"/>
      <c r="IV1010" s="33"/>
      <c r="IW1010" s="33"/>
      <c r="IX1010" s="33"/>
      <c r="IY1010" s="33"/>
      <c r="IZ1010" s="33"/>
      <c r="JA1010" s="33"/>
      <c r="JB1010" s="33"/>
      <c r="JC1010" s="33"/>
      <c r="JD1010" s="33"/>
      <c r="JE1010" s="33"/>
      <c r="JF1010" s="33"/>
      <c r="JG1010" s="33"/>
      <c r="JH1010" s="33"/>
      <c r="JI1010" s="33"/>
      <c r="JJ1010" s="33"/>
      <c r="JK1010" s="33"/>
      <c r="JL1010" s="33"/>
      <c r="JM1010" s="33"/>
      <c r="JN1010" s="33"/>
      <c r="JO1010" s="33"/>
      <c r="JP1010" s="33"/>
      <c r="JQ1010" s="33"/>
      <c r="JR1010" s="33"/>
      <c r="JS1010" s="33"/>
      <c r="JT1010" s="33"/>
      <c r="JU1010" s="33"/>
      <c r="JV1010" s="33"/>
      <c r="JW1010" s="33"/>
      <c r="JX1010" s="33"/>
      <c r="JY1010" s="33"/>
      <c r="JZ1010" s="33"/>
      <c r="KA1010" s="33"/>
      <c r="KB1010" s="33"/>
      <c r="KC1010" s="33"/>
      <c r="KD1010" s="33"/>
      <c r="KE1010" s="33"/>
      <c r="KF1010" s="33"/>
      <c r="KG1010" s="33"/>
      <c r="KH1010" s="33"/>
      <c r="KI1010" s="33"/>
      <c r="KJ1010" s="33"/>
    </row>
    <row r="1011" spans="1:296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  <c r="FZ1011" s="33"/>
      <c r="GA1011" s="33"/>
      <c r="GB1011" s="33"/>
      <c r="GC1011" s="33"/>
      <c r="GD1011" s="33"/>
      <c r="GE1011" s="33"/>
      <c r="GF1011" s="33"/>
      <c r="GG1011" s="33"/>
      <c r="GH1011" s="33"/>
      <c r="GI1011" s="33"/>
      <c r="GJ1011" s="33"/>
      <c r="GK1011" s="33"/>
      <c r="GL1011" s="33"/>
      <c r="GM1011" s="33"/>
      <c r="GN1011" s="33"/>
      <c r="GO1011" s="33"/>
      <c r="GP1011" s="33"/>
      <c r="GQ1011" s="33"/>
      <c r="GR1011" s="33"/>
      <c r="GS1011" s="33"/>
      <c r="GT1011" s="33"/>
      <c r="GU1011" s="33"/>
      <c r="GV1011" s="33"/>
      <c r="GW1011" s="33"/>
      <c r="GX1011" s="33"/>
      <c r="GY1011" s="33"/>
      <c r="GZ1011" s="33"/>
      <c r="HA1011" s="33"/>
      <c r="HB1011" s="33"/>
      <c r="HC1011" s="33"/>
      <c r="HD1011" s="33"/>
      <c r="HE1011" s="33"/>
      <c r="HF1011" s="33"/>
      <c r="HG1011" s="33"/>
      <c r="HH1011" s="33"/>
      <c r="HI1011" s="33"/>
      <c r="HJ1011" s="33"/>
      <c r="HK1011" s="33"/>
      <c r="HL1011" s="33"/>
      <c r="HM1011" s="33"/>
      <c r="HN1011" s="33"/>
      <c r="HO1011" s="33"/>
      <c r="HP1011" s="33"/>
      <c r="HQ1011" s="33"/>
      <c r="HR1011" s="33"/>
      <c r="HS1011" s="33"/>
      <c r="HT1011" s="33"/>
      <c r="HU1011" s="33"/>
      <c r="HV1011" s="33"/>
      <c r="HW1011" s="33"/>
      <c r="HX1011" s="33"/>
      <c r="HY1011" s="33"/>
      <c r="HZ1011" s="33"/>
      <c r="IA1011" s="33"/>
      <c r="IB1011" s="33"/>
      <c r="IC1011" s="33"/>
      <c r="ID1011" s="33"/>
      <c r="IE1011" s="33"/>
      <c r="IF1011" s="33"/>
      <c r="IG1011" s="33"/>
      <c r="IH1011" s="33"/>
      <c r="II1011" s="33"/>
      <c r="IJ1011" s="33"/>
      <c r="IK1011" s="33"/>
      <c r="IL1011" s="33"/>
      <c r="IM1011" s="33"/>
      <c r="IN1011" s="33"/>
      <c r="IO1011" s="33"/>
      <c r="IP1011" s="33"/>
      <c r="IQ1011" s="33"/>
      <c r="IR1011" s="33"/>
      <c r="IS1011" s="33"/>
      <c r="IT1011" s="33"/>
      <c r="IU1011" s="33"/>
      <c r="IV1011" s="33"/>
      <c r="IW1011" s="33"/>
      <c r="IX1011" s="33"/>
      <c r="IY1011" s="33"/>
      <c r="IZ1011" s="33"/>
      <c r="JA1011" s="33"/>
      <c r="JB1011" s="33"/>
      <c r="JC1011" s="33"/>
      <c r="JD1011" s="33"/>
      <c r="JE1011" s="33"/>
      <c r="JF1011" s="33"/>
      <c r="JG1011" s="33"/>
      <c r="JH1011" s="33"/>
      <c r="JI1011" s="33"/>
      <c r="JJ1011" s="33"/>
      <c r="JK1011" s="33"/>
      <c r="JL1011" s="33"/>
      <c r="JM1011" s="33"/>
      <c r="JN1011" s="33"/>
      <c r="JO1011" s="33"/>
      <c r="JP1011" s="33"/>
      <c r="JQ1011" s="33"/>
      <c r="JR1011" s="33"/>
      <c r="JS1011" s="33"/>
      <c r="JT1011" s="33"/>
      <c r="JU1011" s="33"/>
      <c r="JV1011" s="33"/>
      <c r="JW1011" s="33"/>
      <c r="JX1011" s="33"/>
      <c r="JY1011" s="33"/>
      <c r="JZ1011" s="33"/>
      <c r="KA1011" s="33"/>
      <c r="KB1011" s="33"/>
      <c r="KC1011" s="33"/>
      <c r="KD1011" s="33"/>
      <c r="KE1011" s="33"/>
      <c r="KF1011" s="33"/>
      <c r="KG1011" s="33"/>
      <c r="KH1011" s="33"/>
      <c r="KI1011" s="33"/>
      <c r="KJ1011" s="33"/>
    </row>
  </sheetData>
  <pageMargins left="0.7" right="0.7" top="0.75" bottom="0.75" header="0.3" footer="0.3"/>
  <pageSetup paperSize="9" orientation="portrait" horizontalDpi="4294967293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75"/>
  <sheetViews>
    <sheetView zoomScale="175" zoomScaleNormal="175" workbookViewId="0">
      <pane ySplit="2" topLeftCell="A3" activePane="bottomLeft" state="frozen"/>
      <selection pane="bottomLeft" activeCell="F16" sqref="F15:F16"/>
    </sheetView>
  </sheetViews>
  <sheetFormatPr defaultRowHeight="12.75"/>
  <cols>
    <col min="1" max="1" width="5.85546875" style="73" customWidth="1"/>
    <col min="2" max="2" width="13.42578125" style="73" customWidth="1"/>
    <col min="3" max="3" width="12.42578125" style="73" customWidth="1"/>
    <col min="4" max="4" width="12.28515625" style="73" customWidth="1"/>
    <col min="5" max="5" width="21.140625" style="74" customWidth="1"/>
    <col min="6" max="6" width="13.28515625" style="74" customWidth="1"/>
    <col min="7" max="11" width="9.140625" style="73"/>
    <col min="12" max="12" width="9.42578125" style="73" customWidth="1"/>
    <col min="13" max="16384" width="9.140625" style="73"/>
  </cols>
  <sheetData>
    <row r="1" spans="1:15">
      <c r="A1" s="72" t="s">
        <v>548</v>
      </c>
    </row>
    <row r="2" spans="1:15" ht="12.75" customHeight="1">
      <c r="A2" s="75" t="s">
        <v>305</v>
      </c>
      <c r="B2" s="76" t="s">
        <v>243</v>
      </c>
      <c r="C2" s="76" t="s">
        <v>244</v>
      </c>
      <c r="D2" s="76" t="s">
        <v>245</v>
      </c>
      <c r="E2" s="76" t="s">
        <v>547</v>
      </c>
      <c r="F2" s="77"/>
      <c r="H2" s="73" t="str">
        <f>"CDC_SISAKET "</f>
        <v xml:space="preserve">CDC_SISAKET </v>
      </c>
    </row>
    <row r="3" spans="1:15" ht="12.75" customHeight="1">
      <c r="A3" s="78">
        <v>1</v>
      </c>
      <c r="B3" s="79" t="s">
        <v>12</v>
      </c>
      <c r="C3" s="79" t="s">
        <v>310</v>
      </c>
      <c r="D3" s="79" t="s">
        <v>389</v>
      </c>
      <c r="E3" s="80">
        <v>3</v>
      </c>
      <c r="F3" s="81"/>
      <c r="H3" s="73" t="str">
        <f>"แจ้งพื้นที่ต้องเฝ้าระวังโรคไข้เลือดออกเข้มข้นประจำสัปดาห์ที่ "</f>
        <v xml:space="preserve">แจ้งพื้นที่ต้องเฝ้าระวังโรคไข้เลือดออกเข้มข้นประจำสัปดาห์ที่ </v>
      </c>
    </row>
    <row r="4" spans="1:15" ht="12.75" customHeight="1">
      <c r="A4" s="78">
        <v>2</v>
      </c>
      <c r="B4" s="79" t="s">
        <v>12</v>
      </c>
      <c r="C4" s="79" t="s">
        <v>376</v>
      </c>
      <c r="D4" s="79" t="s">
        <v>540</v>
      </c>
      <c r="E4" s="80">
        <v>2</v>
      </c>
      <c r="F4" s="81"/>
      <c r="H4" s="73" t="str">
        <f>"พบ "&amp; A40 &amp;" หมู่บ้าน ประกอบด้วย"</f>
        <v>พบ  หมู่บ้าน ประกอบด้วย</v>
      </c>
    </row>
    <row r="5" spans="1:15" ht="12.75" customHeight="1">
      <c r="A5" s="78">
        <v>3</v>
      </c>
      <c r="B5" s="79" t="s">
        <v>12</v>
      </c>
      <c r="C5" s="79" t="s">
        <v>9</v>
      </c>
      <c r="D5" s="79" t="s">
        <v>534</v>
      </c>
      <c r="E5" s="80">
        <v>2</v>
      </c>
      <c r="F5" s="81"/>
      <c r="H5" s="73" t="str">
        <f>"อำเภอ "&amp;B3&amp;" ตำบล"&amp;C3 &amp;" บ้าน"&amp;D3</f>
        <v>อำเภอ กันทรลักษ์ ตำบลทุ่งใหญ่ บ้านประทาย</v>
      </c>
      <c r="M5" s="73">
        <v>1</v>
      </c>
      <c r="N5" s="73" t="s">
        <v>452</v>
      </c>
      <c r="O5" s="73" t="str">
        <f>M5&amp;N5&amp;H5</f>
        <v>1.อำเภอ กันทรลักษ์ ตำบลทุ่งใหญ่ บ้านประทาย</v>
      </c>
    </row>
    <row r="6" spans="1:15" ht="12.75" customHeight="1">
      <c r="A6" s="78">
        <v>4</v>
      </c>
      <c r="B6" s="79" t="s">
        <v>12</v>
      </c>
      <c r="C6" s="79" t="s">
        <v>365</v>
      </c>
      <c r="D6" s="79" t="s">
        <v>536</v>
      </c>
      <c r="E6" s="80">
        <v>2</v>
      </c>
      <c r="F6" s="81"/>
      <c r="H6" s="73" t="str">
        <f t="shared" ref="H6:H69" si="0">"อำเภอ "&amp;B4&amp;" ตำบล"&amp;C4 &amp;" บ้าน"&amp;D4</f>
        <v>อำเภอ กันทรลักษ์ ตำบลภูเงิน บ้านศรีสมบูรณ์</v>
      </c>
      <c r="M6" s="73">
        <v>2</v>
      </c>
      <c r="N6" s="73" t="s">
        <v>452</v>
      </c>
      <c r="O6" s="73" t="str">
        <f t="shared" ref="O6:O69" si="1">M6&amp;N6&amp;H6</f>
        <v>2.อำเภอ กันทรลักษ์ ตำบลภูเงิน บ้านศรีสมบูรณ์</v>
      </c>
    </row>
    <row r="7" spans="1:15" ht="12.75" customHeight="1">
      <c r="A7" s="78">
        <v>5</v>
      </c>
      <c r="B7" s="79" t="s">
        <v>12</v>
      </c>
      <c r="C7" s="79" t="s">
        <v>373</v>
      </c>
      <c r="D7" s="79" t="s">
        <v>526</v>
      </c>
      <c r="E7" s="80">
        <v>2</v>
      </c>
      <c r="H7" s="73" t="str">
        <f t="shared" si="0"/>
        <v>อำเภอ กันทรลักษ์ ตำบลเมือง บ้านจานเสียว</v>
      </c>
      <c r="M7" s="73">
        <v>3</v>
      </c>
      <c r="N7" s="73" t="s">
        <v>452</v>
      </c>
      <c r="O7" s="73" t="str">
        <f t="shared" si="1"/>
        <v>3.อำเภอ กันทรลักษ์ ตำบลเมือง บ้านจานเสียว</v>
      </c>
    </row>
    <row r="8" spans="1:15" ht="12.75" customHeight="1">
      <c r="A8" s="78">
        <v>6</v>
      </c>
      <c r="B8" s="79" t="s">
        <v>12</v>
      </c>
      <c r="C8" s="79" t="s">
        <v>357</v>
      </c>
      <c r="D8" s="79" t="s">
        <v>403</v>
      </c>
      <c r="E8" s="80">
        <v>2</v>
      </c>
      <c r="H8" s="73" t="str">
        <f t="shared" si="0"/>
        <v>อำเภอ กันทรลักษ์ ตำบลละลาย บ้านโนนมีชัย</v>
      </c>
      <c r="M8" s="73">
        <v>4</v>
      </c>
      <c r="N8" s="73" t="s">
        <v>452</v>
      </c>
      <c r="O8" s="73" t="str">
        <f t="shared" si="1"/>
        <v>4.อำเภอ กันทรลักษ์ ตำบลละลาย บ้านโนนมีชัย</v>
      </c>
    </row>
    <row r="9" spans="1:15" ht="12.75" customHeight="1">
      <c r="A9" s="78">
        <v>7</v>
      </c>
      <c r="B9" s="79" t="s">
        <v>11</v>
      </c>
      <c r="C9" s="79" t="s">
        <v>414</v>
      </c>
      <c r="D9" s="79" t="s">
        <v>414</v>
      </c>
      <c r="E9" s="80">
        <v>2</v>
      </c>
      <c r="H9" s="73" t="str">
        <f t="shared" si="0"/>
        <v>อำเภอ กันทรลักษ์ ตำบลเวียงเหนือ บ้านรังชมภู</v>
      </c>
      <c r="M9" s="73">
        <v>5</v>
      </c>
      <c r="N9" s="73" t="s">
        <v>452</v>
      </c>
      <c r="O9" s="73" t="str">
        <f t="shared" si="1"/>
        <v>5.อำเภอ กันทรลักษ์ ตำบลเวียงเหนือ บ้านรังชมภู</v>
      </c>
    </row>
    <row r="10" spans="1:15">
      <c r="A10" s="78">
        <v>8</v>
      </c>
      <c r="B10" s="79" t="s">
        <v>13</v>
      </c>
      <c r="C10" s="79" t="s">
        <v>11</v>
      </c>
      <c r="D10" s="79" t="s">
        <v>434</v>
      </c>
      <c r="E10" s="80">
        <v>2</v>
      </c>
      <c r="H10" s="73" t="str">
        <f t="shared" si="0"/>
        <v>อำเภอ กันทรลักษ์ ตำบลสวนกล้วย บ้านหนองหิน</v>
      </c>
      <c r="M10" s="73">
        <v>6</v>
      </c>
      <c r="N10" s="73" t="s">
        <v>452</v>
      </c>
      <c r="O10" s="73" t="str">
        <f t="shared" si="1"/>
        <v>6.อำเภอ กันทรลักษ์ ตำบลสวนกล้วย บ้านหนองหิน</v>
      </c>
    </row>
    <row r="11" spans="1:15">
      <c r="A11" s="78">
        <v>9</v>
      </c>
      <c r="B11" s="79" t="s">
        <v>13</v>
      </c>
      <c r="C11" s="79" t="s">
        <v>11</v>
      </c>
      <c r="D11" s="79" t="s">
        <v>527</v>
      </c>
      <c r="E11" s="80">
        <v>2</v>
      </c>
      <c r="H11" s="73" t="str">
        <f t="shared" si="0"/>
        <v>อำเภอ กันทรารมย์ ตำบลหนองแก้ว บ้านหนองแก้ว</v>
      </c>
      <c r="M11" s="73">
        <v>7</v>
      </c>
      <c r="N11" s="73" t="s">
        <v>452</v>
      </c>
      <c r="O11" s="73" t="str">
        <f t="shared" si="1"/>
        <v>7.อำเภอ กันทรารมย์ ตำบลหนองแก้ว บ้านหนองแก้ว</v>
      </c>
    </row>
    <row r="12" spans="1:15">
      <c r="A12" s="78">
        <v>10</v>
      </c>
      <c r="B12" s="79" t="s">
        <v>13</v>
      </c>
      <c r="C12" s="79" t="s">
        <v>405</v>
      </c>
      <c r="D12" s="79" t="s">
        <v>482</v>
      </c>
      <c r="E12" s="80">
        <v>3</v>
      </c>
      <c r="H12" s="73" t="str">
        <f t="shared" si="0"/>
        <v>อำเภอ ขุขันธ์ ตำบลกันทรารมย์ บ้านตายอ</v>
      </c>
      <c r="M12" s="73">
        <v>8</v>
      </c>
      <c r="N12" s="73" t="s">
        <v>452</v>
      </c>
      <c r="O12" s="73" t="str">
        <f t="shared" si="1"/>
        <v>8.อำเภอ ขุขันธ์ ตำบลกันทรารมย์ บ้านตายอ</v>
      </c>
    </row>
    <row r="13" spans="1:15">
      <c r="A13" s="78">
        <v>11</v>
      </c>
      <c r="B13" s="79" t="s">
        <v>13</v>
      </c>
      <c r="C13" s="79" t="s">
        <v>405</v>
      </c>
      <c r="D13" s="79" t="s">
        <v>405</v>
      </c>
      <c r="E13" s="80">
        <v>3</v>
      </c>
      <c r="H13" s="73" t="str">
        <f t="shared" si="0"/>
        <v>อำเภอ ขุขันธ์ ตำบลกันทรารมย์ บ้านศรีอุดม</v>
      </c>
      <c r="M13" s="73">
        <v>9</v>
      </c>
      <c r="N13" s="73" t="s">
        <v>452</v>
      </c>
      <c r="O13" s="73" t="str">
        <f t="shared" si="1"/>
        <v>9.อำเภอ ขุขันธ์ ตำบลกันทรารมย์ บ้านศรีอุดม</v>
      </c>
    </row>
    <row r="14" spans="1:15">
      <c r="A14" s="78">
        <v>12</v>
      </c>
      <c r="B14" s="79" t="s">
        <v>13</v>
      </c>
      <c r="C14" s="79" t="s">
        <v>388</v>
      </c>
      <c r="D14" s="79" t="s">
        <v>415</v>
      </c>
      <c r="E14" s="80">
        <v>2</v>
      </c>
      <c r="H14" s="73" t="str">
        <f t="shared" si="0"/>
        <v>อำเภอ ขุขันธ์ ตำบลจะกง บ้านกองหลวง</v>
      </c>
      <c r="M14" s="73">
        <v>10</v>
      </c>
      <c r="N14" s="73" t="s">
        <v>452</v>
      </c>
      <c r="O14" s="73" t="str">
        <f t="shared" si="1"/>
        <v>10.อำเภอ ขุขันธ์ ตำบลจะกง บ้านกองหลวง</v>
      </c>
    </row>
    <row r="15" spans="1:15">
      <c r="A15" s="78">
        <v>13</v>
      </c>
      <c r="B15" s="79" t="s">
        <v>13</v>
      </c>
      <c r="C15" s="79" t="s">
        <v>388</v>
      </c>
      <c r="D15" s="79" t="s">
        <v>520</v>
      </c>
      <c r="E15" s="80">
        <v>2</v>
      </c>
      <c r="H15" s="73" t="str">
        <f t="shared" si="0"/>
        <v>อำเภอ ขุขันธ์ ตำบลจะกง บ้านจะกง</v>
      </c>
      <c r="M15" s="73">
        <v>11</v>
      </c>
      <c r="N15" s="73" t="s">
        <v>452</v>
      </c>
      <c r="O15" s="73" t="str">
        <f t="shared" si="1"/>
        <v>11.อำเภอ ขุขันธ์ ตำบลจะกง บ้านจะกง</v>
      </c>
    </row>
    <row r="16" spans="1:15">
      <c r="A16" s="78">
        <v>14</v>
      </c>
      <c r="B16" s="79" t="s">
        <v>13</v>
      </c>
      <c r="C16" s="79" t="s">
        <v>388</v>
      </c>
      <c r="D16" s="79" t="s">
        <v>523</v>
      </c>
      <c r="E16" s="80">
        <v>2</v>
      </c>
      <c r="H16" s="73" t="str">
        <f t="shared" si="0"/>
        <v>อำเภอ ขุขันธ์ ตำบลใจดี บ้านโคกมะเขือ</v>
      </c>
      <c r="M16" s="73">
        <v>12</v>
      </c>
      <c r="N16" s="73" t="s">
        <v>452</v>
      </c>
      <c r="O16" s="73" t="str">
        <f t="shared" si="1"/>
        <v>12.อำเภอ ขุขันธ์ ตำบลใจดี บ้านโคกมะเขือ</v>
      </c>
    </row>
    <row r="17" spans="1:15">
      <c r="A17" s="78">
        <v>15</v>
      </c>
      <c r="B17" s="79" t="s">
        <v>13</v>
      </c>
      <c r="C17" s="79" t="s">
        <v>388</v>
      </c>
      <c r="D17" s="79" t="s">
        <v>521</v>
      </c>
      <c r="E17" s="80">
        <v>3</v>
      </c>
      <c r="H17" s="73" t="str">
        <f t="shared" si="0"/>
        <v>อำเภอ ขุขันธ์ ตำบลใจดี บ้านตาสุ</v>
      </c>
      <c r="M17" s="73">
        <v>13</v>
      </c>
      <c r="N17" s="73" t="s">
        <v>452</v>
      </c>
      <c r="O17" s="73" t="str">
        <f t="shared" si="1"/>
        <v>13.อำเภอ ขุขันธ์ ตำบลใจดี บ้านตาสุ</v>
      </c>
    </row>
    <row r="18" spans="1:15">
      <c r="A18" s="78">
        <v>16</v>
      </c>
      <c r="B18" s="79" t="s">
        <v>13</v>
      </c>
      <c r="C18" s="79" t="s">
        <v>372</v>
      </c>
      <c r="D18" s="79" t="s">
        <v>487</v>
      </c>
      <c r="E18" s="80">
        <v>2</v>
      </c>
      <c r="H18" s="73" t="str">
        <f t="shared" si="0"/>
        <v>อำเภอ ขุขันธ์ ตำบลใจดี บ้านลำภู</v>
      </c>
      <c r="M18" s="73">
        <v>14</v>
      </c>
      <c r="N18" s="73" t="s">
        <v>452</v>
      </c>
      <c r="O18" s="73" t="str">
        <f t="shared" si="1"/>
        <v>14.อำเภอ ขุขันธ์ ตำบลใจดี บ้านลำภู</v>
      </c>
    </row>
    <row r="19" spans="1:15">
      <c r="A19" s="78">
        <v>17</v>
      </c>
      <c r="B19" s="79" t="s">
        <v>13</v>
      </c>
      <c r="C19" s="79" t="s">
        <v>338</v>
      </c>
      <c r="D19" s="79" t="s">
        <v>436</v>
      </c>
      <c r="E19" s="80">
        <v>2</v>
      </c>
      <c r="H19" s="73" t="str">
        <f t="shared" si="0"/>
        <v>อำเภอ ขุขันธ์ ตำบลใจดี บ้านสมใจ</v>
      </c>
      <c r="M19" s="73">
        <v>15</v>
      </c>
      <c r="N19" s="73" t="s">
        <v>452</v>
      </c>
      <c r="O19" s="73" t="str">
        <f t="shared" si="1"/>
        <v>15.อำเภอ ขุขันธ์ ตำบลใจดี บ้านสมใจ</v>
      </c>
    </row>
    <row r="20" spans="1:15" ht="25.5">
      <c r="A20" s="78">
        <v>18</v>
      </c>
      <c r="B20" s="79" t="s">
        <v>16</v>
      </c>
      <c r="C20" s="79" t="s">
        <v>530</v>
      </c>
      <c r="D20" s="79" t="s">
        <v>541</v>
      </c>
      <c r="E20" s="80">
        <v>2</v>
      </c>
      <c r="H20" s="73" t="str">
        <f t="shared" si="0"/>
        <v>อำเภอ ขุขันธ์ ตำบลศรีตระกูล บ้านสนวนตะวันตก</v>
      </c>
      <c r="M20" s="73">
        <v>16</v>
      </c>
      <c r="N20" s="73" t="s">
        <v>452</v>
      </c>
      <c r="O20" s="73" t="str">
        <f t="shared" si="1"/>
        <v>16.อำเภอ ขุขันธ์ ตำบลศรีตระกูล บ้านสนวนตะวันตก</v>
      </c>
    </row>
    <row r="21" spans="1:15">
      <c r="A21" s="78">
        <v>19</v>
      </c>
      <c r="B21" s="79" t="s">
        <v>15</v>
      </c>
      <c r="C21" s="79" t="s">
        <v>516</v>
      </c>
      <c r="D21" s="79" t="s">
        <v>517</v>
      </c>
      <c r="E21" s="80">
        <v>2</v>
      </c>
      <c r="H21" s="73" t="str">
        <f t="shared" si="0"/>
        <v>อำเภอ ขุขันธ์ ตำบลห้วยสำราญ บ้านตาฮี</v>
      </c>
      <c r="M21" s="73">
        <v>17</v>
      </c>
      <c r="N21" s="73" t="s">
        <v>452</v>
      </c>
      <c r="O21" s="73" t="str">
        <f t="shared" si="1"/>
        <v>17.อำเภอ ขุขันธ์ ตำบลห้วยสำราญ บ้านตาฮี</v>
      </c>
    </row>
    <row r="22" spans="1:15">
      <c r="A22" s="78">
        <v>20</v>
      </c>
      <c r="B22" s="79" t="s">
        <v>27</v>
      </c>
      <c r="C22" s="79" t="s">
        <v>529</v>
      </c>
      <c r="D22" s="79" t="s">
        <v>437</v>
      </c>
      <c r="E22" s="80">
        <v>2</v>
      </c>
      <c r="H22" s="73" t="str">
        <f t="shared" si="0"/>
        <v>อำเภอ ขุนหาญ ตำบลโพธิ์กระสังข บ้านโพธิ์กระสังข์เหน</v>
      </c>
      <c r="M22" s="73">
        <v>18</v>
      </c>
      <c r="N22" s="73" t="s">
        <v>452</v>
      </c>
      <c r="O22" s="73" t="str">
        <f t="shared" si="1"/>
        <v>18.อำเภอ ขุนหาญ ตำบลโพธิ์กระสังข บ้านโพธิ์กระสังข์เหน</v>
      </c>
    </row>
    <row r="23" spans="1:15">
      <c r="A23" s="78">
        <v>21</v>
      </c>
      <c r="B23" s="79" t="s">
        <v>24</v>
      </c>
      <c r="C23" s="79" t="s">
        <v>418</v>
      </c>
      <c r="D23" s="79" t="s">
        <v>418</v>
      </c>
      <c r="E23" s="80">
        <v>2</v>
      </c>
      <c r="H23" s="73" t="str">
        <f t="shared" si="0"/>
        <v>อำเภอ ปรางค์กู่ ตำบลโพธิ์ศรี บ้านกอกหวาน</v>
      </c>
      <c r="M23" s="73">
        <v>19</v>
      </c>
      <c r="N23" s="73" t="s">
        <v>452</v>
      </c>
      <c r="O23" s="73" t="str">
        <f t="shared" si="1"/>
        <v>19.อำเภอ ปรางค์กู่ ตำบลโพธิ์ศรี บ้านกอกหวาน</v>
      </c>
    </row>
    <row r="24" spans="1:15">
      <c r="A24" s="78">
        <v>22</v>
      </c>
      <c r="B24" s="79" t="s">
        <v>9</v>
      </c>
      <c r="C24" s="79" t="s">
        <v>385</v>
      </c>
      <c r="D24" s="79" t="s">
        <v>518</v>
      </c>
      <c r="E24" s="80">
        <v>2</v>
      </c>
      <c r="H24" s="73" t="str">
        <f t="shared" si="0"/>
        <v>อำเภอ พยุห์ ตำบลพรหมสวัสดิ์ บ้านโนนสว่าง</v>
      </c>
      <c r="M24" s="73">
        <v>20</v>
      </c>
      <c r="N24" s="73" t="s">
        <v>452</v>
      </c>
      <c r="O24" s="73" t="str">
        <f t="shared" si="1"/>
        <v>20.อำเภอ พยุห์ ตำบลพรหมสวัสดิ์ บ้านโนนสว่าง</v>
      </c>
    </row>
    <row r="25" spans="1:15">
      <c r="A25" s="78">
        <v>23</v>
      </c>
      <c r="B25" s="79" t="s">
        <v>9</v>
      </c>
      <c r="C25" s="79" t="s">
        <v>385</v>
      </c>
      <c r="D25" s="79" t="s">
        <v>496</v>
      </c>
      <c r="E25" s="80">
        <v>2</v>
      </c>
      <c r="H25" s="73" t="str">
        <f t="shared" si="0"/>
        <v>อำเภอ ภูสิงห์ ตำบลโคกตาล บ้านโคกตาล</v>
      </c>
      <c r="M25" s="73">
        <v>21</v>
      </c>
      <c r="N25" s="73" t="s">
        <v>452</v>
      </c>
      <c r="O25" s="73" t="str">
        <f t="shared" si="1"/>
        <v>21.อำเภอ ภูสิงห์ ตำบลโคกตาล บ้านโคกตาล</v>
      </c>
    </row>
    <row r="26" spans="1:15">
      <c r="A26" s="78">
        <v>24</v>
      </c>
      <c r="B26" s="79" t="s">
        <v>17</v>
      </c>
      <c r="C26" s="79" t="s">
        <v>428</v>
      </c>
      <c r="D26" s="79" t="s">
        <v>429</v>
      </c>
      <c r="E26" s="80">
        <v>2</v>
      </c>
      <c r="H26" s="73" t="str">
        <f t="shared" si="0"/>
        <v>อำเภอ เมือง ตำบลหนองครก บ้านหนองกิโล</v>
      </c>
      <c r="M26" s="73">
        <v>22</v>
      </c>
      <c r="N26" s="73" t="s">
        <v>452</v>
      </c>
      <c r="O26" s="73" t="str">
        <f t="shared" si="1"/>
        <v>22.อำเภอ เมือง ตำบลหนองครก บ้านหนองกิโล</v>
      </c>
    </row>
    <row r="27" spans="1:15">
      <c r="A27" s="78">
        <v>25</v>
      </c>
      <c r="B27" s="79" t="s">
        <v>17</v>
      </c>
      <c r="C27" s="79" t="s">
        <v>430</v>
      </c>
      <c r="D27" s="79" t="s">
        <v>430</v>
      </c>
      <c r="E27" s="80">
        <v>2</v>
      </c>
      <c r="H27" s="73" t="str">
        <f t="shared" si="0"/>
        <v>อำเภอ เมือง ตำบลหนองครก บ้านหนองแดง,โพธิ์</v>
      </c>
      <c r="M27" s="73">
        <v>23</v>
      </c>
      <c r="N27" s="73" t="s">
        <v>452</v>
      </c>
      <c r="O27" s="73" t="str">
        <f t="shared" si="1"/>
        <v>23.อำเภอ เมือง ตำบลหนองครก บ้านหนองแดง,โพธิ์</v>
      </c>
    </row>
    <row r="28" spans="1:15">
      <c r="A28" s="78">
        <v>26</v>
      </c>
      <c r="B28" s="79" t="s">
        <v>23</v>
      </c>
      <c r="C28" s="79" t="s">
        <v>411</v>
      </c>
      <c r="D28" s="79" t="s">
        <v>525</v>
      </c>
      <c r="E28" s="80">
        <v>4</v>
      </c>
      <c r="H28" s="73" t="str">
        <f t="shared" si="0"/>
        <v>อำเภอ ราษีไศล ตำบลสร้างปี่ บ้านโนนพยอม</v>
      </c>
      <c r="M28" s="73">
        <v>24</v>
      </c>
      <c r="N28" s="73" t="s">
        <v>452</v>
      </c>
      <c r="O28" s="73" t="str">
        <f t="shared" si="1"/>
        <v>24.อำเภอ ราษีไศล ตำบลสร้างปี่ บ้านโนนพยอม</v>
      </c>
    </row>
    <row r="29" spans="1:15">
      <c r="A29" s="78">
        <v>27</v>
      </c>
      <c r="B29" s="79" t="s">
        <v>19</v>
      </c>
      <c r="C29" s="79" t="s">
        <v>498</v>
      </c>
      <c r="D29" s="79" t="s">
        <v>392</v>
      </c>
      <c r="E29" s="80">
        <v>2</v>
      </c>
      <c r="H29" s="73" t="str">
        <f t="shared" si="0"/>
        <v>อำเภอ ราษีไศล ตำบลหนองอึ่ง บ้านหนองอึ่ง</v>
      </c>
      <c r="M29" s="73">
        <v>25</v>
      </c>
      <c r="N29" s="73" t="s">
        <v>452</v>
      </c>
      <c r="O29" s="73" t="str">
        <f t="shared" si="1"/>
        <v>25.อำเภอ ราษีไศล ตำบลหนองอึ่ง บ้านหนองอึ่ง</v>
      </c>
    </row>
    <row r="30" spans="1:15">
      <c r="A30" s="78">
        <v>28</v>
      </c>
      <c r="B30" s="79" t="s">
        <v>79</v>
      </c>
      <c r="C30" s="79" t="s">
        <v>344</v>
      </c>
      <c r="D30" s="79" t="s">
        <v>539</v>
      </c>
      <c r="E30" s="80">
        <v>2</v>
      </c>
      <c r="H30" s="73" t="str">
        <f t="shared" si="0"/>
        <v>อำเภอ วังหิน ตำบลบ่อแก้ว บ้านหนองรวง</v>
      </c>
      <c r="M30" s="73">
        <v>26</v>
      </c>
      <c r="N30" s="73" t="s">
        <v>452</v>
      </c>
      <c r="O30" s="73" t="str">
        <f t="shared" si="1"/>
        <v>26.อำเภอ วังหิน ตำบลบ่อแก้ว บ้านหนองรวง</v>
      </c>
    </row>
    <row r="31" spans="1:15">
      <c r="A31" s="78">
        <v>29</v>
      </c>
      <c r="B31" s="79" t="s">
        <v>79</v>
      </c>
      <c r="C31" s="79" t="s">
        <v>439</v>
      </c>
      <c r="D31" s="79" t="s">
        <v>447</v>
      </c>
      <c r="E31" s="80">
        <v>4</v>
      </c>
      <c r="H31" s="73" t="str">
        <f t="shared" si="0"/>
        <v>อำเภอ ห้วยทับทัน ตำบลผักไหม บ้านดู่</v>
      </c>
      <c r="M31" s="73">
        <v>27</v>
      </c>
      <c r="N31" s="73" t="s">
        <v>452</v>
      </c>
      <c r="O31" s="73" t="str">
        <f t="shared" si="1"/>
        <v>27.อำเภอ ห้วยทับทัน ตำบลผักไหม บ้านดู่</v>
      </c>
    </row>
    <row r="32" spans="1:15" ht="25.5">
      <c r="A32" s="78">
        <v>30</v>
      </c>
      <c r="B32" s="79" t="s">
        <v>79</v>
      </c>
      <c r="C32" s="79" t="s">
        <v>423</v>
      </c>
      <c r="D32" s="79" t="s">
        <v>543</v>
      </c>
      <c r="E32" s="80">
        <v>2</v>
      </c>
      <c r="H32" s="73" t="str">
        <f t="shared" si="0"/>
        <v>อำเภอ อุทุมพรพิสัย ตำบลก้านเหลือง บ้านสีแก้ว</v>
      </c>
      <c r="M32" s="73">
        <v>28</v>
      </c>
      <c r="N32" s="73" t="s">
        <v>452</v>
      </c>
      <c r="O32" s="73" t="str">
        <f t="shared" si="1"/>
        <v>28.อำเภอ อุทุมพรพิสัย ตำบลก้านเหลือง บ้านสีแก้ว</v>
      </c>
    </row>
    <row r="33" spans="1:15">
      <c r="A33" s="82"/>
      <c r="B33" s="83"/>
      <c r="C33" s="83"/>
      <c r="D33" s="83"/>
      <c r="E33" s="84"/>
      <c r="H33" s="73" t="str">
        <f t="shared" si="0"/>
        <v>อำเภอ อุทุมพรพิสัย ตำบลรังแร้ง บ้านค้อ</v>
      </c>
      <c r="M33" s="73">
        <v>29</v>
      </c>
      <c r="N33" s="73" t="s">
        <v>452</v>
      </c>
      <c r="O33" s="73" t="str">
        <f t="shared" si="1"/>
        <v>29.อำเภอ อุทุมพรพิสัย ตำบลรังแร้ง บ้านค้อ</v>
      </c>
    </row>
    <row r="34" spans="1:15">
      <c r="A34" s="82"/>
      <c r="B34" s="83"/>
      <c r="C34" s="83"/>
      <c r="D34" s="83"/>
      <c r="E34" s="84"/>
      <c r="H34" s="73" t="str">
        <f t="shared" si="0"/>
        <v>อำเภอ อุทุมพรพิสัย ตำบลสระกำแพงใหญ่ บ้านหนองหัวหมู</v>
      </c>
      <c r="M34" s="73">
        <v>30</v>
      </c>
      <c r="N34" s="73" t="s">
        <v>452</v>
      </c>
      <c r="O34" s="73" t="str">
        <f t="shared" si="1"/>
        <v>30.อำเภอ อุทุมพรพิสัย ตำบลสระกำแพงใหญ่ บ้านหนองหัวหมู</v>
      </c>
    </row>
    <row r="35" spans="1:15">
      <c r="A35" s="82"/>
      <c r="B35" s="83"/>
      <c r="C35" s="83"/>
      <c r="D35" s="83"/>
      <c r="E35" s="84"/>
      <c r="H35" s="73" t="str">
        <f t="shared" si="0"/>
        <v>อำเภอ  ตำบล บ้าน</v>
      </c>
      <c r="M35" s="73">
        <v>31</v>
      </c>
      <c r="N35" s="73" t="s">
        <v>452</v>
      </c>
      <c r="O35" s="73" t="str">
        <f t="shared" si="1"/>
        <v>31.อำเภอ  ตำบล บ้าน</v>
      </c>
    </row>
    <row r="36" spans="1:15">
      <c r="A36" s="82"/>
      <c r="B36" s="83"/>
      <c r="C36" s="83"/>
      <c r="D36" s="83"/>
      <c r="E36" s="84"/>
      <c r="H36" s="73" t="str">
        <f t="shared" si="0"/>
        <v>อำเภอ  ตำบล บ้าน</v>
      </c>
      <c r="M36" s="73">
        <v>32</v>
      </c>
      <c r="N36" s="73" t="s">
        <v>452</v>
      </c>
      <c r="O36" s="73" t="str">
        <f t="shared" si="1"/>
        <v>32.อำเภอ  ตำบล บ้าน</v>
      </c>
    </row>
    <row r="37" spans="1:15">
      <c r="A37" s="82"/>
      <c r="B37" s="83"/>
      <c r="C37" s="83"/>
      <c r="D37" s="83"/>
      <c r="E37" s="84"/>
      <c r="H37" s="73" t="str">
        <f t="shared" si="0"/>
        <v>อำเภอ  ตำบล บ้าน</v>
      </c>
      <c r="M37" s="73">
        <v>33</v>
      </c>
      <c r="N37" s="73" t="s">
        <v>452</v>
      </c>
      <c r="O37" s="73" t="str">
        <f t="shared" si="1"/>
        <v>33.อำเภอ  ตำบล บ้าน</v>
      </c>
    </row>
    <row r="38" spans="1:15">
      <c r="A38" s="82"/>
      <c r="B38" s="83"/>
      <c r="C38" s="83"/>
      <c r="D38" s="83"/>
      <c r="E38" s="84"/>
      <c r="H38" s="73" t="str">
        <f t="shared" si="0"/>
        <v>อำเภอ  ตำบล บ้าน</v>
      </c>
      <c r="M38" s="73">
        <v>34</v>
      </c>
      <c r="N38" s="73" t="s">
        <v>452</v>
      </c>
      <c r="O38" s="73" t="str">
        <f t="shared" si="1"/>
        <v>34.อำเภอ  ตำบล บ้าน</v>
      </c>
    </row>
    <row r="39" spans="1:15">
      <c r="A39" s="82"/>
      <c r="B39" s="83"/>
      <c r="C39" s="83"/>
      <c r="D39" s="83"/>
      <c r="E39" s="84"/>
      <c r="H39" s="73" t="str">
        <f t="shared" si="0"/>
        <v>อำเภอ  ตำบล บ้าน</v>
      </c>
      <c r="M39" s="73">
        <v>35</v>
      </c>
      <c r="N39" s="73" t="s">
        <v>452</v>
      </c>
      <c r="O39" s="73" t="str">
        <f t="shared" si="1"/>
        <v>35.อำเภอ  ตำบล บ้าน</v>
      </c>
    </row>
    <row r="40" spans="1:15">
      <c r="A40" s="82"/>
      <c r="B40" s="83"/>
      <c r="C40" s="83"/>
      <c r="D40" s="83"/>
      <c r="E40" s="84"/>
      <c r="H40" s="73" t="str">
        <f t="shared" si="0"/>
        <v>อำเภอ  ตำบล บ้าน</v>
      </c>
      <c r="M40" s="73">
        <v>36</v>
      </c>
      <c r="N40" s="73" t="s">
        <v>452</v>
      </c>
      <c r="O40" s="73" t="str">
        <f t="shared" si="1"/>
        <v>36.อำเภอ  ตำบล บ้าน</v>
      </c>
    </row>
    <row r="41" spans="1:15">
      <c r="A41" s="82"/>
      <c r="B41" s="83"/>
      <c r="C41" s="83"/>
      <c r="D41" s="83"/>
      <c r="E41" s="84"/>
      <c r="H41" s="73" t="str">
        <f t="shared" si="0"/>
        <v>อำเภอ  ตำบล บ้าน</v>
      </c>
      <c r="M41" s="73">
        <v>37</v>
      </c>
      <c r="N41" s="73" t="s">
        <v>452</v>
      </c>
      <c r="O41" s="73" t="str">
        <f t="shared" si="1"/>
        <v>37.อำเภอ  ตำบล บ้าน</v>
      </c>
    </row>
    <row r="42" spans="1:15">
      <c r="A42" s="82"/>
      <c r="B42" s="83"/>
      <c r="C42" s="83"/>
      <c r="D42" s="83"/>
      <c r="E42" s="84"/>
      <c r="H42" s="73" t="str">
        <f t="shared" si="0"/>
        <v>อำเภอ  ตำบล บ้าน</v>
      </c>
      <c r="M42" s="73">
        <v>38</v>
      </c>
      <c r="N42" s="73" t="s">
        <v>452</v>
      </c>
      <c r="O42" s="73" t="str">
        <f t="shared" si="1"/>
        <v>38.อำเภอ  ตำบล บ้าน</v>
      </c>
    </row>
    <row r="43" spans="1:15">
      <c r="A43" s="82"/>
      <c r="B43" s="83"/>
      <c r="C43" s="83"/>
      <c r="D43" s="83"/>
      <c r="E43" s="84"/>
      <c r="H43" s="73" t="str">
        <f t="shared" si="0"/>
        <v>อำเภอ  ตำบล บ้าน</v>
      </c>
      <c r="M43" s="73">
        <v>39</v>
      </c>
      <c r="N43" s="73" t="s">
        <v>452</v>
      </c>
      <c r="O43" s="73" t="str">
        <f t="shared" si="1"/>
        <v>39.อำเภอ  ตำบล บ้าน</v>
      </c>
    </row>
    <row r="44" spans="1:15">
      <c r="A44" s="82"/>
      <c r="B44" s="83"/>
      <c r="C44" s="83"/>
      <c r="D44" s="83"/>
      <c r="E44" s="84"/>
      <c r="H44" s="73" t="str">
        <f t="shared" si="0"/>
        <v>อำเภอ  ตำบล บ้าน</v>
      </c>
      <c r="M44" s="73">
        <v>40</v>
      </c>
      <c r="N44" s="73" t="s">
        <v>452</v>
      </c>
      <c r="O44" s="73" t="str">
        <f t="shared" si="1"/>
        <v>40.อำเภอ  ตำบล บ้าน</v>
      </c>
    </row>
    <row r="45" spans="1:15">
      <c r="A45" s="82"/>
      <c r="B45" s="83"/>
      <c r="C45" s="83"/>
      <c r="D45" s="83"/>
      <c r="E45" s="84"/>
      <c r="H45" s="73" t="str">
        <f t="shared" si="0"/>
        <v>อำเภอ  ตำบล บ้าน</v>
      </c>
      <c r="M45" s="73">
        <v>41</v>
      </c>
      <c r="N45" s="73" t="s">
        <v>452</v>
      </c>
      <c r="O45" s="73" t="str">
        <f t="shared" si="1"/>
        <v>41.อำเภอ  ตำบล บ้าน</v>
      </c>
    </row>
    <row r="46" spans="1:15">
      <c r="A46" s="82"/>
      <c r="B46" s="83"/>
      <c r="C46" s="83"/>
      <c r="D46" s="83"/>
      <c r="E46" s="84"/>
      <c r="H46" s="73" t="str">
        <f t="shared" si="0"/>
        <v>อำเภอ  ตำบล บ้าน</v>
      </c>
      <c r="M46" s="73">
        <v>42</v>
      </c>
      <c r="N46" s="73" t="s">
        <v>452</v>
      </c>
      <c r="O46" s="73" t="str">
        <f t="shared" si="1"/>
        <v>42.อำเภอ  ตำบล บ้าน</v>
      </c>
    </row>
    <row r="47" spans="1:15">
      <c r="A47" s="82"/>
      <c r="B47" s="83"/>
      <c r="C47" s="83"/>
      <c r="D47" s="83"/>
      <c r="E47" s="84"/>
      <c r="H47" s="73" t="str">
        <f t="shared" si="0"/>
        <v>อำเภอ  ตำบล บ้าน</v>
      </c>
      <c r="M47" s="73">
        <v>43</v>
      </c>
      <c r="N47" s="73" t="s">
        <v>452</v>
      </c>
      <c r="O47" s="73" t="str">
        <f t="shared" si="1"/>
        <v>43.อำเภอ  ตำบล บ้าน</v>
      </c>
    </row>
    <row r="48" spans="1:15">
      <c r="A48" s="82"/>
      <c r="B48" s="83"/>
      <c r="C48" s="83"/>
      <c r="D48" s="83"/>
      <c r="E48" s="84"/>
      <c r="H48" s="73" t="str">
        <f t="shared" si="0"/>
        <v>อำเภอ  ตำบล บ้าน</v>
      </c>
      <c r="M48" s="73">
        <v>44</v>
      </c>
      <c r="N48" s="73" t="s">
        <v>452</v>
      </c>
      <c r="O48" s="73" t="str">
        <f t="shared" si="1"/>
        <v>44.อำเภอ  ตำบล บ้าน</v>
      </c>
    </row>
    <row r="49" spans="1:15">
      <c r="A49" s="82"/>
      <c r="B49" s="83"/>
      <c r="C49" s="83"/>
      <c r="D49" s="83"/>
      <c r="E49" s="84"/>
      <c r="H49" s="73" t="str">
        <f t="shared" si="0"/>
        <v>อำเภอ  ตำบล บ้าน</v>
      </c>
      <c r="M49" s="73">
        <v>45</v>
      </c>
      <c r="N49" s="73" t="s">
        <v>452</v>
      </c>
      <c r="O49" s="73" t="str">
        <f t="shared" si="1"/>
        <v>45.อำเภอ  ตำบล บ้าน</v>
      </c>
    </row>
    <row r="50" spans="1:15">
      <c r="A50" s="82"/>
      <c r="B50" s="83"/>
      <c r="C50" s="83"/>
      <c r="D50" s="83"/>
      <c r="E50" s="84"/>
      <c r="H50" s="73" t="str">
        <f t="shared" si="0"/>
        <v>อำเภอ  ตำบล บ้าน</v>
      </c>
      <c r="M50" s="73">
        <v>46</v>
      </c>
      <c r="N50" s="73" t="s">
        <v>452</v>
      </c>
      <c r="O50" s="73" t="str">
        <f t="shared" si="1"/>
        <v>46.อำเภอ  ตำบล บ้าน</v>
      </c>
    </row>
    <row r="51" spans="1:15">
      <c r="A51" s="82"/>
      <c r="B51" s="83"/>
      <c r="C51" s="83"/>
      <c r="D51" s="83"/>
      <c r="E51" s="84"/>
      <c r="H51" s="73" t="str">
        <f t="shared" si="0"/>
        <v>อำเภอ  ตำบล บ้าน</v>
      </c>
      <c r="M51" s="73">
        <v>47</v>
      </c>
      <c r="N51" s="73" t="s">
        <v>452</v>
      </c>
      <c r="O51" s="73" t="str">
        <f t="shared" si="1"/>
        <v>47.อำเภอ  ตำบล บ้าน</v>
      </c>
    </row>
    <row r="52" spans="1:15">
      <c r="A52" s="82"/>
      <c r="B52" s="83"/>
      <c r="C52" s="83"/>
      <c r="D52" s="83"/>
      <c r="E52" s="84"/>
      <c r="H52" s="73" t="str">
        <f t="shared" si="0"/>
        <v>อำเภอ  ตำบล บ้าน</v>
      </c>
      <c r="M52" s="73">
        <v>48</v>
      </c>
      <c r="N52" s="73" t="s">
        <v>452</v>
      </c>
      <c r="O52" s="73" t="str">
        <f t="shared" si="1"/>
        <v>48.อำเภอ  ตำบล บ้าน</v>
      </c>
    </row>
    <row r="53" spans="1:15">
      <c r="A53" s="82"/>
      <c r="B53" s="83"/>
      <c r="C53" s="83"/>
      <c r="D53" s="83"/>
      <c r="E53" s="84"/>
      <c r="H53" s="73" t="str">
        <f t="shared" si="0"/>
        <v>อำเภอ  ตำบล บ้าน</v>
      </c>
      <c r="M53" s="73">
        <v>49</v>
      </c>
      <c r="N53" s="73" t="s">
        <v>452</v>
      </c>
      <c r="O53" s="73" t="str">
        <f t="shared" si="1"/>
        <v>49.อำเภอ  ตำบล บ้าน</v>
      </c>
    </row>
    <row r="54" spans="1:15">
      <c r="A54" s="82"/>
      <c r="B54" s="83"/>
      <c r="C54" s="83"/>
      <c r="D54" s="83"/>
      <c r="E54" s="84"/>
      <c r="H54" s="73" t="str">
        <f t="shared" si="0"/>
        <v>อำเภอ  ตำบล บ้าน</v>
      </c>
      <c r="M54" s="73">
        <v>50</v>
      </c>
      <c r="N54" s="73" t="s">
        <v>452</v>
      </c>
      <c r="O54" s="73" t="str">
        <f t="shared" si="1"/>
        <v>50.อำเภอ  ตำบล บ้าน</v>
      </c>
    </row>
    <row r="55" spans="1:15">
      <c r="A55" s="82"/>
      <c r="B55" s="83"/>
      <c r="C55" s="83"/>
      <c r="D55" s="83"/>
      <c r="E55" s="84"/>
      <c r="H55" s="73" t="str">
        <f t="shared" si="0"/>
        <v>อำเภอ  ตำบล บ้าน</v>
      </c>
      <c r="M55" s="73">
        <v>51</v>
      </c>
      <c r="N55" s="73" t="s">
        <v>452</v>
      </c>
      <c r="O55" s="73" t="str">
        <f t="shared" si="1"/>
        <v>51.อำเภอ  ตำบล บ้าน</v>
      </c>
    </row>
    <row r="56" spans="1:15">
      <c r="A56" s="82"/>
      <c r="B56" s="83"/>
      <c r="C56" s="83"/>
      <c r="D56" s="83"/>
      <c r="E56" s="84"/>
      <c r="H56" s="73" t="str">
        <f t="shared" si="0"/>
        <v>อำเภอ  ตำบล บ้าน</v>
      </c>
      <c r="M56" s="73">
        <v>52</v>
      </c>
      <c r="N56" s="73" t="s">
        <v>452</v>
      </c>
      <c r="O56" s="73" t="str">
        <f t="shared" si="1"/>
        <v>52.อำเภอ  ตำบล บ้าน</v>
      </c>
    </row>
    <row r="57" spans="1:15">
      <c r="A57" s="82"/>
      <c r="B57" s="83"/>
      <c r="C57" s="83"/>
      <c r="D57" s="83"/>
      <c r="E57" s="84"/>
      <c r="H57" s="73" t="str">
        <f t="shared" si="0"/>
        <v>อำเภอ  ตำบล บ้าน</v>
      </c>
      <c r="M57" s="73">
        <v>53</v>
      </c>
      <c r="N57" s="73" t="s">
        <v>452</v>
      </c>
      <c r="O57" s="73" t="str">
        <f t="shared" si="1"/>
        <v>53.อำเภอ  ตำบล บ้าน</v>
      </c>
    </row>
    <row r="58" spans="1:15">
      <c r="A58" s="82"/>
      <c r="B58" s="83"/>
      <c r="C58" s="83"/>
      <c r="D58" s="83"/>
      <c r="E58" s="84"/>
      <c r="H58" s="73" t="str">
        <f t="shared" si="0"/>
        <v>อำเภอ  ตำบล บ้าน</v>
      </c>
      <c r="M58" s="73">
        <v>54</v>
      </c>
      <c r="N58" s="73" t="s">
        <v>452</v>
      </c>
      <c r="O58" s="73" t="str">
        <f t="shared" si="1"/>
        <v>54.อำเภอ  ตำบล บ้าน</v>
      </c>
    </row>
    <row r="59" spans="1:15">
      <c r="A59" s="82"/>
      <c r="B59" s="81"/>
      <c r="C59" s="81"/>
      <c r="D59" s="81"/>
      <c r="E59" s="85"/>
      <c r="H59" s="73" t="str">
        <f t="shared" si="0"/>
        <v>อำเภอ  ตำบล บ้าน</v>
      </c>
      <c r="M59" s="73">
        <v>55</v>
      </c>
      <c r="N59" s="73" t="s">
        <v>452</v>
      </c>
      <c r="O59" s="73" t="str">
        <f t="shared" si="1"/>
        <v>55.อำเภอ  ตำบล บ้าน</v>
      </c>
    </row>
    <row r="60" spans="1:15">
      <c r="A60" s="82"/>
      <c r="B60" s="81"/>
      <c r="C60" s="81"/>
      <c r="D60" s="81"/>
      <c r="E60" s="85"/>
      <c r="H60" s="73" t="str">
        <f t="shared" si="0"/>
        <v>อำเภอ  ตำบล บ้าน</v>
      </c>
      <c r="M60" s="73">
        <v>56</v>
      </c>
      <c r="N60" s="73" t="s">
        <v>452</v>
      </c>
      <c r="O60" s="73" t="str">
        <f t="shared" si="1"/>
        <v>56.อำเภอ  ตำบล บ้าน</v>
      </c>
    </row>
    <row r="61" spans="1:15">
      <c r="A61" s="82"/>
      <c r="B61" s="81"/>
      <c r="C61" s="81"/>
      <c r="D61" s="81"/>
      <c r="E61" s="85"/>
      <c r="H61" s="73" t="str">
        <f t="shared" si="0"/>
        <v>อำเภอ  ตำบล บ้าน</v>
      </c>
      <c r="M61" s="73">
        <v>57</v>
      </c>
      <c r="N61" s="73" t="s">
        <v>452</v>
      </c>
      <c r="O61" s="73" t="str">
        <f t="shared" si="1"/>
        <v>57.อำเภอ  ตำบล บ้าน</v>
      </c>
    </row>
    <row r="62" spans="1:15">
      <c r="A62" s="82"/>
      <c r="B62" s="81"/>
      <c r="C62" s="81"/>
      <c r="D62" s="81"/>
      <c r="E62" s="85"/>
      <c r="H62" s="73" t="str">
        <f t="shared" si="0"/>
        <v>อำเภอ  ตำบล บ้าน</v>
      </c>
      <c r="M62" s="73">
        <v>58</v>
      </c>
      <c r="N62" s="73" t="s">
        <v>452</v>
      </c>
      <c r="O62" s="73" t="str">
        <f t="shared" si="1"/>
        <v>58.อำเภอ  ตำบล บ้าน</v>
      </c>
    </row>
    <row r="63" spans="1:15">
      <c r="A63" s="82"/>
      <c r="B63" s="81"/>
      <c r="C63" s="81"/>
      <c r="D63" s="81"/>
      <c r="E63" s="85"/>
      <c r="H63" s="73" t="str">
        <f t="shared" si="0"/>
        <v>อำเภอ  ตำบล บ้าน</v>
      </c>
      <c r="M63" s="73">
        <v>59</v>
      </c>
      <c r="N63" s="73" t="s">
        <v>452</v>
      </c>
      <c r="O63" s="73" t="str">
        <f t="shared" si="1"/>
        <v>59.อำเภอ  ตำบล บ้าน</v>
      </c>
    </row>
    <row r="64" spans="1:15">
      <c r="A64" s="82"/>
      <c r="B64" s="81"/>
      <c r="C64" s="81"/>
      <c r="D64" s="81"/>
      <c r="E64" s="85"/>
      <c r="H64" s="73" t="str">
        <f t="shared" si="0"/>
        <v>อำเภอ  ตำบล บ้าน</v>
      </c>
      <c r="M64" s="73">
        <v>60</v>
      </c>
      <c r="N64" s="73" t="s">
        <v>452</v>
      </c>
      <c r="O64" s="73" t="str">
        <f t="shared" si="1"/>
        <v>60.อำเภอ  ตำบล บ้าน</v>
      </c>
    </row>
    <row r="65" spans="8:15">
      <c r="H65" s="73" t="str">
        <f t="shared" si="0"/>
        <v>อำเภอ  ตำบล บ้าน</v>
      </c>
      <c r="M65" s="73">
        <v>61</v>
      </c>
      <c r="N65" s="73" t="s">
        <v>452</v>
      </c>
      <c r="O65" s="73" t="str">
        <f t="shared" si="1"/>
        <v>61.อำเภอ  ตำบล บ้าน</v>
      </c>
    </row>
    <row r="66" spans="8:15">
      <c r="H66" s="73" t="str">
        <f t="shared" si="0"/>
        <v>อำเภอ  ตำบล บ้าน</v>
      </c>
      <c r="M66" s="73">
        <v>62</v>
      </c>
      <c r="N66" s="73" t="s">
        <v>452</v>
      </c>
      <c r="O66" s="73" t="str">
        <f t="shared" si="1"/>
        <v>62.อำเภอ  ตำบล บ้าน</v>
      </c>
    </row>
    <row r="67" spans="8:15">
      <c r="H67" s="73" t="str">
        <f t="shared" si="0"/>
        <v>อำเภอ  ตำบล บ้าน</v>
      </c>
      <c r="M67" s="73">
        <v>63</v>
      </c>
      <c r="O67" s="73" t="str">
        <f t="shared" si="1"/>
        <v>63อำเภอ  ตำบล บ้าน</v>
      </c>
    </row>
    <row r="68" spans="8:15">
      <c r="H68" s="73" t="str">
        <f t="shared" si="0"/>
        <v>อำเภอ  ตำบล บ้าน</v>
      </c>
      <c r="M68" s="73">
        <v>64</v>
      </c>
      <c r="O68" s="73" t="str">
        <f t="shared" si="1"/>
        <v>64อำเภอ  ตำบล บ้าน</v>
      </c>
    </row>
    <row r="69" spans="8:15">
      <c r="H69" s="73" t="str">
        <f t="shared" si="0"/>
        <v>อำเภอ  ตำบล บ้าน</v>
      </c>
      <c r="M69" s="73">
        <v>65</v>
      </c>
      <c r="O69" s="73" t="str">
        <f t="shared" si="1"/>
        <v>65อำเภอ  ตำบล บ้าน</v>
      </c>
    </row>
    <row r="70" spans="8:15">
      <c r="H70" s="73" t="str">
        <f t="shared" ref="H70:H127" si="2">"อำเภอ "&amp;B68&amp;" ตำบล"&amp;C68 &amp;" บ้าน"&amp;D68</f>
        <v>อำเภอ  ตำบล บ้าน</v>
      </c>
      <c r="M70" s="73">
        <v>66</v>
      </c>
      <c r="O70" s="73" t="str">
        <f t="shared" ref="O70:O133" si="3">M70&amp;N70&amp;H70</f>
        <v>66อำเภอ  ตำบล บ้าน</v>
      </c>
    </row>
    <row r="71" spans="8:15">
      <c r="H71" s="73" t="str">
        <f t="shared" si="2"/>
        <v>อำเภอ  ตำบล บ้าน</v>
      </c>
      <c r="M71" s="73">
        <v>67</v>
      </c>
      <c r="O71" s="73" t="str">
        <f t="shared" si="3"/>
        <v>67อำเภอ  ตำบล บ้าน</v>
      </c>
    </row>
    <row r="72" spans="8:15">
      <c r="H72" s="73" t="str">
        <f t="shared" si="2"/>
        <v>อำเภอ  ตำบล บ้าน</v>
      </c>
      <c r="M72" s="73">
        <v>68</v>
      </c>
      <c r="O72" s="73" t="str">
        <f t="shared" si="3"/>
        <v>68อำเภอ  ตำบล บ้าน</v>
      </c>
    </row>
    <row r="73" spans="8:15">
      <c r="H73" s="73" t="str">
        <f t="shared" si="2"/>
        <v>อำเภอ  ตำบล บ้าน</v>
      </c>
      <c r="M73" s="73">
        <v>69</v>
      </c>
      <c r="O73" s="73" t="str">
        <f t="shared" si="3"/>
        <v>69อำเภอ  ตำบล บ้าน</v>
      </c>
    </row>
    <row r="74" spans="8:15">
      <c r="H74" s="73" t="str">
        <f t="shared" si="2"/>
        <v>อำเภอ  ตำบล บ้าน</v>
      </c>
      <c r="O74" s="73" t="str">
        <f t="shared" si="3"/>
        <v>อำเภอ  ตำบล บ้าน</v>
      </c>
    </row>
    <row r="75" spans="8:15">
      <c r="H75" s="73" t="str">
        <f t="shared" si="2"/>
        <v>อำเภอ  ตำบล บ้าน</v>
      </c>
      <c r="O75" s="73" t="str">
        <f t="shared" si="3"/>
        <v>อำเภอ  ตำบล บ้าน</v>
      </c>
    </row>
    <row r="76" spans="8:15">
      <c r="H76" s="73" t="str">
        <f t="shared" si="2"/>
        <v>อำเภอ  ตำบล บ้าน</v>
      </c>
      <c r="O76" s="73" t="str">
        <f t="shared" si="3"/>
        <v>อำเภอ  ตำบล บ้าน</v>
      </c>
    </row>
    <row r="77" spans="8:15">
      <c r="H77" s="73" t="str">
        <f t="shared" si="2"/>
        <v>อำเภอ  ตำบล บ้าน</v>
      </c>
      <c r="O77" s="73" t="str">
        <f t="shared" si="3"/>
        <v>อำเภอ  ตำบล บ้าน</v>
      </c>
    </row>
    <row r="78" spans="8:15">
      <c r="H78" s="73" t="str">
        <f t="shared" si="2"/>
        <v>อำเภอ  ตำบล บ้าน</v>
      </c>
      <c r="O78" s="73" t="str">
        <f t="shared" si="3"/>
        <v>อำเภอ  ตำบล บ้าน</v>
      </c>
    </row>
    <row r="79" spans="8:15">
      <c r="H79" s="73" t="str">
        <f t="shared" si="2"/>
        <v>อำเภอ  ตำบล บ้าน</v>
      </c>
      <c r="O79" s="73" t="str">
        <f t="shared" si="3"/>
        <v>อำเภอ  ตำบล บ้าน</v>
      </c>
    </row>
    <row r="80" spans="8:15">
      <c r="H80" s="73" t="str">
        <f t="shared" si="2"/>
        <v>อำเภอ  ตำบล บ้าน</v>
      </c>
      <c r="O80" s="73" t="str">
        <f t="shared" si="3"/>
        <v>อำเภอ  ตำบล บ้าน</v>
      </c>
    </row>
    <row r="81" spans="8:15">
      <c r="H81" s="73" t="str">
        <f t="shared" si="2"/>
        <v>อำเภอ  ตำบล บ้าน</v>
      </c>
      <c r="O81" s="73" t="str">
        <f t="shared" si="3"/>
        <v>อำเภอ  ตำบล บ้าน</v>
      </c>
    </row>
    <row r="82" spans="8:15">
      <c r="H82" s="73" t="str">
        <f t="shared" si="2"/>
        <v>อำเภอ  ตำบล บ้าน</v>
      </c>
      <c r="O82" s="73" t="str">
        <f t="shared" si="3"/>
        <v>อำเภอ  ตำบล บ้าน</v>
      </c>
    </row>
    <row r="83" spans="8:15">
      <c r="H83" s="73" t="str">
        <f t="shared" si="2"/>
        <v>อำเภอ  ตำบล บ้าน</v>
      </c>
      <c r="O83" s="73" t="str">
        <f t="shared" si="3"/>
        <v>อำเภอ  ตำบล บ้าน</v>
      </c>
    </row>
    <row r="84" spans="8:15">
      <c r="H84" s="73" t="str">
        <f t="shared" si="2"/>
        <v>อำเภอ  ตำบล บ้าน</v>
      </c>
      <c r="O84" s="73" t="str">
        <f t="shared" si="3"/>
        <v>อำเภอ  ตำบล บ้าน</v>
      </c>
    </row>
    <row r="85" spans="8:15">
      <c r="H85" s="73" t="str">
        <f t="shared" si="2"/>
        <v>อำเภอ  ตำบล บ้าน</v>
      </c>
      <c r="O85" s="73" t="str">
        <f t="shared" si="3"/>
        <v>อำเภอ  ตำบล บ้าน</v>
      </c>
    </row>
    <row r="86" spans="8:15">
      <c r="H86" s="73" t="str">
        <f t="shared" si="2"/>
        <v>อำเภอ  ตำบล บ้าน</v>
      </c>
      <c r="O86" s="73" t="str">
        <f t="shared" si="3"/>
        <v>อำเภอ  ตำบล บ้าน</v>
      </c>
    </row>
    <row r="87" spans="8:15">
      <c r="H87" s="73" t="str">
        <f t="shared" si="2"/>
        <v>อำเภอ  ตำบล บ้าน</v>
      </c>
      <c r="O87" s="73" t="str">
        <f t="shared" si="3"/>
        <v>อำเภอ  ตำบล บ้าน</v>
      </c>
    </row>
    <row r="88" spans="8:15">
      <c r="H88" s="73" t="str">
        <f t="shared" si="2"/>
        <v>อำเภอ  ตำบล บ้าน</v>
      </c>
      <c r="O88" s="73" t="str">
        <f t="shared" si="3"/>
        <v>อำเภอ  ตำบล บ้าน</v>
      </c>
    </row>
    <row r="89" spans="8:15">
      <c r="H89" s="73" t="str">
        <f t="shared" si="2"/>
        <v>อำเภอ  ตำบล บ้าน</v>
      </c>
      <c r="O89" s="73" t="str">
        <f t="shared" si="3"/>
        <v>อำเภอ  ตำบล บ้าน</v>
      </c>
    </row>
    <row r="90" spans="8:15">
      <c r="H90" s="73" t="str">
        <f t="shared" si="2"/>
        <v>อำเภอ  ตำบล บ้าน</v>
      </c>
      <c r="O90" s="73" t="str">
        <f t="shared" si="3"/>
        <v>อำเภอ  ตำบล บ้าน</v>
      </c>
    </row>
    <row r="91" spans="8:15">
      <c r="H91" s="73" t="str">
        <f t="shared" si="2"/>
        <v>อำเภอ  ตำบล บ้าน</v>
      </c>
      <c r="O91" s="73" t="str">
        <f t="shared" si="3"/>
        <v>อำเภอ  ตำบล บ้าน</v>
      </c>
    </row>
    <row r="92" spans="8:15">
      <c r="H92" s="73" t="str">
        <f t="shared" si="2"/>
        <v>อำเภอ  ตำบล บ้าน</v>
      </c>
      <c r="O92" s="73" t="str">
        <f t="shared" si="3"/>
        <v>อำเภอ  ตำบล บ้าน</v>
      </c>
    </row>
    <row r="93" spans="8:15">
      <c r="H93" s="73" t="str">
        <f t="shared" si="2"/>
        <v>อำเภอ  ตำบล บ้าน</v>
      </c>
      <c r="O93" s="73" t="str">
        <f t="shared" si="3"/>
        <v>อำเภอ  ตำบล บ้าน</v>
      </c>
    </row>
    <row r="94" spans="8:15">
      <c r="H94" s="73" t="str">
        <f t="shared" si="2"/>
        <v>อำเภอ  ตำบล บ้าน</v>
      </c>
      <c r="O94" s="73" t="str">
        <f t="shared" si="3"/>
        <v>อำเภอ  ตำบล บ้าน</v>
      </c>
    </row>
    <row r="95" spans="8:15">
      <c r="H95" s="73" t="str">
        <f t="shared" si="2"/>
        <v>อำเภอ  ตำบล บ้าน</v>
      </c>
      <c r="O95" s="73" t="str">
        <f t="shared" si="3"/>
        <v>อำเภอ  ตำบล บ้าน</v>
      </c>
    </row>
    <row r="96" spans="8:15">
      <c r="H96" s="73" t="str">
        <f t="shared" si="2"/>
        <v>อำเภอ  ตำบล บ้าน</v>
      </c>
      <c r="O96" s="73" t="str">
        <f t="shared" si="3"/>
        <v>อำเภอ  ตำบล บ้าน</v>
      </c>
    </row>
    <row r="97" spans="8:15">
      <c r="H97" s="73" t="str">
        <f t="shared" si="2"/>
        <v>อำเภอ  ตำบล บ้าน</v>
      </c>
      <c r="O97" s="73" t="str">
        <f t="shared" si="3"/>
        <v>อำเภอ  ตำบล บ้าน</v>
      </c>
    </row>
    <row r="98" spans="8:15">
      <c r="H98" s="73" t="str">
        <f t="shared" si="2"/>
        <v>อำเภอ  ตำบล บ้าน</v>
      </c>
      <c r="O98" s="73" t="str">
        <f t="shared" si="3"/>
        <v>อำเภอ  ตำบล บ้าน</v>
      </c>
    </row>
    <row r="99" spans="8:15">
      <c r="H99" s="73" t="str">
        <f t="shared" si="2"/>
        <v>อำเภอ  ตำบล บ้าน</v>
      </c>
      <c r="O99" s="73" t="str">
        <f t="shared" si="3"/>
        <v>อำเภอ  ตำบล บ้าน</v>
      </c>
    </row>
    <row r="100" spans="8:15">
      <c r="H100" s="73" t="str">
        <f t="shared" si="2"/>
        <v>อำเภอ  ตำบล บ้าน</v>
      </c>
      <c r="O100" s="73" t="str">
        <f t="shared" si="3"/>
        <v>อำเภอ  ตำบล บ้าน</v>
      </c>
    </row>
    <row r="101" spans="8:15">
      <c r="H101" s="73" t="str">
        <f t="shared" si="2"/>
        <v>อำเภอ  ตำบล บ้าน</v>
      </c>
      <c r="O101" s="73" t="str">
        <f t="shared" si="3"/>
        <v>อำเภอ  ตำบล บ้าน</v>
      </c>
    </row>
    <row r="102" spans="8:15">
      <c r="H102" s="73" t="str">
        <f t="shared" si="2"/>
        <v>อำเภอ  ตำบล บ้าน</v>
      </c>
      <c r="O102" s="73" t="str">
        <f t="shared" si="3"/>
        <v>อำเภอ  ตำบล บ้าน</v>
      </c>
    </row>
    <row r="103" spans="8:15">
      <c r="H103" s="73" t="str">
        <f t="shared" si="2"/>
        <v>อำเภอ  ตำบล บ้าน</v>
      </c>
      <c r="O103" s="73" t="str">
        <f t="shared" si="3"/>
        <v>อำเภอ  ตำบล บ้าน</v>
      </c>
    </row>
    <row r="104" spans="8:15">
      <c r="H104" s="73" t="str">
        <f t="shared" si="2"/>
        <v>อำเภอ  ตำบล บ้าน</v>
      </c>
      <c r="O104" s="73" t="str">
        <f t="shared" si="3"/>
        <v>อำเภอ  ตำบล บ้าน</v>
      </c>
    </row>
    <row r="105" spans="8:15">
      <c r="H105" s="73" t="str">
        <f t="shared" si="2"/>
        <v>อำเภอ  ตำบล บ้าน</v>
      </c>
      <c r="O105" s="73" t="str">
        <f t="shared" si="3"/>
        <v>อำเภอ  ตำบล บ้าน</v>
      </c>
    </row>
    <row r="106" spans="8:15">
      <c r="H106" s="73" t="str">
        <f t="shared" si="2"/>
        <v>อำเภอ  ตำบล บ้าน</v>
      </c>
      <c r="O106" s="73" t="str">
        <f t="shared" si="3"/>
        <v>อำเภอ  ตำบล บ้าน</v>
      </c>
    </row>
    <row r="107" spans="8:15">
      <c r="H107" s="73" t="str">
        <f t="shared" si="2"/>
        <v>อำเภอ  ตำบล บ้าน</v>
      </c>
      <c r="O107" s="73" t="str">
        <f t="shared" si="3"/>
        <v>อำเภอ  ตำบล บ้าน</v>
      </c>
    </row>
    <row r="108" spans="8:15">
      <c r="H108" s="73" t="str">
        <f t="shared" si="2"/>
        <v>อำเภอ  ตำบล บ้าน</v>
      </c>
      <c r="O108" s="73" t="str">
        <f t="shared" si="3"/>
        <v>อำเภอ  ตำบล บ้าน</v>
      </c>
    </row>
    <row r="109" spans="8:15">
      <c r="H109" s="73" t="str">
        <f t="shared" si="2"/>
        <v>อำเภอ  ตำบล บ้าน</v>
      </c>
      <c r="O109" s="73" t="str">
        <f t="shared" si="3"/>
        <v>อำเภอ  ตำบล บ้าน</v>
      </c>
    </row>
    <row r="110" spans="8:15">
      <c r="H110" s="73" t="str">
        <f t="shared" si="2"/>
        <v>อำเภอ  ตำบล บ้าน</v>
      </c>
      <c r="O110" s="73" t="str">
        <f t="shared" si="3"/>
        <v>อำเภอ  ตำบล บ้าน</v>
      </c>
    </row>
    <row r="111" spans="8:15">
      <c r="H111" s="73" t="str">
        <f t="shared" si="2"/>
        <v>อำเภอ  ตำบล บ้าน</v>
      </c>
      <c r="O111" s="73" t="str">
        <f t="shared" si="3"/>
        <v>อำเภอ  ตำบล บ้าน</v>
      </c>
    </row>
    <row r="112" spans="8:15">
      <c r="H112" s="73" t="str">
        <f t="shared" si="2"/>
        <v>อำเภอ  ตำบล บ้าน</v>
      </c>
      <c r="O112" s="73" t="str">
        <f t="shared" si="3"/>
        <v>อำเภอ  ตำบล บ้าน</v>
      </c>
    </row>
    <row r="113" spans="8:15">
      <c r="H113" s="73" t="str">
        <f t="shared" si="2"/>
        <v>อำเภอ  ตำบล บ้าน</v>
      </c>
      <c r="O113" s="73" t="str">
        <f t="shared" si="3"/>
        <v>อำเภอ  ตำบล บ้าน</v>
      </c>
    </row>
    <row r="114" spans="8:15">
      <c r="H114" s="73" t="str">
        <f t="shared" si="2"/>
        <v>อำเภอ  ตำบล บ้าน</v>
      </c>
      <c r="O114" s="73" t="str">
        <f t="shared" si="3"/>
        <v>อำเภอ  ตำบล บ้าน</v>
      </c>
    </row>
    <row r="115" spans="8:15">
      <c r="H115" s="73" t="str">
        <f t="shared" si="2"/>
        <v>อำเภอ  ตำบล บ้าน</v>
      </c>
      <c r="O115" s="73" t="str">
        <f t="shared" si="3"/>
        <v>อำเภอ  ตำบล บ้าน</v>
      </c>
    </row>
    <row r="116" spans="8:15">
      <c r="H116" s="73" t="str">
        <f t="shared" si="2"/>
        <v>อำเภอ  ตำบล บ้าน</v>
      </c>
      <c r="O116" s="73" t="str">
        <f t="shared" si="3"/>
        <v>อำเภอ  ตำบล บ้าน</v>
      </c>
    </row>
    <row r="117" spans="8:15">
      <c r="H117" s="73" t="str">
        <f t="shared" si="2"/>
        <v>อำเภอ  ตำบล บ้าน</v>
      </c>
      <c r="O117" s="73" t="str">
        <f t="shared" si="3"/>
        <v>อำเภอ  ตำบล บ้าน</v>
      </c>
    </row>
    <row r="118" spans="8:15">
      <c r="H118" s="73" t="str">
        <f t="shared" si="2"/>
        <v>อำเภอ  ตำบล บ้าน</v>
      </c>
      <c r="O118" s="73" t="str">
        <f t="shared" si="3"/>
        <v>อำเภอ  ตำบล บ้าน</v>
      </c>
    </row>
    <row r="119" spans="8:15">
      <c r="H119" s="73" t="str">
        <f t="shared" si="2"/>
        <v>อำเภอ  ตำบล บ้าน</v>
      </c>
      <c r="O119" s="73" t="str">
        <f t="shared" si="3"/>
        <v>อำเภอ  ตำบล บ้าน</v>
      </c>
    </row>
    <row r="120" spans="8:15">
      <c r="H120" s="73" t="str">
        <f t="shared" si="2"/>
        <v>อำเภอ  ตำบล บ้าน</v>
      </c>
      <c r="O120" s="73" t="str">
        <f t="shared" si="3"/>
        <v>อำเภอ  ตำบล บ้าน</v>
      </c>
    </row>
    <row r="121" spans="8:15">
      <c r="H121" s="73" t="str">
        <f t="shared" si="2"/>
        <v>อำเภอ  ตำบล บ้าน</v>
      </c>
      <c r="O121" s="73" t="str">
        <f t="shared" si="3"/>
        <v>อำเภอ  ตำบล บ้าน</v>
      </c>
    </row>
    <row r="122" spans="8:15">
      <c r="H122" s="73" t="str">
        <f t="shared" si="2"/>
        <v>อำเภอ  ตำบล บ้าน</v>
      </c>
      <c r="O122" s="73" t="str">
        <f t="shared" si="3"/>
        <v>อำเภอ  ตำบล บ้าน</v>
      </c>
    </row>
    <row r="123" spans="8:15">
      <c r="H123" s="73" t="str">
        <f t="shared" si="2"/>
        <v>อำเภอ  ตำบล บ้าน</v>
      </c>
      <c r="O123" s="73" t="str">
        <f t="shared" si="3"/>
        <v>อำเภอ  ตำบล บ้าน</v>
      </c>
    </row>
    <row r="124" spans="8:15">
      <c r="H124" s="73" t="str">
        <f t="shared" si="2"/>
        <v>อำเภอ  ตำบล บ้าน</v>
      </c>
      <c r="O124" s="73" t="str">
        <f t="shared" si="3"/>
        <v>อำเภอ  ตำบล บ้าน</v>
      </c>
    </row>
    <row r="125" spans="8:15">
      <c r="H125" s="73" t="str">
        <f t="shared" si="2"/>
        <v>อำเภอ  ตำบล บ้าน</v>
      </c>
      <c r="O125" s="73" t="str">
        <f t="shared" si="3"/>
        <v>อำเภอ  ตำบล บ้าน</v>
      </c>
    </row>
    <row r="126" spans="8:15">
      <c r="H126" s="73" t="str">
        <f t="shared" si="2"/>
        <v>อำเภอ  ตำบล บ้าน</v>
      </c>
      <c r="O126" s="73" t="str">
        <f t="shared" si="3"/>
        <v>อำเภอ  ตำบล บ้าน</v>
      </c>
    </row>
    <row r="127" spans="8:15">
      <c r="H127" s="73" t="str">
        <f t="shared" si="2"/>
        <v>อำเภอ  ตำบล บ้าน</v>
      </c>
      <c r="O127" s="73" t="str">
        <f t="shared" si="3"/>
        <v>อำเภอ  ตำบล บ้าน</v>
      </c>
    </row>
    <row r="128" spans="8:15">
      <c r="O128" s="73" t="str">
        <f t="shared" si="3"/>
        <v/>
      </c>
    </row>
    <row r="129" spans="15:15">
      <c r="O129" s="73" t="str">
        <f t="shared" si="3"/>
        <v/>
      </c>
    </row>
    <row r="130" spans="15:15">
      <c r="O130" s="73" t="str">
        <f t="shared" si="3"/>
        <v/>
      </c>
    </row>
    <row r="131" spans="15:15">
      <c r="O131" s="73" t="str">
        <f t="shared" si="3"/>
        <v/>
      </c>
    </row>
    <row r="132" spans="15:15">
      <c r="O132" s="73" t="str">
        <f t="shared" si="3"/>
        <v/>
      </c>
    </row>
    <row r="133" spans="15:15">
      <c r="O133" s="73" t="str">
        <f t="shared" si="3"/>
        <v/>
      </c>
    </row>
    <row r="134" spans="15:15">
      <c r="O134" s="73" t="str">
        <f t="shared" ref="O134:O175" si="4">M134&amp;N134&amp;H134</f>
        <v/>
      </c>
    </row>
    <row r="135" spans="15:15">
      <c r="O135" s="73" t="str">
        <f t="shared" si="4"/>
        <v/>
      </c>
    </row>
    <row r="136" spans="15:15">
      <c r="O136" s="73" t="str">
        <f t="shared" si="4"/>
        <v/>
      </c>
    </row>
    <row r="137" spans="15:15">
      <c r="O137" s="73" t="str">
        <f t="shared" si="4"/>
        <v/>
      </c>
    </row>
    <row r="138" spans="15:15">
      <c r="O138" s="73" t="str">
        <f t="shared" si="4"/>
        <v/>
      </c>
    </row>
    <row r="139" spans="15:15">
      <c r="O139" s="73" t="str">
        <f t="shared" si="4"/>
        <v/>
      </c>
    </row>
    <row r="140" spans="15:15">
      <c r="O140" s="73" t="str">
        <f t="shared" si="4"/>
        <v/>
      </c>
    </row>
    <row r="141" spans="15:15">
      <c r="O141" s="73" t="str">
        <f t="shared" si="4"/>
        <v/>
      </c>
    </row>
    <row r="142" spans="15:15">
      <c r="O142" s="73" t="str">
        <f t="shared" si="4"/>
        <v/>
      </c>
    </row>
    <row r="143" spans="15:15">
      <c r="O143" s="73" t="str">
        <f t="shared" si="4"/>
        <v/>
      </c>
    </row>
    <row r="144" spans="15:15">
      <c r="O144" s="73" t="str">
        <f t="shared" si="4"/>
        <v/>
      </c>
    </row>
    <row r="145" spans="15:15">
      <c r="O145" s="73" t="str">
        <f t="shared" si="4"/>
        <v/>
      </c>
    </row>
    <row r="146" spans="15:15">
      <c r="O146" s="73" t="str">
        <f t="shared" si="4"/>
        <v/>
      </c>
    </row>
    <row r="147" spans="15:15">
      <c r="O147" s="73" t="str">
        <f t="shared" si="4"/>
        <v/>
      </c>
    </row>
    <row r="148" spans="15:15">
      <c r="O148" s="73" t="str">
        <f t="shared" si="4"/>
        <v/>
      </c>
    </row>
    <row r="149" spans="15:15">
      <c r="O149" s="73" t="str">
        <f t="shared" si="4"/>
        <v/>
      </c>
    </row>
    <row r="150" spans="15:15">
      <c r="O150" s="73" t="str">
        <f t="shared" si="4"/>
        <v/>
      </c>
    </row>
    <row r="151" spans="15:15">
      <c r="O151" s="73" t="str">
        <f t="shared" si="4"/>
        <v/>
      </c>
    </row>
    <row r="152" spans="15:15">
      <c r="O152" s="73" t="str">
        <f t="shared" si="4"/>
        <v/>
      </c>
    </row>
    <row r="153" spans="15:15">
      <c r="O153" s="73" t="str">
        <f t="shared" si="4"/>
        <v/>
      </c>
    </row>
    <row r="154" spans="15:15">
      <c r="O154" s="73" t="str">
        <f t="shared" si="4"/>
        <v/>
      </c>
    </row>
    <row r="155" spans="15:15">
      <c r="O155" s="73" t="str">
        <f t="shared" si="4"/>
        <v/>
      </c>
    </row>
    <row r="156" spans="15:15">
      <c r="O156" s="73" t="str">
        <f t="shared" si="4"/>
        <v/>
      </c>
    </row>
    <row r="157" spans="15:15">
      <c r="O157" s="73" t="str">
        <f t="shared" si="4"/>
        <v/>
      </c>
    </row>
    <row r="158" spans="15:15">
      <c r="O158" s="73" t="str">
        <f t="shared" si="4"/>
        <v/>
      </c>
    </row>
    <row r="159" spans="15:15">
      <c r="O159" s="73" t="str">
        <f t="shared" si="4"/>
        <v/>
      </c>
    </row>
    <row r="160" spans="15:15">
      <c r="O160" s="73" t="str">
        <f t="shared" si="4"/>
        <v/>
      </c>
    </row>
    <row r="161" spans="15:15">
      <c r="O161" s="73" t="str">
        <f t="shared" si="4"/>
        <v/>
      </c>
    </row>
    <row r="162" spans="15:15">
      <c r="O162" s="73" t="str">
        <f t="shared" si="4"/>
        <v/>
      </c>
    </row>
    <row r="163" spans="15:15">
      <c r="O163" s="73" t="str">
        <f t="shared" si="4"/>
        <v/>
      </c>
    </row>
    <row r="164" spans="15:15">
      <c r="O164" s="73" t="str">
        <f t="shared" si="4"/>
        <v/>
      </c>
    </row>
    <row r="165" spans="15:15">
      <c r="O165" s="73" t="str">
        <f t="shared" si="4"/>
        <v/>
      </c>
    </row>
    <row r="166" spans="15:15">
      <c r="O166" s="73" t="str">
        <f t="shared" si="4"/>
        <v/>
      </c>
    </row>
    <row r="167" spans="15:15">
      <c r="O167" s="73" t="str">
        <f t="shared" si="4"/>
        <v/>
      </c>
    </row>
    <row r="168" spans="15:15">
      <c r="O168" s="73" t="str">
        <f t="shared" si="4"/>
        <v/>
      </c>
    </row>
    <row r="169" spans="15:15">
      <c r="O169" s="73" t="str">
        <f t="shared" si="4"/>
        <v/>
      </c>
    </row>
    <row r="170" spans="15:15">
      <c r="O170" s="73" t="str">
        <f t="shared" si="4"/>
        <v/>
      </c>
    </row>
    <row r="171" spans="15:15">
      <c r="O171" s="73" t="str">
        <f t="shared" si="4"/>
        <v/>
      </c>
    </row>
    <row r="172" spans="15:15">
      <c r="O172" s="73" t="str">
        <f t="shared" si="4"/>
        <v/>
      </c>
    </row>
    <row r="173" spans="15:15">
      <c r="O173" s="73" t="str">
        <f t="shared" si="4"/>
        <v/>
      </c>
    </row>
    <row r="174" spans="15:15">
      <c r="O174" s="73" t="str">
        <f t="shared" si="4"/>
        <v/>
      </c>
    </row>
    <row r="175" spans="15:15">
      <c r="O175" s="73" t="str">
        <f t="shared" si="4"/>
        <v/>
      </c>
    </row>
  </sheetData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42" sqref="N42"/>
    </sheetView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89"/>
  <sheetViews>
    <sheetView workbookViewId="0"/>
  </sheetViews>
  <sheetFormatPr defaultRowHeight="12.75"/>
  <cols>
    <col min="1" max="1" width="6.5703125" customWidth="1"/>
  </cols>
  <sheetData>
    <row r="1" spans="1:20">
      <c r="A1" s="106" t="s">
        <v>714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65"/>
      <c r="P1" s="65"/>
      <c r="S1" s="40"/>
      <c r="T1" s="40"/>
    </row>
    <row r="2" spans="1:20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S2" s="40"/>
      <c r="T2" s="40"/>
    </row>
    <row r="3" spans="1:20">
      <c r="A3" s="107" t="s">
        <v>81</v>
      </c>
      <c r="B3" s="107" t="s">
        <v>82</v>
      </c>
      <c r="C3" s="107" t="s">
        <v>83</v>
      </c>
      <c r="D3" s="107" t="s">
        <v>84</v>
      </c>
      <c r="E3" s="107" t="s">
        <v>85</v>
      </c>
      <c r="F3" s="107" t="s">
        <v>86</v>
      </c>
      <c r="G3" s="107" t="s">
        <v>87</v>
      </c>
      <c r="H3" s="107" t="s">
        <v>88</v>
      </c>
      <c r="I3" s="107" t="s">
        <v>89</v>
      </c>
      <c r="J3" s="107" t="s">
        <v>90</v>
      </c>
      <c r="K3" s="107" t="s">
        <v>91</v>
      </c>
      <c r="L3" s="107" t="s">
        <v>92</v>
      </c>
      <c r="M3" s="107" t="s">
        <v>93</v>
      </c>
      <c r="N3" s="107" t="s">
        <v>94</v>
      </c>
      <c r="O3" s="71"/>
      <c r="P3" s="71"/>
      <c r="S3" s="110" t="s">
        <v>83</v>
      </c>
      <c r="T3" s="110">
        <v>107</v>
      </c>
    </row>
    <row r="4" spans="1:20">
      <c r="A4" s="108">
        <v>1</v>
      </c>
      <c r="B4" s="109">
        <v>2557</v>
      </c>
      <c r="C4" s="108">
        <v>107</v>
      </c>
      <c r="D4" s="108">
        <v>69</v>
      </c>
      <c r="E4" s="108">
        <v>64</v>
      </c>
      <c r="F4" s="108">
        <v>29</v>
      </c>
      <c r="G4" s="108">
        <v>65</v>
      </c>
      <c r="H4" s="108">
        <v>238</v>
      </c>
      <c r="I4" s="108">
        <v>286</v>
      </c>
      <c r="J4" s="108">
        <v>133</v>
      </c>
      <c r="K4" s="108">
        <v>101</v>
      </c>
      <c r="L4" s="108">
        <v>58</v>
      </c>
      <c r="M4" s="108">
        <v>86</v>
      </c>
      <c r="N4" s="108">
        <v>128</v>
      </c>
      <c r="O4" s="70"/>
      <c r="P4" s="70"/>
      <c r="S4" s="110" t="s">
        <v>84</v>
      </c>
      <c r="T4" s="110">
        <v>69</v>
      </c>
    </row>
    <row r="5" spans="1:20">
      <c r="A5" s="108">
        <v>2</v>
      </c>
      <c r="B5" s="109">
        <v>2558</v>
      </c>
      <c r="C5" s="108">
        <v>144</v>
      </c>
      <c r="D5" s="108">
        <v>82</v>
      </c>
      <c r="E5" s="108">
        <v>59</v>
      </c>
      <c r="F5" s="108">
        <v>36</v>
      </c>
      <c r="G5" s="108">
        <v>13</v>
      </c>
      <c r="H5" s="108">
        <v>32</v>
      </c>
      <c r="I5" s="108">
        <v>48</v>
      </c>
      <c r="J5" s="108">
        <v>28</v>
      </c>
      <c r="K5" s="108">
        <v>21</v>
      </c>
      <c r="L5" s="108">
        <v>12</v>
      </c>
      <c r="M5" s="108">
        <v>13</v>
      </c>
      <c r="N5" s="108">
        <v>14</v>
      </c>
      <c r="O5" s="66"/>
      <c r="P5" s="66"/>
      <c r="S5" s="110" t="s">
        <v>85</v>
      </c>
      <c r="T5" s="110">
        <v>64</v>
      </c>
    </row>
    <row r="6" spans="1:20">
      <c r="A6" s="108">
        <v>3</v>
      </c>
      <c r="B6" s="109">
        <v>2559</v>
      </c>
      <c r="C6" s="108">
        <v>48</v>
      </c>
      <c r="D6" s="108">
        <v>39</v>
      </c>
      <c r="E6" s="108">
        <v>34</v>
      </c>
      <c r="F6" s="108">
        <v>29</v>
      </c>
      <c r="G6" s="108">
        <v>26</v>
      </c>
      <c r="H6" s="108">
        <v>231</v>
      </c>
      <c r="I6" s="108">
        <v>331</v>
      </c>
      <c r="J6" s="108">
        <v>218</v>
      </c>
      <c r="K6" s="108">
        <v>95</v>
      </c>
      <c r="L6" s="108">
        <v>69</v>
      </c>
      <c r="M6" s="108">
        <v>82</v>
      </c>
      <c r="N6" s="108">
        <v>119</v>
      </c>
      <c r="O6" s="66"/>
      <c r="P6" s="66"/>
      <c r="S6" s="110" t="s">
        <v>86</v>
      </c>
      <c r="T6" s="110">
        <v>29</v>
      </c>
    </row>
    <row r="7" spans="1:20">
      <c r="A7" s="108">
        <v>4</v>
      </c>
      <c r="B7" s="109">
        <v>2560</v>
      </c>
      <c r="C7" s="108">
        <v>220</v>
      </c>
      <c r="D7" s="108">
        <v>180</v>
      </c>
      <c r="E7" s="108">
        <v>93</v>
      </c>
      <c r="F7" s="108">
        <v>41</v>
      </c>
      <c r="G7" s="108">
        <v>35</v>
      </c>
      <c r="H7" s="108">
        <v>210</v>
      </c>
      <c r="I7" s="108">
        <v>282</v>
      </c>
      <c r="J7" s="108">
        <v>128</v>
      </c>
      <c r="K7" s="108">
        <v>84</v>
      </c>
      <c r="L7" s="108">
        <v>64</v>
      </c>
      <c r="M7" s="108">
        <v>49</v>
      </c>
      <c r="N7" s="108">
        <v>29</v>
      </c>
      <c r="O7" s="66"/>
      <c r="P7" s="66"/>
      <c r="S7" s="110" t="s">
        <v>87</v>
      </c>
      <c r="T7" s="110">
        <v>65</v>
      </c>
    </row>
    <row r="8" spans="1:20">
      <c r="A8" s="108">
        <v>5</v>
      </c>
      <c r="B8" s="109">
        <v>2561</v>
      </c>
      <c r="C8" s="108">
        <v>54</v>
      </c>
      <c r="D8" s="108">
        <v>24</v>
      </c>
      <c r="E8" s="108">
        <v>27</v>
      </c>
      <c r="F8" s="108">
        <v>7</v>
      </c>
      <c r="G8" s="108">
        <v>16</v>
      </c>
      <c r="H8" s="108">
        <v>51</v>
      </c>
      <c r="I8" s="108">
        <v>93</v>
      </c>
      <c r="J8" s="108">
        <v>147</v>
      </c>
      <c r="K8" s="108">
        <v>182</v>
      </c>
      <c r="L8" s="108">
        <v>84</v>
      </c>
      <c r="M8" s="108">
        <v>83</v>
      </c>
      <c r="N8" s="108">
        <v>41</v>
      </c>
      <c r="O8" s="66"/>
      <c r="P8" s="66"/>
      <c r="S8" s="110" t="s">
        <v>88</v>
      </c>
      <c r="T8" s="110">
        <v>238</v>
      </c>
    </row>
    <row r="9" spans="1:20">
      <c r="A9" s="108">
        <v>6</v>
      </c>
      <c r="B9" s="109" t="s">
        <v>95</v>
      </c>
      <c r="C9" s="108">
        <v>107</v>
      </c>
      <c r="D9" s="108">
        <v>69</v>
      </c>
      <c r="E9" s="108">
        <v>59</v>
      </c>
      <c r="F9" s="108">
        <v>29</v>
      </c>
      <c r="G9" s="108">
        <v>26</v>
      </c>
      <c r="H9" s="108">
        <v>210</v>
      </c>
      <c r="I9" s="108">
        <v>282</v>
      </c>
      <c r="J9" s="108">
        <v>133</v>
      </c>
      <c r="K9" s="108">
        <v>95</v>
      </c>
      <c r="L9" s="108">
        <v>64</v>
      </c>
      <c r="M9" s="108">
        <v>82</v>
      </c>
      <c r="N9" s="108">
        <v>41</v>
      </c>
      <c r="O9" s="66"/>
      <c r="P9" s="66"/>
      <c r="S9" s="110" t="s">
        <v>89</v>
      </c>
      <c r="T9" s="110">
        <v>286</v>
      </c>
    </row>
    <row r="10" spans="1:20">
      <c r="A10" s="108">
        <v>7</v>
      </c>
      <c r="B10" s="109">
        <v>2562</v>
      </c>
      <c r="C10" s="108">
        <v>34</v>
      </c>
      <c r="D10" s="108">
        <v>21</v>
      </c>
      <c r="E10" s="108">
        <v>13</v>
      </c>
      <c r="F10" s="108">
        <v>6</v>
      </c>
      <c r="G10" s="108"/>
      <c r="H10" s="108"/>
      <c r="I10" s="108"/>
      <c r="J10" s="108"/>
      <c r="K10" s="108"/>
      <c r="L10" s="108"/>
      <c r="M10" s="108"/>
      <c r="N10" s="108"/>
      <c r="O10" s="66"/>
      <c r="P10" s="66"/>
      <c r="S10" s="110" t="s">
        <v>90</v>
      </c>
      <c r="T10" s="110">
        <v>133</v>
      </c>
    </row>
    <row r="11" spans="1:20">
      <c r="S11" s="110" t="s">
        <v>91</v>
      </c>
      <c r="T11" s="110">
        <v>101</v>
      </c>
    </row>
    <row r="12" spans="1:20">
      <c r="S12" s="110" t="s">
        <v>92</v>
      </c>
      <c r="T12" s="110">
        <v>58</v>
      </c>
    </row>
    <row r="13" spans="1:20">
      <c r="S13" s="110" t="s">
        <v>93</v>
      </c>
      <c r="T13" s="110">
        <v>86</v>
      </c>
    </row>
    <row r="14" spans="1:20">
      <c r="S14" s="110" t="s">
        <v>94</v>
      </c>
      <c r="T14" s="110">
        <v>128</v>
      </c>
    </row>
    <row r="15" spans="1:20">
      <c r="S15" s="110" t="s">
        <v>83</v>
      </c>
      <c r="T15" s="110">
        <v>144</v>
      </c>
    </row>
    <row r="16" spans="1:20">
      <c r="S16" s="110" t="s">
        <v>84</v>
      </c>
      <c r="T16" s="110">
        <v>82</v>
      </c>
    </row>
    <row r="17" spans="19:20">
      <c r="S17" s="110" t="s">
        <v>85</v>
      </c>
      <c r="T17" s="110">
        <v>59</v>
      </c>
    </row>
    <row r="18" spans="19:20">
      <c r="S18" s="110" t="s">
        <v>86</v>
      </c>
      <c r="T18" s="110">
        <v>36</v>
      </c>
    </row>
    <row r="19" spans="19:20">
      <c r="S19" s="110" t="s">
        <v>87</v>
      </c>
      <c r="T19" s="110">
        <v>13</v>
      </c>
    </row>
    <row r="20" spans="19:20">
      <c r="S20" s="110" t="s">
        <v>88</v>
      </c>
      <c r="T20" s="110">
        <v>32</v>
      </c>
    </row>
    <row r="21" spans="19:20">
      <c r="S21" s="110" t="s">
        <v>89</v>
      </c>
      <c r="T21" s="110">
        <v>48</v>
      </c>
    </row>
    <row r="22" spans="19:20">
      <c r="S22" s="110" t="s">
        <v>90</v>
      </c>
      <c r="T22" s="110">
        <v>28</v>
      </c>
    </row>
    <row r="23" spans="19:20">
      <c r="S23" s="110" t="s">
        <v>91</v>
      </c>
      <c r="T23" s="110">
        <v>21</v>
      </c>
    </row>
    <row r="24" spans="19:20">
      <c r="S24" s="110" t="s">
        <v>92</v>
      </c>
      <c r="T24" s="110">
        <v>12</v>
      </c>
    </row>
    <row r="25" spans="19:20">
      <c r="S25" s="110" t="s">
        <v>93</v>
      </c>
      <c r="T25" s="110">
        <v>13</v>
      </c>
    </row>
    <row r="26" spans="19:20">
      <c r="S26" s="110" t="s">
        <v>94</v>
      </c>
      <c r="T26" s="110">
        <v>14</v>
      </c>
    </row>
    <row r="27" spans="19:20">
      <c r="S27" s="110" t="s">
        <v>83</v>
      </c>
      <c r="T27" s="110">
        <v>48</v>
      </c>
    </row>
    <row r="28" spans="19:20">
      <c r="S28" s="110" t="s">
        <v>84</v>
      </c>
      <c r="T28" s="110">
        <v>39</v>
      </c>
    </row>
    <row r="29" spans="19:20">
      <c r="S29" s="110" t="s">
        <v>85</v>
      </c>
      <c r="T29" s="110">
        <v>34</v>
      </c>
    </row>
    <row r="30" spans="19:20">
      <c r="S30" s="110" t="s">
        <v>86</v>
      </c>
      <c r="T30" s="110">
        <v>29</v>
      </c>
    </row>
    <row r="31" spans="19:20">
      <c r="S31" s="110" t="s">
        <v>87</v>
      </c>
      <c r="T31" s="110">
        <v>26</v>
      </c>
    </row>
    <row r="32" spans="19:20">
      <c r="S32" s="110" t="s">
        <v>88</v>
      </c>
      <c r="T32" s="110">
        <v>231</v>
      </c>
    </row>
    <row r="33" spans="1:20">
      <c r="S33" s="110" t="s">
        <v>89</v>
      </c>
      <c r="T33" s="110">
        <v>331</v>
      </c>
    </row>
    <row r="34" spans="1:20">
      <c r="S34" s="110" t="s">
        <v>90</v>
      </c>
      <c r="T34" s="110">
        <v>218</v>
      </c>
    </row>
    <row r="35" spans="1:20">
      <c r="S35" s="110" t="s">
        <v>91</v>
      </c>
      <c r="T35" s="110">
        <v>95</v>
      </c>
    </row>
    <row r="36" spans="1:20">
      <c r="A36" s="29" t="s">
        <v>711</v>
      </c>
      <c r="S36" s="110" t="s">
        <v>92</v>
      </c>
      <c r="T36" s="110">
        <v>69</v>
      </c>
    </row>
    <row r="37" spans="1:20">
      <c r="S37" s="110" t="s">
        <v>93</v>
      </c>
      <c r="T37" s="110">
        <v>82</v>
      </c>
    </row>
    <row r="38" spans="1:20">
      <c r="S38" s="110" t="s">
        <v>94</v>
      </c>
      <c r="T38" s="110">
        <v>119</v>
      </c>
    </row>
    <row r="39" spans="1:20">
      <c r="S39" s="110" t="s">
        <v>83</v>
      </c>
      <c r="T39" s="110">
        <v>220</v>
      </c>
    </row>
    <row r="40" spans="1:20">
      <c r="S40" s="110" t="s">
        <v>84</v>
      </c>
      <c r="T40" s="110">
        <v>180</v>
      </c>
    </row>
    <row r="41" spans="1:20">
      <c r="S41" s="110" t="s">
        <v>85</v>
      </c>
      <c r="T41" s="110">
        <v>93</v>
      </c>
    </row>
    <row r="42" spans="1:20">
      <c r="S42" s="110" t="s">
        <v>86</v>
      </c>
      <c r="T42" s="110">
        <v>41</v>
      </c>
    </row>
    <row r="43" spans="1:20">
      <c r="S43" s="110" t="s">
        <v>87</v>
      </c>
      <c r="T43" s="110">
        <v>35</v>
      </c>
    </row>
    <row r="44" spans="1:20">
      <c r="S44" s="110" t="s">
        <v>88</v>
      </c>
      <c r="T44" s="110">
        <v>210</v>
      </c>
    </row>
    <row r="45" spans="1:20">
      <c r="S45" s="110" t="s">
        <v>89</v>
      </c>
      <c r="T45" s="110">
        <v>282</v>
      </c>
    </row>
    <row r="46" spans="1:20">
      <c r="S46" s="110" t="s">
        <v>90</v>
      </c>
      <c r="T46" s="110">
        <v>128</v>
      </c>
    </row>
    <row r="47" spans="1:20">
      <c r="S47" s="110" t="s">
        <v>91</v>
      </c>
      <c r="T47" s="110">
        <v>84</v>
      </c>
    </row>
    <row r="48" spans="1:20">
      <c r="S48" s="110" t="s">
        <v>92</v>
      </c>
      <c r="T48" s="110">
        <v>64</v>
      </c>
    </row>
    <row r="49" spans="1:20">
      <c r="S49" s="110" t="s">
        <v>93</v>
      </c>
      <c r="T49" s="110">
        <v>49</v>
      </c>
    </row>
    <row r="50" spans="1:20">
      <c r="S50" s="110" t="s">
        <v>94</v>
      </c>
      <c r="T50" s="110">
        <v>29</v>
      </c>
    </row>
    <row r="51" spans="1:20">
      <c r="S51" s="110" t="s">
        <v>83</v>
      </c>
      <c r="T51" s="110">
        <v>54</v>
      </c>
    </row>
    <row r="52" spans="1:20">
      <c r="S52" s="110" t="s">
        <v>84</v>
      </c>
      <c r="T52" s="110">
        <v>24</v>
      </c>
    </row>
    <row r="53" spans="1:20">
      <c r="S53" s="110" t="s">
        <v>85</v>
      </c>
      <c r="T53" s="110">
        <v>27</v>
      </c>
    </row>
    <row r="54" spans="1:20">
      <c r="S54" s="110" t="s">
        <v>86</v>
      </c>
      <c r="T54" s="110">
        <v>7</v>
      </c>
    </row>
    <row r="55" spans="1:20">
      <c r="S55" s="110" t="s">
        <v>87</v>
      </c>
      <c r="T55" s="110">
        <v>16</v>
      </c>
    </row>
    <row r="56" spans="1:20">
      <c r="S56" s="110" t="s">
        <v>88</v>
      </c>
      <c r="T56" s="110">
        <v>51</v>
      </c>
    </row>
    <row r="57" spans="1:20">
      <c r="S57" s="110" t="s">
        <v>89</v>
      </c>
      <c r="T57" s="110">
        <v>93</v>
      </c>
    </row>
    <row r="58" spans="1:20">
      <c r="S58" s="110" t="s">
        <v>90</v>
      </c>
      <c r="T58" s="110">
        <v>147</v>
      </c>
    </row>
    <row r="59" spans="1:20">
      <c r="S59" s="110" t="s">
        <v>91</v>
      </c>
      <c r="T59" s="110">
        <v>182</v>
      </c>
    </row>
    <row r="60" spans="1:20">
      <c r="S60" s="110" t="s">
        <v>92</v>
      </c>
      <c r="T60" s="110">
        <v>84</v>
      </c>
    </row>
    <row r="61" spans="1:20">
      <c r="A61" s="59" t="s">
        <v>587</v>
      </c>
      <c r="S61" s="110" t="s">
        <v>93</v>
      </c>
      <c r="T61" s="110">
        <v>83</v>
      </c>
    </row>
    <row r="62" spans="1:20">
      <c r="S62" s="110" t="s">
        <v>94</v>
      </c>
      <c r="T62" s="110">
        <v>41</v>
      </c>
    </row>
    <row r="63" spans="1:20">
      <c r="S63" s="110" t="s">
        <v>83</v>
      </c>
      <c r="T63" s="110">
        <v>34</v>
      </c>
    </row>
    <row r="64" spans="1:20">
      <c r="S64" s="110" t="s">
        <v>84</v>
      </c>
      <c r="T64" s="110">
        <v>21</v>
      </c>
    </row>
    <row r="65" spans="19:20">
      <c r="S65" s="110" t="s">
        <v>85</v>
      </c>
      <c r="T65" s="110">
        <v>13</v>
      </c>
    </row>
    <row r="66" spans="19:20">
      <c r="S66" s="110" t="s">
        <v>86</v>
      </c>
      <c r="T66" s="110">
        <v>6</v>
      </c>
    </row>
    <row r="67" spans="19:20">
      <c r="S67" s="99" t="s">
        <v>87</v>
      </c>
      <c r="T67" s="99">
        <v>16</v>
      </c>
    </row>
    <row r="68" spans="19:20">
      <c r="S68" s="99" t="s">
        <v>88</v>
      </c>
      <c r="T68" s="99">
        <v>51</v>
      </c>
    </row>
    <row r="69" spans="19:20">
      <c r="S69" s="99" t="s">
        <v>89</v>
      </c>
      <c r="T69" s="99">
        <v>93</v>
      </c>
    </row>
    <row r="70" spans="19:20">
      <c r="S70" s="99" t="s">
        <v>90</v>
      </c>
      <c r="T70" s="99">
        <v>146</v>
      </c>
    </row>
    <row r="71" spans="19:20">
      <c r="S71" s="99" t="s">
        <v>91</v>
      </c>
      <c r="T71" s="99">
        <v>182</v>
      </c>
    </row>
    <row r="72" spans="19:20">
      <c r="S72" s="99" t="s">
        <v>92</v>
      </c>
      <c r="T72" s="99">
        <v>84</v>
      </c>
    </row>
    <row r="73" spans="19:20">
      <c r="S73" s="99" t="s">
        <v>93</v>
      </c>
      <c r="T73" s="99">
        <v>60</v>
      </c>
    </row>
    <row r="74" spans="19:20">
      <c r="S74" s="59" t="s">
        <v>94</v>
      </c>
      <c r="T74" s="59"/>
    </row>
    <row r="89" spans="1:1">
      <c r="A89" s="59" t="s">
        <v>587</v>
      </c>
    </row>
  </sheetData>
  <phoneticPr fontId="1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24"/>
  <sheetViews>
    <sheetView workbookViewId="0">
      <selection sqref="A1:AA24"/>
    </sheetView>
  </sheetViews>
  <sheetFormatPr defaultRowHeight="12.75"/>
  <cols>
    <col min="1" max="27" width="13.85546875" style="26" customWidth="1"/>
    <col min="28" max="16384" width="9.140625" style="26"/>
  </cols>
  <sheetData>
    <row r="1" spans="1:27" ht="15" customHeight="1">
      <c r="A1" s="46" t="s">
        <v>334</v>
      </c>
      <c r="B1" s="123" t="s">
        <v>129</v>
      </c>
      <c r="C1" s="123"/>
      <c r="D1" s="123" t="s">
        <v>130</v>
      </c>
      <c r="E1" s="123"/>
      <c r="F1" s="123" t="s">
        <v>131</v>
      </c>
      <c r="G1" s="123"/>
      <c r="H1" s="123" t="s">
        <v>132</v>
      </c>
      <c r="I1" s="123"/>
      <c r="J1" s="123" t="s">
        <v>133</v>
      </c>
      <c r="K1" s="123"/>
      <c r="L1" s="123" t="s">
        <v>134</v>
      </c>
      <c r="M1" s="123"/>
      <c r="N1" s="123" t="s">
        <v>135</v>
      </c>
      <c r="O1" s="123"/>
      <c r="P1" s="123" t="s">
        <v>136</v>
      </c>
      <c r="Q1" s="123"/>
      <c r="R1" s="123" t="s">
        <v>137</v>
      </c>
      <c r="S1" s="123"/>
      <c r="T1" s="123" t="s">
        <v>138</v>
      </c>
      <c r="U1" s="123"/>
      <c r="V1" s="123" t="s">
        <v>139</v>
      </c>
      <c r="W1" s="123"/>
      <c r="X1" s="123" t="s">
        <v>140</v>
      </c>
      <c r="Y1" s="123"/>
      <c r="Z1" s="122" t="s">
        <v>77</v>
      </c>
      <c r="AA1" s="122"/>
    </row>
    <row r="2" spans="1:27" ht="15" customHeight="1">
      <c r="A2" s="59"/>
      <c r="B2" s="46" t="s">
        <v>64</v>
      </c>
      <c r="C2" s="46" t="s">
        <v>65</v>
      </c>
      <c r="D2" s="46" t="s">
        <v>64</v>
      </c>
      <c r="E2" s="46" t="s">
        <v>65</v>
      </c>
      <c r="F2" s="46" t="s">
        <v>64</v>
      </c>
      <c r="G2" s="46" t="s">
        <v>65</v>
      </c>
      <c r="H2" s="46" t="s">
        <v>64</v>
      </c>
      <c r="I2" s="46" t="s">
        <v>65</v>
      </c>
      <c r="J2" s="46" t="s">
        <v>64</v>
      </c>
      <c r="K2" s="46" t="s">
        <v>65</v>
      </c>
      <c r="L2" s="46" t="s">
        <v>64</v>
      </c>
      <c r="M2" s="46" t="s">
        <v>65</v>
      </c>
      <c r="N2" s="46" t="s">
        <v>64</v>
      </c>
      <c r="O2" s="46" t="s">
        <v>65</v>
      </c>
      <c r="P2" s="46" t="s">
        <v>64</v>
      </c>
      <c r="Q2" s="46" t="s">
        <v>65</v>
      </c>
      <c r="R2" s="47" t="s">
        <v>64</v>
      </c>
      <c r="S2" s="47" t="s">
        <v>65</v>
      </c>
      <c r="T2" s="47" t="s">
        <v>64</v>
      </c>
      <c r="U2" s="47" t="s">
        <v>65</v>
      </c>
      <c r="V2" s="47" t="s">
        <v>64</v>
      </c>
      <c r="W2" s="47" t="s">
        <v>65</v>
      </c>
      <c r="X2" s="47" t="s">
        <v>64</v>
      </c>
      <c r="Y2" s="47" t="s">
        <v>65</v>
      </c>
      <c r="Z2" s="47" t="s">
        <v>64</v>
      </c>
      <c r="AA2" s="47" t="s">
        <v>65</v>
      </c>
    </row>
    <row r="3" spans="1:27" ht="15" customHeight="1">
      <c r="A3" s="59" t="s">
        <v>9</v>
      </c>
      <c r="B3" s="59">
        <v>12</v>
      </c>
      <c r="C3" s="59">
        <v>0</v>
      </c>
      <c r="D3" s="59">
        <v>0</v>
      </c>
      <c r="E3" s="59">
        <v>0</v>
      </c>
      <c r="F3" s="59">
        <v>1</v>
      </c>
      <c r="G3" s="59">
        <v>0</v>
      </c>
      <c r="H3" s="59">
        <v>1</v>
      </c>
      <c r="I3" s="59">
        <v>0</v>
      </c>
      <c r="J3" s="59">
        <v>1</v>
      </c>
      <c r="K3" s="59">
        <v>0</v>
      </c>
      <c r="L3" s="59">
        <v>2</v>
      </c>
      <c r="M3" s="59">
        <v>0</v>
      </c>
      <c r="N3" s="59">
        <v>1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18</v>
      </c>
      <c r="AA3" s="59">
        <v>0</v>
      </c>
    </row>
    <row r="4" spans="1:27" ht="15" customHeight="1">
      <c r="A4" s="59" t="s">
        <v>10</v>
      </c>
      <c r="B4" s="59">
        <v>0</v>
      </c>
      <c r="C4" s="59">
        <v>0</v>
      </c>
      <c r="D4" s="59">
        <v>1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1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2</v>
      </c>
      <c r="AA4" s="59">
        <v>0</v>
      </c>
    </row>
    <row r="5" spans="1:27" ht="15" customHeight="1">
      <c r="A5" s="59" t="s">
        <v>11</v>
      </c>
      <c r="B5" s="59">
        <v>10</v>
      </c>
      <c r="C5" s="59">
        <v>0</v>
      </c>
      <c r="D5" s="59">
        <v>2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1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13</v>
      </c>
      <c r="AA5" s="59">
        <v>0</v>
      </c>
    </row>
    <row r="6" spans="1:27" ht="15" customHeight="1">
      <c r="A6" s="59" t="s">
        <v>12</v>
      </c>
      <c r="B6" s="59">
        <v>2</v>
      </c>
      <c r="C6" s="59">
        <v>0</v>
      </c>
      <c r="D6" s="59">
        <v>0</v>
      </c>
      <c r="E6" s="59">
        <v>0</v>
      </c>
      <c r="F6" s="59">
        <v>2</v>
      </c>
      <c r="G6" s="59">
        <v>0</v>
      </c>
      <c r="H6" s="59">
        <v>0</v>
      </c>
      <c r="I6" s="59">
        <v>0</v>
      </c>
      <c r="J6" s="59">
        <v>2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6</v>
      </c>
      <c r="AA6" s="59">
        <v>0</v>
      </c>
    </row>
    <row r="7" spans="1:27" ht="15" customHeight="1">
      <c r="A7" s="59" t="s">
        <v>13</v>
      </c>
      <c r="B7" s="59">
        <v>2</v>
      </c>
      <c r="C7" s="59">
        <v>0</v>
      </c>
      <c r="D7" s="59">
        <v>2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4</v>
      </c>
      <c r="AA7" s="59">
        <v>0</v>
      </c>
    </row>
    <row r="8" spans="1:27" ht="15" customHeight="1">
      <c r="A8" s="59" t="s">
        <v>14</v>
      </c>
      <c r="B8" s="59">
        <v>1</v>
      </c>
      <c r="C8" s="59">
        <v>0</v>
      </c>
      <c r="D8" s="59">
        <v>2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2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5</v>
      </c>
      <c r="AA8" s="59">
        <v>0</v>
      </c>
    </row>
    <row r="9" spans="1:27" ht="15" customHeight="1">
      <c r="A9" s="59" t="s">
        <v>15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</row>
    <row r="10" spans="1:27" ht="15" customHeight="1">
      <c r="A10" s="59" t="s">
        <v>16</v>
      </c>
      <c r="B10" s="59">
        <v>1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2</v>
      </c>
      <c r="M10" s="59">
        <v>0</v>
      </c>
      <c r="N10" s="59">
        <v>1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4</v>
      </c>
      <c r="AA10" s="59">
        <v>0</v>
      </c>
    </row>
    <row r="11" spans="1:27" ht="15" customHeight="1">
      <c r="A11" s="59" t="s">
        <v>17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</row>
    <row r="12" spans="1:27" ht="15" customHeight="1">
      <c r="A12" s="59" t="s">
        <v>79</v>
      </c>
      <c r="B12" s="59">
        <v>0</v>
      </c>
      <c r="C12" s="59">
        <v>0</v>
      </c>
      <c r="D12" s="59">
        <v>1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1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2</v>
      </c>
      <c r="AA12" s="59">
        <v>0</v>
      </c>
    </row>
    <row r="13" spans="1:27" ht="15" customHeight="1">
      <c r="A13" s="59" t="s">
        <v>18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</row>
    <row r="14" spans="1:27" ht="15" customHeight="1">
      <c r="A14" s="59" t="s">
        <v>19</v>
      </c>
      <c r="B14" s="59">
        <v>1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1</v>
      </c>
      <c r="AA14" s="59">
        <v>0</v>
      </c>
    </row>
    <row r="15" spans="1:27" ht="15" customHeight="1">
      <c r="A15" s="59" t="s">
        <v>20</v>
      </c>
      <c r="B15" s="59">
        <v>1</v>
      </c>
      <c r="C15" s="59">
        <v>0</v>
      </c>
      <c r="D15" s="59">
        <v>2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3</v>
      </c>
      <c r="AA15" s="59">
        <v>0</v>
      </c>
    </row>
    <row r="16" spans="1:27" ht="15" customHeight="1">
      <c r="A16" s="59" t="s">
        <v>21</v>
      </c>
      <c r="B16" s="59">
        <v>0</v>
      </c>
      <c r="C16" s="59">
        <v>0</v>
      </c>
      <c r="D16" s="59">
        <v>1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1</v>
      </c>
      <c r="M16" s="59">
        <v>0</v>
      </c>
      <c r="N16" s="59">
        <v>1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3</v>
      </c>
      <c r="AA16" s="59">
        <v>0</v>
      </c>
    </row>
    <row r="17" spans="1:27" ht="15" customHeight="1">
      <c r="A17" s="59" t="s">
        <v>22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</row>
    <row r="18" spans="1:27" ht="15" customHeight="1">
      <c r="A18" s="59" t="s">
        <v>23</v>
      </c>
      <c r="B18" s="59">
        <v>0</v>
      </c>
      <c r="C18" s="59">
        <v>0</v>
      </c>
      <c r="D18" s="59">
        <v>1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1</v>
      </c>
      <c r="AA18" s="59">
        <v>0</v>
      </c>
    </row>
    <row r="19" spans="1:27" ht="15" customHeight="1">
      <c r="A19" s="59" t="s">
        <v>24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1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1</v>
      </c>
      <c r="AA19" s="59">
        <v>0</v>
      </c>
    </row>
    <row r="20" spans="1:27" ht="15" customHeight="1">
      <c r="A20" s="59" t="s">
        <v>25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</row>
    <row r="21" spans="1:27" ht="15" customHeight="1">
      <c r="A21" s="59" t="s">
        <v>26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</row>
    <row r="22" spans="1:27" ht="15" customHeight="1">
      <c r="A22" s="59" t="s">
        <v>27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</row>
    <row r="23" spans="1:27" ht="15" customHeight="1">
      <c r="A23" s="59" t="s">
        <v>80</v>
      </c>
      <c r="B23" s="59">
        <v>0</v>
      </c>
      <c r="C23" s="59">
        <v>0</v>
      </c>
      <c r="D23" s="59">
        <v>0</v>
      </c>
      <c r="E23" s="59">
        <v>0</v>
      </c>
      <c r="F23" s="59">
        <v>1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1</v>
      </c>
      <c r="AA23" s="59">
        <v>0</v>
      </c>
    </row>
    <row r="24" spans="1:27">
      <c r="A24" s="59" t="s">
        <v>28</v>
      </c>
      <c r="B24" s="59">
        <v>2</v>
      </c>
      <c r="C24" s="59">
        <v>0</v>
      </c>
      <c r="D24" s="59">
        <v>1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3</v>
      </c>
      <c r="AA24" s="59">
        <v>0</v>
      </c>
    </row>
  </sheetData>
  <mergeCells count="13">
    <mergeCell ref="L1:M1"/>
    <mergeCell ref="B1:C1"/>
    <mergeCell ref="D1:E1"/>
    <mergeCell ref="F1:G1"/>
    <mergeCell ref="H1:I1"/>
    <mergeCell ref="J1:K1"/>
    <mergeCell ref="Z1:AA1"/>
    <mergeCell ref="N1:O1"/>
    <mergeCell ref="P1:Q1"/>
    <mergeCell ref="R1:S1"/>
    <mergeCell ref="T1:U1"/>
    <mergeCell ref="V1:W1"/>
    <mergeCell ref="X1:Y1"/>
  </mergeCells>
  <phoneticPr fontId="11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4"/>
  <sheetViews>
    <sheetView workbookViewId="0">
      <selection activeCell="B1" sqref="B1:I24"/>
    </sheetView>
  </sheetViews>
  <sheetFormatPr defaultRowHeight="12.75"/>
  <cols>
    <col min="1" max="4" width="13.85546875" style="26" customWidth="1"/>
    <col min="5" max="5" width="17.7109375" style="26" customWidth="1"/>
    <col min="6" max="6" width="13.85546875" style="26" customWidth="1"/>
    <col min="7" max="7" width="17.7109375" style="26" customWidth="1"/>
    <col min="8" max="8" width="13.85546875" style="26" customWidth="1"/>
    <col min="9" max="16384" width="9.140625" style="26"/>
  </cols>
  <sheetData>
    <row r="1" spans="1:9" ht="15" customHeight="1">
      <c r="A1" s="38"/>
      <c r="B1" s="111" t="s">
        <v>30</v>
      </c>
      <c r="C1" s="111" t="s">
        <v>31</v>
      </c>
      <c r="D1" s="111" t="s">
        <v>32</v>
      </c>
      <c r="E1" s="111" t="s">
        <v>33</v>
      </c>
      <c r="F1" s="111" t="s">
        <v>34</v>
      </c>
      <c r="G1" s="111" t="s">
        <v>35</v>
      </c>
      <c r="H1" s="111" t="s">
        <v>36</v>
      </c>
      <c r="I1" s="111" t="s">
        <v>37</v>
      </c>
    </row>
    <row r="2" spans="1:9" ht="15" customHeight="1">
      <c r="A2" s="39"/>
      <c r="B2" s="112" t="s">
        <v>38</v>
      </c>
      <c r="C2" s="112" t="s">
        <v>9</v>
      </c>
      <c r="D2" s="113">
        <v>139714</v>
      </c>
      <c r="E2" s="113">
        <v>18</v>
      </c>
      <c r="F2" s="114">
        <v>12.883461929369998</v>
      </c>
      <c r="G2" s="113">
        <v>0</v>
      </c>
      <c r="H2" s="114">
        <v>0</v>
      </c>
      <c r="I2" s="114">
        <v>0</v>
      </c>
    </row>
    <row r="3" spans="1:9" ht="15" customHeight="1">
      <c r="A3" s="39"/>
      <c r="B3" s="112" t="s">
        <v>39</v>
      </c>
      <c r="C3" s="112" t="s">
        <v>10</v>
      </c>
      <c r="D3" s="113">
        <v>36734</v>
      </c>
      <c r="E3" s="113">
        <v>2</v>
      </c>
      <c r="F3" s="114">
        <v>5.4445472858931776</v>
      </c>
      <c r="G3" s="113">
        <v>0</v>
      </c>
      <c r="H3" s="114">
        <v>0</v>
      </c>
      <c r="I3" s="114">
        <v>0</v>
      </c>
    </row>
    <row r="4" spans="1:9" ht="15" customHeight="1">
      <c r="A4" s="39"/>
      <c r="B4" s="112" t="s">
        <v>40</v>
      </c>
      <c r="C4" s="112" t="s">
        <v>11</v>
      </c>
      <c r="D4" s="113">
        <v>100117</v>
      </c>
      <c r="E4" s="113">
        <v>13</v>
      </c>
      <c r="F4" s="114">
        <v>12.984807774903363</v>
      </c>
      <c r="G4" s="113">
        <v>0</v>
      </c>
      <c r="H4" s="114">
        <v>0</v>
      </c>
      <c r="I4" s="114">
        <v>0</v>
      </c>
    </row>
    <row r="5" spans="1:9" ht="15" customHeight="1">
      <c r="A5" s="39"/>
      <c r="B5" s="112" t="s">
        <v>41</v>
      </c>
      <c r="C5" s="112" t="s">
        <v>12</v>
      </c>
      <c r="D5" s="113">
        <v>202451</v>
      </c>
      <c r="E5" s="113">
        <v>6</v>
      </c>
      <c r="F5" s="114">
        <v>2.9636801003699662</v>
      </c>
      <c r="G5" s="113">
        <v>0</v>
      </c>
      <c r="H5" s="114">
        <v>0</v>
      </c>
      <c r="I5" s="114">
        <v>0</v>
      </c>
    </row>
    <row r="6" spans="1:9" ht="15" customHeight="1">
      <c r="A6" s="39"/>
      <c r="B6" s="112" t="s">
        <v>42</v>
      </c>
      <c r="C6" s="112" t="s">
        <v>13</v>
      </c>
      <c r="D6" s="113">
        <v>151623</v>
      </c>
      <c r="E6" s="113">
        <v>4</v>
      </c>
      <c r="F6" s="114">
        <v>2.6381221846289811</v>
      </c>
      <c r="G6" s="113">
        <v>0</v>
      </c>
      <c r="H6" s="114">
        <v>0</v>
      </c>
      <c r="I6" s="114">
        <v>0</v>
      </c>
    </row>
    <row r="7" spans="1:9" ht="15" customHeight="1">
      <c r="A7" s="39"/>
      <c r="B7" s="112" t="s">
        <v>43</v>
      </c>
      <c r="C7" s="112" t="s">
        <v>14</v>
      </c>
      <c r="D7" s="113">
        <v>48337</v>
      </c>
      <c r="E7" s="113">
        <v>5</v>
      </c>
      <c r="F7" s="114">
        <v>10.344042865713636</v>
      </c>
      <c r="G7" s="113">
        <v>0</v>
      </c>
      <c r="H7" s="114">
        <v>0</v>
      </c>
      <c r="I7" s="114">
        <v>0</v>
      </c>
    </row>
    <row r="8" spans="1:9" ht="15" customHeight="1">
      <c r="A8" s="39"/>
      <c r="B8" s="112" t="s">
        <v>44</v>
      </c>
      <c r="C8" s="112" t="s">
        <v>15</v>
      </c>
      <c r="D8" s="113">
        <v>67826</v>
      </c>
      <c r="E8" s="113">
        <v>0</v>
      </c>
      <c r="F8" s="114">
        <v>0</v>
      </c>
      <c r="G8" s="113">
        <v>0</v>
      </c>
      <c r="H8" s="114">
        <v>0</v>
      </c>
      <c r="I8" s="114">
        <v>0</v>
      </c>
    </row>
    <row r="9" spans="1:9" ht="15" customHeight="1">
      <c r="A9" s="39"/>
      <c r="B9" s="112" t="s">
        <v>45</v>
      </c>
      <c r="C9" s="112" t="s">
        <v>16</v>
      </c>
      <c r="D9" s="113">
        <v>108047</v>
      </c>
      <c r="E9" s="113">
        <v>4</v>
      </c>
      <c r="F9" s="114">
        <v>3.7020926078465854</v>
      </c>
      <c r="G9" s="113">
        <v>0</v>
      </c>
      <c r="H9" s="114">
        <v>0</v>
      </c>
      <c r="I9" s="114">
        <v>0</v>
      </c>
    </row>
    <row r="10" spans="1:9" ht="15" customHeight="1">
      <c r="A10" s="39"/>
      <c r="B10" s="112" t="s">
        <v>46</v>
      </c>
      <c r="C10" s="112" t="s">
        <v>17</v>
      </c>
      <c r="D10" s="113">
        <v>80596</v>
      </c>
      <c r="E10" s="113">
        <v>0</v>
      </c>
      <c r="F10" s="114">
        <v>0</v>
      </c>
      <c r="G10" s="113">
        <v>0</v>
      </c>
      <c r="H10" s="114">
        <v>0</v>
      </c>
      <c r="I10" s="114">
        <v>0</v>
      </c>
    </row>
    <row r="11" spans="1:9" ht="15" customHeight="1">
      <c r="A11" s="39"/>
      <c r="B11" s="112" t="s">
        <v>47</v>
      </c>
      <c r="C11" s="112" t="s">
        <v>79</v>
      </c>
      <c r="D11" s="113">
        <v>107063</v>
      </c>
      <c r="E11" s="113">
        <v>2</v>
      </c>
      <c r="F11" s="114">
        <v>1.8680589933030085</v>
      </c>
      <c r="G11" s="113">
        <v>0</v>
      </c>
      <c r="H11" s="114">
        <v>0</v>
      </c>
      <c r="I11" s="114">
        <v>0</v>
      </c>
    </row>
    <row r="12" spans="1:9" ht="15" customHeight="1">
      <c r="A12" s="39"/>
      <c r="B12" s="112" t="s">
        <v>48</v>
      </c>
      <c r="C12" s="112" t="s">
        <v>18</v>
      </c>
      <c r="D12" s="113">
        <v>10632</v>
      </c>
      <c r="E12" s="113">
        <v>0</v>
      </c>
      <c r="F12" s="114">
        <v>0</v>
      </c>
      <c r="G12" s="113">
        <v>0</v>
      </c>
      <c r="H12" s="114">
        <v>0</v>
      </c>
      <c r="I12" s="114">
        <v>0</v>
      </c>
    </row>
    <row r="13" spans="1:9" ht="15" customHeight="1">
      <c r="A13" s="39"/>
      <c r="B13" s="112" t="s">
        <v>49</v>
      </c>
      <c r="C13" s="112" t="s">
        <v>19</v>
      </c>
      <c r="D13" s="113">
        <v>42461</v>
      </c>
      <c r="E13" s="113">
        <v>1</v>
      </c>
      <c r="F13" s="114">
        <v>2.3551023291962037</v>
      </c>
      <c r="G13" s="113">
        <v>0</v>
      </c>
      <c r="H13" s="114">
        <v>0</v>
      </c>
      <c r="I13" s="114">
        <v>0</v>
      </c>
    </row>
    <row r="14" spans="1:9" ht="15" customHeight="1">
      <c r="A14" s="39"/>
      <c r="B14" s="112" t="s">
        <v>50</v>
      </c>
      <c r="C14" s="112" t="s">
        <v>20</v>
      </c>
      <c r="D14" s="113">
        <v>39562</v>
      </c>
      <c r="E14" s="113">
        <v>3</v>
      </c>
      <c r="F14" s="114">
        <v>7.5830342247611346</v>
      </c>
      <c r="G14" s="113">
        <v>0</v>
      </c>
      <c r="H14" s="114">
        <v>0</v>
      </c>
      <c r="I14" s="114">
        <v>0</v>
      </c>
    </row>
    <row r="15" spans="1:9" ht="15" customHeight="1">
      <c r="A15" s="39"/>
      <c r="B15" s="112" t="s">
        <v>51</v>
      </c>
      <c r="C15" s="112" t="s">
        <v>21</v>
      </c>
      <c r="D15" s="113">
        <v>53406</v>
      </c>
      <c r="E15" s="113">
        <v>3</v>
      </c>
      <c r="F15" s="114">
        <v>5.6173463655769016</v>
      </c>
      <c r="G15" s="113">
        <v>0</v>
      </c>
      <c r="H15" s="114">
        <v>0</v>
      </c>
      <c r="I15" s="114">
        <v>0</v>
      </c>
    </row>
    <row r="16" spans="1:9" ht="15" customHeight="1">
      <c r="A16" s="39"/>
      <c r="B16" s="112" t="s">
        <v>52</v>
      </c>
      <c r="C16" s="112" t="s">
        <v>22</v>
      </c>
      <c r="D16" s="113">
        <v>44545</v>
      </c>
      <c r="E16" s="113">
        <v>0</v>
      </c>
      <c r="F16" s="114">
        <v>0</v>
      </c>
      <c r="G16" s="113">
        <v>0</v>
      </c>
      <c r="H16" s="114">
        <v>0</v>
      </c>
      <c r="I16" s="114">
        <v>0</v>
      </c>
    </row>
    <row r="17" spans="1:9" ht="15" customHeight="1">
      <c r="A17" s="39"/>
      <c r="B17" s="112" t="s">
        <v>53</v>
      </c>
      <c r="C17" s="112" t="s">
        <v>23</v>
      </c>
      <c r="D17" s="113">
        <v>50198</v>
      </c>
      <c r="E17" s="113">
        <v>1</v>
      </c>
      <c r="F17" s="114">
        <v>1.9921112394916132</v>
      </c>
      <c r="G17" s="113">
        <v>0</v>
      </c>
      <c r="H17" s="114">
        <v>0</v>
      </c>
      <c r="I17" s="114">
        <v>0</v>
      </c>
    </row>
    <row r="18" spans="1:9" ht="15" customHeight="1">
      <c r="A18" s="39"/>
      <c r="B18" s="112" t="s">
        <v>54</v>
      </c>
      <c r="C18" s="112" t="s">
        <v>24</v>
      </c>
      <c r="D18" s="113">
        <v>54377</v>
      </c>
      <c r="E18" s="113">
        <v>1</v>
      </c>
      <c r="F18" s="114">
        <v>1.8390128179193408</v>
      </c>
      <c r="G18" s="113">
        <v>0</v>
      </c>
      <c r="H18" s="114">
        <v>0</v>
      </c>
      <c r="I18" s="114">
        <v>0</v>
      </c>
    </row>
    <row r="19" spans="1:9" ht="15" customHeight="1">
      <c r="A19" s="39"/>
      <c r="B19" s="112" t="s">
        <v>55</v>
      </c>
      <c r="C19" s="112" t="s">
        <v>25</v>
      </c>
      <c r="D19" s="113">
        <v>18030</v>
      </c>
      <c r="E19" s="113">
        <v>0</v>
      </c>
      <c r="F19" s="114">
        <v>0</v>
      </c>
      <c r="G19" s="113">
        <v>0</v>
      </c>
      <c r="H19" s="114">
        <v>0</v>
      </c>
      <c r="I19" s="114">
        <v>0</v>
      </c>
    </row>
    <row r="20" spans="1:9" ht="15" customHeight="1">
      <c r="A20" s="39"/>
      <c r="B20" s="112" t="s">
        <v>56</v>
      </c>
      <c r="C20" s="112" t="s">
        <v>26</v>
      </c>
      <c r="D20" s="113">
        <v>37253</v>
      </c>
      <c r="E20" s="113">
        <v>0</v>
      </c>
      <c r="F20" s="114">
        <v>0</v>
      </c>
      <c r="G20" s="113">
        <v>0</v>
      </c>
      <c r="H20" s="114">
        <v>0</v>
      </c>
      <c r="I20" s="114">
        <v>0</v>
      </c>
    </row>
    <row r="21" spans="1:9" ht="15" customHeight="1">
      <c r="A21" s="39"/>
      <c r="B21" s="112" t="s">
        <v>57</v>
      </c>
      <c r="C21" s="112" t="s">
        <v>27</v>
      </c>
      <c r="D21" s="113">
        <v>36103</v>
      </c>
      <c r="E21" s="113">
        <v>0</v>
      </c>
      <c r="F21" s="114">
        <v>0</v>
      </c>
      <c r="G21" s="113">
        <v>0</v>
      </c>
      <c r="H21" s="114">
        <v>0</v>
      </c>
      <c r="I21" s="114">
        <v>0</v>
      </c>
    </row>
    <row r="22" spans="1:9" ht="15" customHeight="1">
      <c r="A22" s="39"/>
      <c r="B22" s="112" t="s">
        <v>58</v>
      </c>
      <c r="C22" s="112" t="s">
        <v>80</v>
      </c>
      <c r="D22" s="113">
        <v>23826</v>
      </c>
      <c r="E22" s="113">
        <v>1</v>
      </c>
      <c r="F22" s="114">
        <v>4.1970956098379917</v>
      </c>
      <c r="G22" s="113">
        <v>0</v>
      </c>
      <c r="H22" s="114">
        <v>0</v>
      </c>
      <c r="I22" s="114">
        <v>0</v>
      </c>
    </row>
    <row r="23" spans="1:9" ht="15" customHeight="1">
      <c r="A23" s="39"/>
      <c r="B23" s="112" t="s">
        <v>59</v>
      </c>
      <c r="C23" s="112" t="s">
        <v>28</v>
      </c>
      <c r="D23" s="113">
        <v>20110</v>
      </c>
      <c r="E23" s="113">
        <v>3</v>
      </c>
      <c r="F23" s="114">
        <v>14.917951268025858</v>
      </c>
      <c r="G23" s="113">
        <v>0</v>
      </c>
      <c r="H23" s="114">
        <v>0</v>
      </c>
      <c r="I23" s="114">
        <v>0</v>
      </c>
    </row>
    <row r="24" spans="1:9" ht="15" customHeight="1">
      <c r="A24" s="39"/>
      <c r="B24" s="112" t="s">
        <v>60</v>
      </c>
      <c r="C24" s="112" t="s">
        <v>61</v>
      </c>
      <c r="D24" s="113">
        <v>1473011</v>
      </c>
      <c r="E24" s="113">
        <v>67</v>
      </c>
      <c r="F24" s="114">
        <v>4.55</v>
      </c>
      <c r="G24" s="113">
        <v>0</v>
      </c>
      <c r="H24" s="114">
        <v>0</v>
      </c>
      <c r="I24" s="114">
        <v>0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</vt:i4>
      </vt:variant>
    </vt:vector>
  </HeadingPairs>
  <TitlesOfParts>
    <vt:vector size="26" baseType="lpstr">
      <vt:lpstr>อัตราป่วย</vt:lpstr>
      <vt:lpstr>ป่วยจำแนกรายเดือน</vt:lpstr>
      <vt:lpstr>จำนวนป่วยรายสัปดาห์</vt:lpstr>
      <vt:lpstr>จำนวนป่วยแยกพื้นที่</vt:lpstr>
      <vt:lpstr>เฝ้าระวังพิเศษ &gt;=2รายใน 28 day</vt:lpstr>
      <vt:lpstr>จำแนกตามตัวแปรต่างๆ</vt:lpstr>
      <vt:lpstr>Sheet1</vt:lpstr>
      <vt:lpstr>รอวางป่วยรายเดือน</vt:lpstr>
      <vt:lpstr>รอวางอัตราป่วย</vt:lpstr>
      <vt:lpstr>รอวางป่วบรายสัปดาห์</vt:lpstr>
      <vt:lpstr>TblAgeBar</vt:lpstr>
      <vt:lpstr>Attack rate</vt:lpstr>
      <vt:lpstr>occupation</vt:lpstr>
      <vt:lpstr>Age</vt:lpstr>
      <vt:lpstr>รอวางสถานการณ์</vt:lpstr>
      <vt:lpstr>รอวางสถานการณ์สำนักระบาด</vt:lpstr>
      <vt:lpstr>สถานการณ์จริง</vt:lpstr>
      <vt:lpstr>รอวางลำดับอัตราป่วยระดับประเทศ</vt:lpstr>
      <vt:lpstr>รอวางลำดับป่วยภาค</vt:lpstr>
      <vt:lpstr>รอวางลำดับป่วยเขต</vt:lpstr>
      <vt:lpstr>รอวางผู้ป่วยทั้งหมด</vt:lpstr>
      <vt:lpstr>กราฟอัตราป่วยจังหวัด</vt:lpstr>
      <vt:lpstr>One Page</vt:lpstr>
      <vt:lpstr>รอวางประเทศ</vt:lpstr>
      <vt:lpstr>รอวางสถานการณ์!_GoBack</vt:lpstr>
      <vt:lpstr>TblAgeBar</vt:lpstr>
    </vt:vector>
  </TitlesOfParts>
  <Company>epi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</dc:creator>
  <cp:lastModifiedBy>Windows User</cp:lastModifiedBy>
  <cp:lastPrinted>2018-08-16T09:37:25Z</cp:lastPrinted>
  <dcterms:created xsi:type="dcterms:W3CDTF">2007-06-28T16:04:53Z</dcterms:created>
  <dcterms:modified xsi:type="dcterms:W3CDTF">2020-07-23T04:17:56Z</dcterms:modified>
</cp:coreProperties>
</file>