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myai\Desktop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7" i="1" l="1"/>
  <c r="S37" i="1"/>
  <c r="R37" i="1"/>
  <c r="Q37" i="1"/>
  <c r="P37" i="1"/>
  <c r="O37" i="1"/>
  <c r="N37" i="1"/>
  <c r="M37" i="1"/>
  <c r="L37" i="1"/>
  <c r="K37" i="1"/>
  <c r="J37" i="1"/>
  <c r="I37" i="1"/>
  <c r="G37" i="1"/>
  <c r="F37" i="1"/>
  <c r="E37" i="1"/>
  <c r="D37" i="1"/>
  <c r="C37" i="1"/>
  <c r="U36" i="1"/>
  <c r="H36" i="1"/>
  <c r="V36" i="1" s="1"/>
  <c r="V35" i="1"/>
  <c r="U35" i="1"/>
  <c r="H35" i="1"/>
  <c r="U34" i="1"/>
  <c r="V34" i="1" s="1"/>
  <c r="H34" i="1"/>
  <c r="U33" i="1"/>
  <c r="H33" i="1"/>
  <c r="V33" i="1" s="1"/>
  <c r="U32" i="1"/>
  <c r="H32" i="1"/>
  <c r="V32" i="1" s="1"/>
  <c r="V31" i="1"/>
  <c r="U31" i="1"/>
  <c r="H31" i="1"/>
  <c r="U30" i="1"/>
  <c r="V30" i="1" s="1"/>
  <c r="H30" i="1"/>
  <c r="U29" i="1"/>
  <c r="H29" i="1"/>
  <c r="V29" i="1" s="1"/>
  <c r="U28" i="1"/>
  <c r="H28" i="1"/>
  <c r="V28" i="1" s="1"/>
  <c r="V27" i="1"/>
  <c r="U27" i="1"/>
  <c r="H27" i="1"/>
  <c r="U26" i="1"/>
  <c r="V26" i="1" s="1"/>
  <c r="H26" i="1"/>
  <c r="U25" i="1"/>
  <c r="H25" i="1"/>
  <c r="V25" i="1" s="1"/>
  <c r="U24" i="1"/>
  <c r="H24" i="1"/>
  <c r="V24" i="1" s="1"/>
  <c r="V23" i="1"/>
  <c r="U23" i="1"/>
  <c r="H23" i="1"/>
  <c r="U22" i="1"/>
  <c r="V22" i="1" s="1"/>
  <c r="H22" i="1"/>
  <c r="U21" i="1"/>
  <c r="H21" i="1"/>
  <c r="V21" i="1" s="1"/>
  <c r="U20" i="1"/>
  <c r="H20" i="1"/>
  <c r="V20" i="1" s="1"/>
  <c r="V19" i="1"/>
  <c r="U19" i="1"/>
  <c r="H19" i="1"/>
  <c r="U18" i="1"/>
  <c r="C18" i="1"/>
  <c r="H18" i="1" s="1"/>
  <c r="V18" i="1" s="1"/>
  <c r="U17" i="1"/>
  <c r="V17" i="1" s="1"/>
  <c r="T17" i="1"/>
  <c r="H17" i="1"/>
  <c r="U16" i="1"/>
  <c r="V16" i="1" s="1"/>
  <c r="H16" i="1"/>
  <c r="U15" i="1"/>
  <c r="H15" i="1"/>
  <c r="V15" i="1" s="1"/>
  <c r="U14" i="1"/>
  <c r="H14" i="1"/>
  <c r="V14" i="1" s="1"/>
  <c r="V13" i="1"/>
  <c r="U13" i="1"/>
  <c r="H13" i="1"/>
  <c r="U12" i="1"/>
  <c r="V12" i="1" s="1"/>
  <c r="H12" i="1"/>
  <c r="U11" i="1"/>
  <c r="H11" i="1"/>
  <c r="V11" i="1" s="1"/>
  <c r="U10" i="1"/>
  <c r="H10" i="1"/>
  <c r="V10" i="1" s="1"/>
  <c r="V9" i="1"/>
  <c r="U9" i="1"/>
  <c r="H9" i="1"/>
  <c r="U8" i="1"/>
  <c r="V8" i="1" s="1"/>
  <c r="H8" i="1"/>
  <c r="U7" i="1"/>
  <c r="H7" i="1"/>
  <c r="V7" i="1" s="1"/>
  <c r="C7" i="1"/>
  <c r="U6" i="1"/>
  <c r="U37" i="1" s="1"/>
  <c r="H6" i="1"/>
  <c r="V6" i="1" s="1"/>
  <c r="V37" i="1" s="1"/>
  <c r="H37" i="1" l="1"/>
</calcChain>
</file>

<file path=xl/sharedStrings.xml><?xml version="1.0" encoding="utf-8"?>
<sst xmlns="http://schemas.openxmlformats.org/spreadsheetml/2006/main" count="70" uniqueCount="54">
  <si>
    <t>สรุปจ่ายเงินพนักงานราชการ  ประจำเดือนพฤษภาคม 2565</t>
  </si>
  <si>
    <t>หน่วยงานย่อย</t>
  </si>
  <si>
    <t>ลำดับที่</t>
  </si>
  <si>
    <t>หน่วยงาน</t>
  </si>
  <si>
    <t>รวมรับ</t>
  </si>
  <si>
    <t>บรรจุใหม่</t>
  </si>
  <si>
    <t>รวมจ่าย</t>
  </si>
  <si>
    <t>คงเหลือ</t>
  </si>
  <si>
    <t xml:space="preserve">ค่าตอบแทน </t>
  </si>
  <si>
    <t>ค่าตอบแทน</t>
  </si>
  <si>
    <t>ปกส.สสอ.5%</t>
  </si>
  <si>
    <t>หักหนี้</t>
  </si>
  <si>
    <t>พ.ค.65</t>
  </si>
  <si>
    <t>พ.ค.65(บรรจุใหม่)</t>
  </si>
  <si>
    <t>นายจ้าง</t>
  </si>
  <si>
    <t>ผู้ประกันตน</t>
  </si>
  <si>
    <t>กยศ./กรอ.</t>
  </si>
  <si>
    <t>กรุงไทย</t>
  </si>
  <si>
    <t>โอนเข้าบัญชี</t>
  </si>
  <si>
    <t>รพ.อุทุมพรพิสัย</t>
  </si>
  <si>
    <t>รพ.ราษีไศล</t>
  </si>
  <si>
    <t>รพ.เบญจลักษ์</t>
  </si>
  <si>
    <t>รพ.ห้วยทับทัน</t>
  </si>
  <si>
    <t>รพ.ขุนหาญ</t>
  </si>
  <si>
    <t>รพ.ยางชุมน้อย</t>
  </si>
  <si>
    <t>สสอ.ขุนหาญ</t>
  </si>
  <si>
    <t>รพ.ศรีรัตนะ</t>
  </si>
  <si>
    <t>รพ.น้ำเกลี้ยง</t>
  </si>
  <si>
    <t>รพ.เมืองจันทร์</t>
  </si>
  <si>
    <t>รพ.พยุห์</t>
  </si>
  <si>
    <t>รพ.โพธิ์ศรีสุวรรณ</t>
  </si>
  <si>
    <t>รพ.ศิลาลาด</t>
  </si>
  <si>
    <t>รพ.กันทรารมย์</t>
  </si>
  <si>
    <t>รพ.ไพรบึง</t>
  </si>
  <si>
    <t>รพ.โนนคูณ</t>
  </si>
  <si>
    <t>รพ.ภูสิงห์</t>
  </si>
  <si>
    <t>รพ.ขุขันธ์</t>
  </si>
  <si>
    <t>รพ.ปรางค์กู่</t>
  </si>
  <si>
    <t>สสอ.เมือง</t>
  </si>
  <si>
    <t>สสอ.กันทรลักษ์</t>
  </si>
  <si>
    <t>สสอ.ห้วยทับทัน</t>
  </si>
  <si>
    <t>สสอ.ขุขันธ์</t>
  </si>
  <si>
    <t>สสอ.อุทุมพรพิสัย</t>
  </si>
  <si>
    <t>สสอ.กันทรารมย์</t>
  </si>
  <si>
    <t>สสอ.ภูสิงห์</t>
  </si>
  <si>
    <t>รพ.บึงบูรพ์</t>
  </si>
  <si>
    <t>สสอ.ไพรบึง</t>
  </si>
  <si>
    <t>สสอ.เมืองจันทร์</t>
  </si>
  <si>
    <t>สสอ.โนนคูณ</t>
  </si>
  <si>
    <t>สสอ.ราษีไศล</t>
  </si>
  <si>
    <t>รวม</t>
  </si>
  <si>
    <t>ปกส.รพช1%</t>
  </si>
  <si>
    <t>ปกส.รพช.1%</t>
  </si>
  <si>
    <t>ปกส.สสอ.1%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</si>
</sst>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9"/>
      <name val="Angsana New"/>
      <family val="1"/>
    </font>
    <font>
      <sz val="9"/>
      <color theme="1"/>
      <name val="Calibri"/>
      <family val="2"/>
      <charset val="222"/>
      <scheme val="minor"/>
    </font>
    <font>
      <sz val="9"/>
      <name val="Angsana New"/>
      <family val="1"/>
    </font>
    <font>
      <sz val="9"/>
      <color indexed="4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4" fillId="0" borderId="0" xfId="0" applyFont="1"/>
    <xf numFmtId="0" fontId="3" fillId="2" borderId="2" xfId="2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left"/>
    </xf>
    <xf numFmtId="3" fontId="3" fillId="2" borderId="2" xfId="2" applyNumberFormat="1" applyFont="1" applyFill="1" applyBorder="1" applyAlignment="1">
      <alignment horizontal="center"/>
    </xf>
    <xf numFmtId="0" fontId="3" fillId="2" borderId="3" xfId="2" applyNumberFormat="1" applyFont="1" applyFill="1" applyBorder="1" applyAlignment="1">
      <alignment horizontal="left" shrinkToFit="1"/>
    </xf>
    <xf numFmtId="0" fontId="3" fillId="2" borderId="2" xfId="2" applyNumberFormat="1" applyFont="1" applyFill="1" applyBorder="1" applyAlignment="1">
      <alignment horizontal="left" shrinkToFit="1"/>
    </xf>
    <xf numFmtId="0" fontId="3" fillId="2" borderId="3" xfId="2" applyFont="1" applyFill="1" applyBorder="1" applyAlignment="1">
      <alignment horizontal="center"/>
    </xf>
    <xf numFmtId="3" fontId="3" fillId="2" borderId="3" xfId="2" applyNumberFormat="1" applyFont="1" applyFill="1" applyBorder="1" applyAlignment="1">
      <alignment horizontal="center"/>
    </xf>
    <xf numFmtId="49" fontId="3" fillId="2" borderId="3" xfId="2" applyNumberFormat="1" applyFont="1" applyFill="1" applyBorder="1" applyAlignment="1">
      <alignment horizontal="center" shrinkToFit="1"/>
    </xf>
    <xf numFmtId="0" fontId="3" fillId="2" borderId="3" xfId="2" applyNumberFormat="1" applyFont="1" applyFill="1" applyBorder="1" applyAlignment="1">
      <alignment horizontal="center" shrinkToFit="1"/>
    </xf>
    <xf numFmtId="0" fontId="3" fillId="2" borderId="4" xfId="2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shrinkToFit="1"/>
    </xf>
    <xf numFmtId="49" fontId="5" fillId="2" borderId="0" xfId="2" applyNumberFormat="1" applyFont="1" applyFill="1" applyBorder="1" applyAlignment="1">
      <alignment horizontal="center"/>
    </xf>
    <xf numFmtId="3" fontId="3" fillId="2" borderId="4" xfId="2" applyNumberFormat="1" applyFont="1" applyFill="1" applyBorder="1" applyAlignment="1">
      <alignment horizontal="center"/>
    </xf>
    <xf numFmtId="49" fontId="3" fillId="2" borderId="4" xfId="2" applyNumberFormat="1" applyFont="1" applyFill="1" applyBorder="1" applyAlignment="1">
      <alignment horizontal="center" shrinkToFit="1"/>
    </xf>
    <xf numFmtId="3" fontId="3" fillId="2" borderId="4" xfId="2" applyNumberFormat="1" applyFont="1" applyFill="1" applyBorder="1" applyAlignment="1">
      <alignment horizontal="center" shrinkToFit="1"/>
    </xf>
    <xf numFmtId="0" fontId="5" fillId="2" borderId="5" xfId="2" applyFont="1" applyFill="1" applyBorder="1" applyAlignment="1">
      <alignment horizontal="center"/>
    </xf>
    <xf numFmtId="0" fontId="5" fillId="2" borderId="5" xfId="2" applyFont="1" applyFill="1" applyBorder="1"/>
    <xf numFmtId="4" fontId="5" fillId="2" borderId="5" xfId="2" applyNumberFormat="1" applyFont="1" applyFill="1" applyBorder="1"/>
    <xf numFmtId="3" fontId="5" fillId="2" borderId="5" xfId="2" applyNumberFormat="1" applyFont="1" applyFill="1" applyBorder="1"/>
    <xf numFmtId="43" fontId="5" fillId="2" borderId="5" xfId="1" applyFont="1" applyFill="1" applyBorder="1"/>
    <xf numFmtId="4" fontId="3" fillId="2" borderId="5" xfId="2" applyNumberFormat="1" applyFont="1" applyFill="1" applyBorder="1"/>
    <xf numFmtId="4" fontId="5" fillId="3" borderId="5" xfId="2" applyNumberFormat="1" applyFont="1" applyFill="1" applyBorder="1"/>
    <xf numFmtId="4" fontId="5" fillId="2" borderId="4" xfId="2" applyNumberFormat="1" applyFont="1" applyFill="1" applyBorder="1"/>
    <xf numFmtId="3" fontId="5" fillId="2" borderId="4" xfId="2" applyNumberFormat="1" applyFont="1" applyFill="1" applyBorder="1"/>
    <xf numFmtId="43" fontId="6" fillId="2" borderId="4" xfId="1" applyFont="1" applyFill="1" applyBorder="1"/>
    <xf numFmtId="43" fontId="5" fillId="2" borderId="4" xfId="1" applyFont="1" applyFill="1" applyBorder="1"/>
    <xf numFmtId="43" fontId="6" fillId="2" borderId="5" xfId="1" applyFont="1" applyFill="1" applyBorder="1"/>
    <xf numFmtId="4" fontId="5" fillId="2" borderId="5" xfId="2" applyNumberFormat="1" applyFont="1" applyFill="1" applyBorder="1" applyAlignment="1">
      <alignment horizontal="right"/>
    </xf>
    <xf numFmtId="0" fontId="5" fillId="3" borderId="5" xfId="2" applyFont="1" applyFill="1" applyBorder="1" applyAlignment="1">
      <alignment horizontal="center"/>
    </xf>
    <xf numFmtId="0" fontId="5" fillId="3" borderId="5" xfId="2" applyFont="1" applyFill="1" applyBorder="1"/>
    <xf numFmtId="4" fontId="5" fillId="3" borderId="4" xfId="2" applyNumberFormat="1" applyFont="1" applyFill="1" applyBorder="1"/>
    <xf numFmtId="3" fontId="5" fillId="3" borderId="4" xfId="2" applyNumberFormat="1" applyFont="1" applyFill="1" applyBorder="1"/>
    <xf numFmtId="43" fontId="5" fillId="3" borderId="4" xfId="1" applyFont="1" applyFill="1" applyBorder="1"/>
    <xf numFmtId="4" fontId="3" fillId="3" borderId="5" xfId="2" applyNumberFormat="1" applyFont="1" applyFill="1" applyBorder="1"/>
    <xf numFmtId="0" fontId="5" fillId="4" borderId="5" xfId="2" applyFont="1" applyFill="1" applyBorder="1"/>
    <xf numFmtId="4" fontId="5" fillId="4" borderId="5" xfId="2" applyNumberFormat="1" applyFont="1" applyFill="1" applyBorder="1"/>
    <xf numFmtId="4" fontId="5" fillId="4" borderId="4" xfId="2" applyNumberFormat="1" applyFont="1" applyFill="1" applyBorder="1"/>
    <xf numFmtId="3" fontId="5" fillId="4" borderId="4" xfId="2" applyNumberFormat="1" applyFont="1" applyFill="1" applyBorder="1"/>
    <xf numFmtId="43" fontId="5" fillId="4" borderId="4" xfId="1" applyFont="1" applyFill="1" applyBorder="1"/>
    <xf numFmtId="0" fontId="3" fillId="2" borderId="6" xfId="2" applyFont="1" applyFill="1" applyBorder="1"/>
    <xf numFmtId="0" fontId="3" fillId="2" borderId="5" xfId="2" applyFont="1" applyFill="1" applyBorder="1"/>
    <xf numFmtId="4" fontId="3" fillId="2" borderId="4" xfId="2" applyNumberFormat="1" applyFont="1" applyFill="1" applyBorder="1"/>
    <xf numFmtId="43" fontId="3" fillId="2" borderId="4" xfId="1" applyFont="1" applyFill="1" applyBorder="1"/>
    <xf numFmtId="0" fontId="3" fillId="2" borderId="0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_สรุปจ่ายพ.ราชการ ม.ค.5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abSelected="1" workbookViewId="0">
      <selection activeCell="G6" sqref="G6"/>
    </sheetView>
  </sheetViews>
  <sheetFormatPr defaultRowHeight="15"/>
  <cols>
    <col min="1" max="1" width="4.7109375" customWidth="1"/>
    <col min="3" max="3" width="7.42578125" customWidth="1"/>
    <col min="4" max="4" width="5.42578125" customWidth="1"/>
    <col min="5" max="5" width="4.7109375" customWidth="1"/>
    <col min="6" max="6" width="6.42578125" customWidth="1"/>
    <col min="7" max="7" width="6.140625" customWidth="1"/>
    <col min="8" max="8" width="7.7109375" customWidth="1"/>
    <col min="9" max="9" width="5.140625" customWidth="1"/>
    <col min="10" max="10" width="5" customWidth="1"/>
    <col min="11" max="11" width="4.7109375" customWidth="1"/>
    <col min="12" max="12" width="5.140625" customWidth="1"/>
    <col min="13" max="13" width="4" customWidth="1"/>
    <col min="14" max="14" width="4.5703125" customWidth="1"/>
    <col min="15" max="15" width="5.5703125" customWidth="1"/>
    <col min="16" max="16" width="4.85546875" customWidth="1"/>
    <col min="17" max="17" width="4.42578125" customWidth="1"/>
    <col min="18" max="18" width="4" customWidth="1"/>
    <col min="19" max="19" width="7.5703125" customWidth="1"/>
    <col min="20" max="20" width="6" customWidth="1"/>
    <col min="21" max="21" width="7.5703125" customWidth="1"/>
  </cols>
  <sheetData>
    <row r="1" spans="1:22" s="1" customFormat="1" ht="12.9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s="1" customFormat="1" ht="12.9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1" customFormat="1" ht="12.95" customHeight="1">
      <c r="A3" s="2" t="s">
        <v>2</v>
      </c>
      <c r="B3" s="2" t="s">
        <v>3</v>
      </c>
      <c r="C3" s="3"/>
      <c r="D3" s="3"/>
      <c r="E3" s="3"/>
      <c r="F3" s="3"/>
      <c r="G3" s="4"/>
      <c r="H3" s="5" t="s">
        <v>4</v>
      </c>
      <c r="I3" s="4"/>
      <c r="J3" s="4"/>
      <c r="K3" s="6" t="s">
        <v>5</v>
      </c>
      <c r="L3" s="6" t="s">
        <v>5</v>
      </c>
      <c r="M3" s="6"/>
      <c r="N3" s="6"/>
      <c r="O3" s="7"/>
      <c r="P3" s="7"/>
      <c r="Q3" s="4"/>
      <c r="R3" s="4"/>
      <c r="S3" s="4"/>
      <c r="T3" s="4"/>
      <c r="U3" s="5" t="s">
        <v>6</v>
      </c>
      <c r="V3" s="2" t="s">
        <v>7</v>
      </c>
    </row>
    <row r="4" spans="1:22" s="1" customFormat="1" ht="12.95" customHeight="1">
      <c r="A4" s="8"/>
      <c r="B4" s="8"/>
      <c r="C4" s="9" t="s">
        <v>8</v>
      </c>
      <c r="D4" s="9" t="s">
        <v>9</v>
      </c>
      <c r="E4" s="9" t="s">
        <v>5</v>
      </c>
      <c r="F4" s="9" t="s">
        <v>8</v>
      </c>
      <c r="G4" s="9" t="s">
        <v>9</v>
      </c>
      <c r="H4" s="9"/>
      <c r="I4" s="10" t="s">
        <v>51</v>
      </c>
      <c r="J4" s="10" t="s">
        <v>52</v>
      </c>
      <c r="K4" s="10" t="s">
        <v>51</v>
      </c>
      <c r="L4" s="10" t="s">
        <v>52</v>
      </c>
      <c r="M4" s="10"/>
      <c r="N4" s="10"/>
      <c r="O4" s="10" t="s">
        <v>53</v>
      </c>
      <c r="P4" s="10" t="s">
        <v>53</v>
      </c>
      <c r="Q4" s="10" t="s">
        <v>10</v>
      </c>
      <c r="R4" s="10" t="s">
        <v>10</v>
      </c>
      <c r="S4" s="11" t="s">
        <v>11</v>
      </c>
      <c r="T4" s="11" t="s">
        <v>11</v>
      </c>
      <c r="U4" s="9"/>
      <c r="V4" s="8"/>
    </row>
    <row r="5" spans="1:22" s="1" customFormat="1" ht="12.95" customHeight="1">
      <c r="A5" s="12"/>
      <c r="B5" s="12"/>
      <c r="C5" s="13" t="s">
        <v>12</v>
      </c>
      <c r="D5" s="14" t="s">
        <v>13</v>
      </c>
      <c r="E5" s="15"/>
      <c r="F5" s="13"/>
      <c r="G5" s="14" t="s">
        <v>13</v>
      </c>
      <c r="H5" s="16"/>
      <c r="I5" s="17" t="s">
        <v>14</v>
      </c>
      <c r="J5" s="18" t="s">
        <v>15</v>
      </c>
      <c r="K5" s="17" t="s">
        <v>14</v>
      </c>
      <c r="L5" s="18" t="s">
        <v>15</v>
      </c>
      <c r="M5" s="18"/>
      <c r="N5" s="18"/>
      <c r="O5" s="17" t="s">
        <v>14</v>
      </c>
      <c r="P5" s="18" t="s">
        <v>15</v>
      </c>
      <c r="Q5" s="17" t="s">
        <v>14</v>
      </c>
      <c r="R5" s="18" t="s">
        <v>15</v>
      </c>
      <c r="S5" s="16" t="s">
        <v>16</v>
      </c>
      <c r="T5" s="16" t="s">
        <v>17</v>
      </c>
      <c r="U5" s="16"/>
      <c r="V5" s="12" t="s">
        <v>18</v>
      </c>
    </row>
    <row r="6" spans="1:22" s="1" customFormat="1" ht="12.95" customHeight="1">
      <c r="A6" s="19">
        <v>1</v>
      </c>
      <c r="B6" s="20" t="s">
        <v>19</v>
      </c>
      <c r="C6" s="21">
        <v>63910</v>
      </c>
      <c r="D6" s="21"/>
      <c r="E6" s="21"/>
      <c r="F6" s="22"/>
      <c r="G6" s="21"/>
      <c r="H6" s="21">
        <f>C6+D6+E6+F6+G6</f>
        <v>63910</v>
      </c>
      <c r="I6" s="22">
        <v>450</v>
      </c>
      <c r="J6" s="22">
        <v>450</v>
      </c>
      <c r="K6" s="22"/>
      <c r="L6" s="22"/>
      <c r="M6" s="22"/>
      <c r="N6" s="22"/>
      <c r="O6" s="22"/>
      <c r="P6" s="22"/>
      <c r="Q6" s="22"/>
      <c r="R6" s="22"/>
      <c r="S6" s="23">
        <v>3582</v>
      </c>
      <c r="T6" s="23"/>
      <c r="U6" s="24">
        <f>J6+L6+P6+R6+S6+T6</f>
        <v>4032</v>
      </c>
      <c r="V6" s="25">
        <f t="shared" ref="V6:V36" si="0">H6-U6</f>
        <v>59878</v>
      </c>
    </row>
    <row r="7" spans="1:22" s="1" customFormat="1" ht="12.95" customHeight="1">
      <c r="A7" s="19">
        <v>2</v>
      </c>
      <c r="B7" s="20" t="s">
        <v>20</v>
      </c>
      <c r="C7" s="21">
        <f>110090+13800</f>
        <v>123890</v>
      </c>
      <c r="D7" s="21"/>
      <c r="E7" s="21"/>
      <c r="F7" s="22"/>
      <c r="G7" s="21"/>
      <c r="H7" s="21">
        <f t="shared" ref="H7:H36" si="1">C7+D7+E7+F7+G7</f>
        <v>123890</v>
      </c>
      <c r="I7" s="22">
        <v>888</v>
      </c>
      <c r="J7" s="22">
        <v>888</v>
      </c>
      <c r="K7" s="22"/>
      <c r="L7" s="22"/>
      <c r="M7" s="22"/>
      <c r="N7" s="22"/>
      <c r="O7" s="22"/>
      <c r="P7" s="22"/>
      <c r="Q7" s="22"/>
      <c r="R7" s="22"/>
      <c r="S7" s="23">
        <v>1000</v>
      </c>
      <c r="T7" s="23"/>
      <c r="U7" s="24">
        <f>I7+K7+S7</f>
        <v>1888</v>
      </c>
      <c r="V7" s="25">
        <f t="shared" si="0"/>
        <v>122002</v>
      </c>
    </row>
    <row r="8" spans="1:22" s="1" customFormat="1" ht="12.95" customHeight="1">
      <c r="A8" s="19">
        <v>3</v>
      </c>
      <c r="B8" s="20" t="s">
        <v>21</v>
      </c>
      <c r="C8" s="21">
        <v>200720</v>
      </c>
      <c r="D8" s="26"/>
      <c r="E8" s="26"/>
      <c r="F8" s="27"/>
      <c r="G8" s="26"/>
      <c r="H8" s="21">
        <f t="shared" si="1"/>
        <v>200720</v>
      </c>
      <c r="I8" s="27">
        <v>1350</v>
      </c>
      <c r="J8" s="27">
        <v>1350</v>
      </c>
      <c r="K8" s="27"/>
      <c r="L8" s="27"/>
      <c r="M8" s="27"/>
      <c r="N8" s="27"/>
      <c r="O8" s="27"/>
      <c r="P8" s="27"/>
      <c r="Q8" s="27"/>
      <c r="R8" s="27"/>
      <c r="S8" s="28"/>
      <c r="T8" s="28"/>
      <c r="U8" s="24">
        <f t="shared" ref="U8:U15" si="2">J8+L8+P8+R8+S8+T8</f>
        <v>1350</v>
      </c>
      <c r="V8" s="25">
        <f t="shared" si="0"/>
        <v>199370</v>
      </c>
    </row>
    <row r="9" spans="1:22" s="1" customFormat="1" ht="12.95" customHeight="1">
      <c r="A9" s="19">
        <v>4</v>
      </c>
      <c r="B9" s="20" t="s">
        <v>22</v>
      </c>
      <c r="C9" s="21">
        <v>42500</v>
      </c>
      <c r="D9" s="26">
        <v>17419.349999999999</v>
      </c>
      <c r="E9" s="26"/>
      <c r="F9" s="27"/>
      <c r="G9" s="26"/>
      <c r="H9" s="21">
        <f t="shared" si="1"/>
        <v>59919.35</v>
      </c>
      <c r="I9" s="27">
        <v>300</v>
      </c>
      <c r="J9" s="27">
        <v>300</v>
      </c>
      <c r="K9" s="27">
        <v>150</v>
      </c>
      <c r="L9" s="27">
        <v>150</v>
      </c>
      <c r="M9" s="27"/>
      <c r="N9" s="27"/>
      <c r="O9" s="27"/>
      <c r="P9" s="27"/>
      <c r="Q9" s="27"/>
      <c r="R9" s="27"/>
      <c r="S9" s="29"/>
      <c r="T9" s="29"/>
      <c r="U9" s="24">
        <f t="shared" si="2"/>
        <v>450</v>
      </c>
      <c r="V9" s="25">
        <f t="shared" si="0"/>
        <v>59469.35</v>
      </c>
    </row>
    <row r="10" spans="1:22" s="1" customFormat="1" ht="12.95" customHeight="1">
      <c r="A10" s="19">
        <v>5</v>
      </c>
      <c r="B10" s="20" t="s">
        <v>23</v>
      </c>
      <c r="C10" s="21">
        <v>101750</v>
      </c>
      <c r="D10" s="21"/>
      <c r="E10" s="21"/>
      <c r="F10" s="22"/>
      <c r="G10" s="21"/>
      <c r="H10" s="21">
        <f t="shared" si="1"/>
        <v>101750</v>
      </c>
      <c r="I10" s="22">
        <v>738</v>
      </c>
      <c r="J10" s="22">
        <v>738</v>
      </c>
      <c r="K10" s="22"/>
      <c r="L10" s="22"/>
      <c r="M10" s="22"/>
      <c r="N10" s="22"/>
      <c r="O10" s="22"/>
      <c r="P10" s="22"/>
      <c r="Q10" s="22"/>
      <c r="R10" s="22"/>
      <c r="S10" s="23">
        <v>179</v>
      </c>
      <c r="T10" s="30"/>
      <c r="U10" s="24">
        <f t="shared" si="2"/>
        <v>917</v>
      </c>
      <c r="V10" s="25">
        <f t="shared" si="0"/>
        <v>100833</v>
      </c>
    </row>
    <row r="11" spans="1:22" s="1" customFormat="1" ht="12.95" customHeight="1">
      <c r="A11" s="19">
        <v>6</v>
      </c>
      <c r="B11" s="20" t="s">
        <v>24</v>
      </c>
      <c r="C11" s="21">
        <v>40450</v>
      </c>
      <c r="D11" s="31"/>
      <c r="E11" s="21"/>
      <c r="F11" s="22"/>
      <c r="G11" s="21"/>
      <c r="H11" s="21">
        <f t="shared" si="1"/>
        <v>40450</v>
      </c>
      <c r="I11" s="22">
        <v>300</v>
      </c>
      <c r="J11" s="22">
        <v>300</v>
      </c>
      <c r="K11" s="22"/>
      <c r="L11" s="22"/>
      <c r="M11" s="22"/>
      <c r="N11" s="22"/>
      <c r="O11" s="22"/>
      <c r="P11" s="22"/>
      <c r="Q11" s="22"/>
      <c r="R11" s="22"/>
      <c r="S11" s="23"/>
      <c r="T11" s="23"/>
      <c r="U11" s="24">
        <f t="shared" si="2"/>
        <v>300</v>
      </c>
      <c r="V11" s="25">
        <f t="shared" si="0"/>
        <v>40150</v>
      </c>
    </row>
    <row r="12" spans="1:22" s="1" customFormat="1" ht="12.95" customHeight="1">
      <c r="A12" s="19">
        <v>7</v>
      </c>
      <c r="B12" s="20" t="s">
        <v>25</v>
      </c>
      <c r="C12" s="21"/>
      <c r="D12" s="21"/>
      <c r="E12" s="21"/>
      <c r="F12" s="21">
        <v>64100</v>
      </c>
      <c r="G12" s="21"/>
      <c r="H12" s="21">
        <f t="shared" si="1"/>
        <v>64100</v>
      </c>
      <c r="I12" s="22"/>
      <c r="J12" s="22"/>
      <c r="K12" s="22"/>
      <c r="L12" s="22"/>
      <c r="M12" s="22"/>
      <c r="N12" s="22"/>
      <c r="O12" s="22">
        <v>450</v>
      </c>
      <c r="P12" s="22">
        <v>450</v>
      </c>
      <c r="Q12" s="22"/>
      <c r="R12" s="22"/>
      <c r="S12" s="23">
        <v>1837</v>
      </c>
      <c r="T12" s="23"/>
      <c r="U12" s="24">
        <f t="shared" si="2"/>
        <v>2287</v>
      </c>
      <c r="V12" s="25">
        <f t="shared" si="0"/>
        <v>61813</v>
      </c>
    </row>
    <row r="13" spans="1:22" s="1" customFormat="1" ht="12.95" customHeight="1">
      <c r="A13" s="19">
        <v>8</v>
      </c>
      <c r="B13" s="20" t="s">
        <v>26</v>
      </c>
      <c r="C13" s="21">
        <v>22750</v>
      </c>
      <c r="D13" s="21"/>
      <c r="E13" s="21"/>
      <c r="F13" s="21">
        <v>0</v>
      </c>
      <c r="G13" s="21"/>
      <c r="H13" s="21">
        <f t="shared" si="1"/>
        <v>22750</v>
      </c>
      <c r="I13" s="22">
        <v>150</v>
      </c>
      <c r="J13" s="22">
        <v>150</v>
      </c>
      <c r="K13" s="22"/>
      <c r="L13" s="22"/>
      <c r="M13" s="22"/>
      <c r="N13" s="22"/>
      <c r="O13" s="22"/>
      <c r="P13" s="22"/>
      <c r="Q13" s="22"/>
      <c r="R13" s="22"/>
      <c r="S13" s="23"/>
      <c r="T13" s="23"/>
      <c r="U13" s="24">
        <f t="shared" si="2"/>
        <v>150</v>
      </c>
      <c r="V13" s="25">
        <f t="shared" si="0"/>
        <v>22600</v>
      </c>
    </row>
    <row r="14" spans="1:22" s="1" customFormat="1" ht="12.95" customHeight="1">
      <c r="A14" s="19">
        <v>9</v>
      </c>
      <c r="B14" s="20" t="s">
        <v>27</v>
      </c>
      <c r="C14" s="21">
        <v>18770</v>
      </c>
      <c r="D14" s="21"/>
      <c r="E14" s="21"/>
      <c r="F14" s="22"/>
      <c r="G14" s="21"/>
      <c r="H14" s="21">
        <f t="shared" si="1"/>
        <v>18770</v>
      </c>
      <c r="I14" s="22">
        <v>150</v>
      </c>
      <c r="J14" s="22">
        <v>150</v>
      </c>
      <c r="K14" s="22"/>
      <c r="L14" s="22"/>
      <c r="M14" s="22"/>
      <c r="N14" s="22"/>
      <c r="O14" s="22"/>
      <c r="P14" s="22"/>
      <c r="Q14" s="22"/>
      <c r="R14" s="22"/>
      <c r="S14" s="23"/>
      <c r="T14" s="23"/>
      <c r="U14" s="24">
        <f t="shared" si="2"/>
        <v>150</v>
      </c>
      <c r="V14" s="25">
        <f t="shared" si="0"/>
        <v>18620</v>
      </c>
    </row>
    <row r="15" spans="1:22" s="1" customFormat="1" ht="12.95" customHeight="1">
      <c r="A15" s="19">
        <v>10</v>
      </c>
      <c r="B15" s="20" t="s">
        <v>28</v>
      </c>
      <c r="C15" s="21">
        <v>90630</v>
      </c>
      <c r="D15" s="26"/>
      <c r="E15" s="26"/>
      <c r="F15" s="27"/>
      <c r="G15" s="26"/>
      <c r="H15" s="21">
        <f t="shared" si="1"/>
        <v>90630</v>
      </c>
      <c r="I15" s="27">
        <v>600</v>
      </c>
      <c r="J15" s="27">
        <v>600</v>
      </c>
      <c r="K15" s="27"/>
      <c r="L15" s="27"/>
      <c r="M15" s="27"/>
      <c r="N15" s="27"/>
      <c r="O15" s="27"/>
      <c r="P15" s="27"/>
      <c r="Q15" s="27"/>
      <c r="R15" s="27"/>
      <c r="S15" s="29"/>
      <c r="T15" s="29"/>
      <c r="U15" s="24">
        <f t="shared" si="2"/>
        <v>600</v>
      </c>
      <c r="V15" s="25">
        <f t="shared" si="0"/>
        <v>90030</v>
      </c>
    </row>
    <row r="16" spans="1:22" s="1" customFormat="1" ht="12.95" customHeight="1">
      <c r="A16" s="32">
        <v>11</v>
      </c>
      <c r="B16" s="33" t="s">
        <v>29</v>
      </c>
      <c r="C16" s="25">
        <v>94395.81</v>
      </c>
      <c r="D16" s="34"/>
      <c r="E16" s="34"/>
      <c r="F16" s="35"/>
      <c r="G16" s="34"/>
      <c r="H16" s="25">
        <f t="shared" si="1"/>
        <v>94395.81</v>
      </c>
      <c r="I16" s="35">
        <v>741</v>
      </c>
      <c r="J16" s="35">
        <v>741</v>
      </c>
      <c r="K16" s="35"/>
      <c r="L16" s="35"/>
      <c r="M16" s="35"/>
      <c r="N16" s="35"/>
      <c r="O16" s="35"/>
      <c r="P16" s="35"/>
      <c r="Q16" s="35"/>
      <c r="R16" s="35"/>
      <c r="S16" s="36">
        <v>3005</v>
      </c>
      <c r="T16" s="36"/>
      <c r="U16" s="37">
        <f>I16+M16+S16</f>
        <v>3746</v>
      </c>
      <c r="V16" s="25">
        <f t="shared" si="0"/>
        <v>90649.81</v>
      </c>
    </row>
    <row r="17" spans="1:22" s="1" customFormat="1" ht="12.95" customHeight="1">
      <c r="A17" s="19">
        <v>12</v>
      </c>
      <c r="B17" s="20" t="s">
        <v>30</v>
      </c>
      <c r="C17" s="21">
        <v>129690</v>
      </c>
      <c r="D17" s="26"/>
      <c r="E17" s="26"/>
      <c r="F17" s="27"/>
      <c r="G17" s="26"/>
      <c r="H17" s="21">
        <f t="shared" si="1"/>
        <v>129690</v>
      </c>
      <c r="I17" s="27">
        <v>900</v>
      </c>
      <c r="J17" s="27">
        <v>900</v>
      </c>
      <c r="K17" s="27"/>
      <c r="L17" s="27"/>
      <c r="M17" s="27"/>
      <c r="N17" s="27"/>
      <c r="O17" s="27"/>
      <c r="P17" s="27"/>
      <c r="Q17" s="27"/>
      <c r="R17" s="27"/>
      <c r="S17" s="29">
        <v>0</v>
      </c>
      <c r="T17" s="29">
        <f>6100+10800</f>
        <v>16900</v>
      </c>
      <c r="U17" s="24">
        <f>J17+L17+P17+R17+S17+T17</f>
        <v>17800</v>
      </c>
      <c r="V17" s="25">
        <f t="shared" si="0"/>
        <v>111890</v>
      </c>
    </row>
    <row r="18" spans="1:22" s="1" customFormat="1" ht="12.95" customHeight="1">
      <c r="A18" s="19">
        <v>13</v>
      </c>
      <c r="B18" s="20" t="s">
        <v>31</v>
      </c>
      <c r="C18" s="21">
        <f>107300+13800</f>
        <v>121100</v>
      </c>
      <c r="D18" s="26"/>
      <c r="E18" s="26"/>
      <c r="F18" s="27"/>
      <c r="G18" s="26"/>
      <c r="H18" s="21">
        <f t="shared" si="1"/>
        <v>121100</v>
      </c>
      <c r="I18" s="27">
        <v>888</v>
      </c>
      <c r="J18" s="27">
        <v>888</v>
      </c>
      <c r="K18" s="27"/>
      <c r="L18" s="27"/>
      <c r="M18" s="27"/>
      <c r="N18" s="27"/>
      <c r="O18" s="27"/>
      <c r="P18" s="27"/>
      <c r="Q18" s="27"/>
      <c r="R18" s="27"/>
      <c r="S18" s="29">
        <v>1262</v>
      </c>
      <c r="T18" s="29"/>
      <c r="U18" s="24">
        <f>I18+K18+S18</f>
        <v>2150</v>
      </c>
      <c r="V18" s="25">
        <f t="shared" si="0"/>
        <v>118950</v>
      </c>
    </row>
    <row r="19" spans="1:22" s="1" customFormat="1" ht="12.95" customHeight="1">
      <c r="A19" s="19">
        <v>14</v>
      </c>
      <c r="B19" s="20" t="s">
        <v>32</v>
      </c>
      <c r="C19" s="26">
        <v>65620</v>
      </c>
      <c r="D19" s="26"/>
      <c r="E19" s="26"/>
      <c r="F19" s="27"/>
      <c r="G19" s="26"/>
      <c r="H19" s="21">
        <f t="shared" si="1"/>
        <v>65620</v>
      </c>
      <c r="I19" s="27">
        <v>450</v>
      </c>
      <c r="J19" s="27">
        <v>450</v>
      </c>
      <c r="K19" s="27"/>
      <c r="L19" s="27"/>
      <c r="M19" s="27"/>
      <c r="N19" s="27"/>
      <c r="O19" s="27"/>
      <c r="P19" s="27"/>
      <c r="Q19" s="27"/>
      <c r="R19" s="27"/>
      <c r="S19" s="29">
        <v>1065</v>
      </c>
      <c r="T19" s="29"/>
      <c r="U19" s="24">
        <f t="shared" ref="U19:U36" si="3">J19+L19+P19+R19+S19+T19</f>
        <v>1515</v>
      </c>
      <c r="V19" s="25">
        <f t="shared" si="0"/>
        <v>64105</v>
      </c>
    </row>
    <row r="20" spans="1:22" s="1" customFormat="1" ht="12.95" customHeight="1">
      <c r="A20" s="19">
        <v>15</v>
      </c>
      <c r="B20" s="20" t="s">
        <v>33</v>
      </c>
      <c r="C20" s="26">
        <v>44310</v>
      </c>
      <c r="D20" s="26"/>
      <c r="E20" s="26"/>
      <c r="F20" s="27"/>
      <c r="G20" s="26"/>
      <c r="H20" s="21">
        <f t="shared" si="1"/>
        <v>44310</v>
      </c>
      <c r="I20" s="27">
        <v>300</v>
      </c>
      <c r="J20" s="27">
        <v>300</v>
      </c>
      <c r="K20" s="27"/>
      <c r="L20" s="27"/>
      <c r="M20" s="27"/>
      <c r="N20" s="27"/>
      <c r="O20" s="27"/>
      <c r="P20" s="27"/>
      <c r="Q20" s="27"/>
      <c r="R20" s="27"/>
      <c r="S20" s="29">
        <v>2189</v>
      </c>
      <c r="T20" s="29"/>
      <c r="U20" s="24">
        <f t="shared" si="3"/>
        <v>2489</v>
      </c>
      <c r="V20" s="25">
        <f t="shared" si="0"/>
        <v>41821</v>
      </c>
    </row>
    <row r="21" spans="1:22" s="1" customFormat="1" ht="12.95" customHeight="1">
      <c r="A21" s="19">
        <v>16</v>
      </c>
      <c r="B21" s="20" t="s">
        <v>34</v>
      </c>
      <c r="C21" s="26">
        <v>63860</v>
      </c>
      <c r="D21" s="26"/>
      <c r="E21" s="26"/>
      <c r="F21" s="27"/>
      <c r="G21" s="26"/>
      <c r="H21" s="21">
        <f t="shared" si="1"/>
        <v>63860</v>
      </c>
      <c r="I21" s="27">
        <v>450</v>
      </c>
      <c r="J21" s="27">
        <v>450</v>
      </c>
      <c r="K21" s="27"/>
      <c r="L21" s="27"/>
      <c r="M21" s="27"/>
      <c r="N21" s="27"/>
      <c r="O21" s="27"/>
      <c r="P21" s="27"/>
      <c r="Q21" s="27"/>
      <c r="R21" s="27"/>
      <c r="S21" s="29">
        <v>500</v>
      </c>
      <c r="T21" s="29"/>
      <c r="U21" s="24">
        <f t="shared" si="3"/>
        <v>950</v>
      </c>
      <c r="V21" s="25">
        <f t="shared" si="0"/>
        <v>62910</v>
      </c>
    </row>
    <row r="22" spans="1:22" s="1" customFormat="1" ht="12.95" customHeight="1">
      <c r="A22" s="19">
        <v>17</v>
      </c>
      <c r="B22" s="20" t="s">
        <v>35</v>
      </c>
      <c r="C22" s="26">
        <v>63310</v>
      </c>
      <c r="D22" s="26"/>
      <c r="E22" s="26"/>
      <c r="F22" s="27"/>
      <c r="G22" s="26"/>
      <c r="H22" s="21">
        <f t="shared" si="1"/>
        <v>63310</v>
      </c>
      <c r="I22" s="27">
        <v>450</v>
      </c>
      <c r="J22" s="27">
        <v>450</v>
      </c>
      <c r="K22" s="27"/>
      <c r="L22" s="27"/>
      <c r="M22" s="27"/>
      <c r="N22" s="27"/>
      <c r="O22" s="27"/>
      <c r="P22" s="27"/>
      <c r="Q22" s="27"/>
      <c r="R22" s="27"/>
      <c r="S22" s="29"/>
      <c r="T22" s="29"/>
      <c r="U22" s="24">
        <f t="shared" si="3"/>
        <v>450</v>
      </c>
      <c r="V22" s="25">
        <f t="shared" si="0"/>
        <v>62860</v>
      </c>
    </row>
    <row r="23" spans="1:22" s="1" customFormat="1" ht="12.95" customHeight="1">
      <c r="A23" s="19">
        <v>18</v>
      </c>
      <c r="B23" s="20" t="s">
        <v>36</v>
      </c>
      <c r="C23" s="26">
        <v>58050</v>
      </c>
      <c r="D23" s="26"/>
      <c r="E23" s="26"/>
      <c r="F23" s="27"/>
      <c r="G23" s="26"/>
      <c r="H23" s="21">
        <f t="shared" si="1"/>
        <v>58050</v>
      </c>
      <c r="I23" s="27">
        <v>438</v>
      </c>
      <c r="J23" s="27">
        <v>438</v>
      </c>
      <c r="K23" s="27"/>
      <c r="L23" s="27"/>
      <c r="M23" s="27"/>
      <c r="N23" s="27"/>
      <c r="O23" s="27"/>
      <c r="P23" s="27"/>
      <c r="Q23" s="27"/>
      <c r="R23" s="27"/>
      <c r="S23" s="29">
        <v>581</v>
      </c>
      <c r="T23" s="29">
        <v>12200</v>
      </c>
      <c r="U23" s="24">
        <f t="shared" si="3"/>
        <v>13219</v>
      </c>
      <c r="V23" s="25">
        <f t="shared" si="0"/>
        <v>44831</v>
      </c>
    </row>
    <row r="24" spans="1:22" s="1" customFormat="1" ht="12.95" customHeight="1">
      <c r="A24" s="19">
        <v>19</v>
      </c>
      <c r="B24" s="20" t="s">
        <v>37</v>
      </c>
      <c r="C24" s="26">
        <v>22750</v>
      </c>
      <c r="D24" s="26"/>
      <c r="E24" s="26"/>
      <c r="F24" s="27"/>
      <c r="G24" s="26"/>
      <c r="H24" s="21">
        <f t="shared" si="1"/>
        <v>22750</v>
      </c>
      <c r="I24" s="27">
        <v>150</v>
      </c>
      <c r="J24" s="27">
        <v>150</v>
      </c>
      <c r="K24" s="27"/>
      <c r="L24" s="27"/>
      <c r="M24" s="27"/>
      <c r="N24" s="27"/>
      <c r="O24" s="27"/>
      <c r="P24" s="27"/>
      <c r="Q24" s="27"/>
      <c r="R24" s="27"/>
      <c r="S24" s="29"/>
      <c r="T24" s="29"/>
      <c r="U24" s="24">
        <f t="shared" si="3"/>
        <v>150</v>
      </c>
      <c r="V24" s="25">
        <f t="shared" si="0"/>
        <v>22600</v>
      </c>
    </row>
    <row r="25" spans="1:22" s="1" customFormat="1" ht="12.95" customHeight="1">
      <c r="A25" s="19">
        <v>20</v>
      </c>
      <c r="B25" s="20" t="s">
        <v>38</v>
      </c>
      <c r="C25" s="21"/>
      <c r="D25" s="26"/>
      <c r="E25" s="26"/>
      <c r="F25" s="26">
        <v>17120</v>
      </c>
      <c r="G25" s="26"/>
      <c r="H25" s="21">
        <f t="shared" si="1"/>
        <v>17120</v>
      </c>
      <c r="I25" s="27"/>
      <c r="J25" s="27"/>
      <c r="K25" s="27"/>
      <c r="L25" s="27"/>
      <c r="M25" s="27"/>
      <c r="N25" s="27"/>
      <c r="O25" s="27">
        <v>150</v>
      </c>
      <c r="P25" s="27">
        <v>150</v>
      </c>
      <c r="Q25" s="27"/>
      <c r="R25" s="27"/>
      <c r="S25" s="29"/>
      <c r="T25" s="29"/>
      <c r="U25" s="24">
        <f t="shared" si="3"/>
        <v>150</v>
      </c>
      <c r="V25" s="25">
        <f t="shared" si="0"/>
        <v>16970</v>
      </c>
    </row>
    <row r="26" spans="1:22" s="1" customFormat="1" ht="12.95" customHeight="1">
      <c r="A26" s="19">
        <v>21</v>
      </c>
      <c r="B26" s="20" t="s">
        <v>39</v>
      </c>
      <c r="C26" s="21"/>
      <c r="D26" s="26"/>
      <c r="E26" s="26"/>
      <c r="F26" s="26">
        <v>36220</v>
      </c>
      <c r="G26" s="26"/>
      <c r="H26" s="21">
        <f t="shared" si="1"/>
        <v>36220</v>
      </c>
      <c r="I26" s="27"/>
      <c r="J26" s="27"/>
      <c r="K26" s="27"/>
      <c r="L26" s="27"/>
      <c r="M26" s="27"/>
      <c r="N26" s="27"/>
      <c r="O26" s="27">
        <v>300</v>
      </c>
      <c r="P26" s="27">
        <v>300</v>
      </c>
      <c r="Q26" s="27"/>
      <c r="R26" s="27"/>
      <c r="S26" s="29"/>
      <c r="T26" s="29"/>
      <c r="U26" s="24">
        <f t="shared" si="3"/>
        <v>300</v>
      </c>
      <c r="V26" s="25">
        <f t="shared" si="0"/>
        <v>35920</v>
      </c>
    </row>
    <row r="27" spans="1:22" s="1" customFormat="1" ht="12.95" customHeight="1">
      <c r="A27" s="19">
        <v>22</v>
      </c>
      <c r="B27" s="20" t="s">
        <v>40</v>
      </c>
      <c r="C27" s="21"/>
      <c r="D27" s="26"/>
      <c r="E27" s="26"/>
      <c r="F27" s="26">
        <v>18770</v>
      </c>
      <c r="G27" s="26"/>
      <c r="H27" s="21">
        <f t="shared" si="1"/>
        <v>18770</v>
      </c>
      <c r="I27" s="27"/>
      <c r="J27" s="27"/>
      <c r="K27" s="27"/>
      <c r="L27" s="27"/>
      <c r="M27" s="27"/>
      <c r="N27" s="27"/>
      <c r="O27" s="27">
        <v>150</v>
      </c>
      <c r="P27" s="27">
        <v>150</v>
      </c>
      <c r="Q27" s="27"/>
      <c r="R27" s="27"/>
      <c r="S27" s="29"/>
      <c r="T27" s="29"/>
      <c r="U27" s="24">
        <f t="shared" si="3"/>
        <v>150</v>
      </c>
      <c r="V27" s="25">
        <f t="shared" si="0"/>
        <v>18620</v>
      </c>
    </row>
    <row r="28" spans="1:22" s="1" customFormat="1" ht="12.95" customHeight="1">
      <c r="A28" s="19">
        <v>23</v>
      </c>
      <c r="B28" s="20" t="s">
        <v>41</v>
      </c>
      <c r="C28" s="21"/>
      <c r="D28" s="26"/>
      <c r="E28" s="26"/>
      <c r="F28" s="26">
        <v>20500</v>
      </c>
      <c r="G28" s="26"/>
      <c r="H28" s="21">
        <f t="shared" si="1"/>
        <v>20500</v>
      </c>
      <c r="I28" s="27"/>
      <c r="J28" s="27"/>
      <c r="K28" s="27"/>
      <c r="L28" s="27"/>
      <c r="M28" s="27"/>
      <c r="N28" s="27"/>
      <c r="O28" s="27">
        <v>150</v>
      </c>
      <c r="P28" s="27">
        <v>150</v>
      </c>
      <c r="Q28" s="27"/>
      <c r="R28" s="27"/>
      <c r="S28" s="29">
        <v>226</v>
      </c>
      <c r="T28" s="29"/>
      <c r="U28" s="24">
        <f t="shared" si="3"/>
        <v>376</v>
      </c>
      <c r="V28" s="25">
        <f t="shared" si="0"/>
        <v>20124</v>
      </c>
    </row>
    <row r="29" spans="1:22" s="1" customFormat="1" ht="12.95" customHeight="1">
      <c r="A29" s="19">
        <v>24</v>
      </c>
      <c r="B29" s="20" t="s">
        <v>42</v>
      </c>
      <c r="C29" s="21"/>
      <c r="D29" s="26"/>
      <c r="E29" s="26"/>
      <c r="F29" s="26">
        <v>20500</v>
      </c>
      <c r="G29" s="26"/>
      <c r="H29" s="21">
        <f t="shared" si="1"/>
        <v>20500</v>
      </c>
      <c r="I29" s="27"/>
      <c r="J29" s="27"/>
      <c r="K29" s="27"/>
      <c r="L29" s="27"/>
      <c r="M29" s="27"/>
      <c r="N29" s="27"/>
      <c r="O29" s="27">
        <v>150</v>
      </c>
      <c r="P29" s="27">
        <v>150</v>
      </c>
      <c r="Q29" s="27"/>
      <c r="R29" s="27"/>
      <c r="S29" s="29"/>
      <c r="T29" s="29"/>
      <c r="U29" s="24">
        <f t="shared" si="3"/>
        <v>150</v>
      </c>
      <c r="V29" s="25">
        <f t="shared" si="0"/>
        <v>20350</v>
      </c>
    </row>
    <row r="30" spans="1:22" s="1" customFormat="1" ht="12.95" customHeight="1">
      <c r="A30" s="32">
        <v>25</v>
      </c>
      <c r="B30" s="33" t="s">
        <v>43</v>
      </c>
      <c r="C30" s="25"/>
      <c r="D30" s="34"/>
      <c r="E30" s="34"/>
      <c r="F30" s="34">
        <v>19500</v>
      </c>
      <c r="G30" s="34">
        <v>15677.42</v>
      </c>
      <c r="H30" s="25">
        <f t="shared" si="1"/>
        <v>35177.42</v>
      </c>
      <c r="I30" s="35"/>
      <c r="J30" s="35"/>
      <c r="K30" s="35"/>
      <c r="L30" s="35"/>
      <c r="M30" s="35"/>
      <c r="N30" s="35"/>
      <c r="O30" s="35">
        <v>150</v>
      </c>
      <c r="P30" s="35">
        <v>150</v>
      </c>
      <c r="Q30" s="35">
        <v>150</v>
      </c>
      <c r="R30" s="35">
        <v>150</v>
      </c>
      <c r="S30" s="36"/>
      <c r="T30" s="36"/>
      <c r="U30" s="37">
        <f t="shared" si="3"/>
        <v>300</v>
      </c>
      <c r="V30" s="25">
        <f t="shared" si="0"/>
        <v>34877.42</v>
      </c>
    </row>
    <row r="31" spans="1:22" s="1" customFormat="1" ht="12.95" customHeight="1">
      <c r="A31" s="19">
        <v>26</v>
      </c>
      <c r="B31" s="20" t="s">
        <v>44</v>
      </c>
      <c r="C31" s="21"/>
      <c r="D31" s="26"/>
      <c r="E31" s="26"/>
      <c r="F31" s="26">
        <v>19750</v>
      </c>
      <c r="G31" s="26"/>
      <c r="H31" s="21">
        <f t="shared" si="1"/>
        <v>19750</v>
      </c>
      <c r="I31" s="27"/>
      <c r="J31" s="27"/>
      <c r="K31" s="27"/>
      <c r="L31" s="27"/>
      <c r="M31" s="27"/>
      <c r="N31" s="27"/>
      <c r="O31" s="27">
        <v>150</v>
      </c>
      <c r="P31" s="27">
        <v>150</v>
      </c>
      <c r="Q31" s="27"/>
      <c r="R31" s="27"/>
      <c r="S31" s="29"/>
      <c r="T31" s="29"/>
      <c r="U31" s="24">
        <f t="shared" si="3"/>
        <v>150</v>
      </c>
      <c r="V31" s="25">
        <f t="shared" si="0"/>
        <v>19600</v>
      </c>
    </row>
    <row r="32" spans="1:22" s="1" customFormat="1" ht="12.95" customHeight="1">
      <c r="A32" s="19">
        <v>27</v>
      </c>
      <c r="B32" s="20" t="s">
        <v>45</v>
      </c>
      <c r="C32" s="21">
        <v>36550</v>
      </c>
      <c r="D32" s="26"/>
      <c r="E32" s="26"/>
      <c r="F32" s="26"/>
      <c r="G32" s="26"/>
      <c r="H32" s="21">
        <f t="shared" si="1"/>
        <v>36550</v>
      </c>
      <c r="I32" s="27">
        <v>288</v>
      </c>
      <c r="J32" s="27">
        <v>288</v>
      </c>
      <c r="K32" s="27"/>
      <c r="L32" s="27"/>
      <c r="M32" s="27"/>
      <c r="N32" s="27"/>
      <c r="O32" s="27"/>
      <c r="P32" s="27"/>
      <c r="Q32" s="27"/>
      <c r="R32" s="27"/>
      <c r="S32" s="29"/>
      <c r="T32" s="29"/>
      <c r="U32" s="24">
        <f t="shared" si="3"/>
        <v>288</v>
      </c>
      <c r="V32" s="21">
        <f t="shared" si="0"/>
        <v>36262</v>
      </c>
    </row>
    <row r="33" spans="1:22" s="1" customFormat="1" ht="12.95" customHeight="1">
      <c r="A33" s="19">
        <v>28</v>
      </c>
      <c r="B33" s="20" t="s">
        <v>46</v>
      </c>
      <c r="C33" s="21"/>
      <c r="D33" s="26"/>
      <c r="E33" s="26"/>
      <c r="F33" s="26">
        <v>18000</v>
      </c>
      <c r="G33" s="26"/>
      <c r="H33" s="21">
        <f t="shared" si="1"/>
        <v>18000</v>
      </c>
      <c r="I33" s="27"/>
      <c r="J33" s="27"/>
      <c r="K33" s="27"/>
      <c r="L33" s="27"/>
      <c r="M33" s="27"/>
      <c r="N33" s="27"/>
      <c r="O33" s="27">
        <v>150</v>
      </c>
      <c r="P33" s="27">
        <v>150</v>
      </c>
      <c r="Q33" s="27"/>
      <c r="R33" s="27"/>
      <c r="S33" s="29"/>
      <c r="T33" s="29"/>
      <c r="U33" s="24">
        <f t="shared" si="3"/>
        <v>150</v>
      </c>
      <c r="V33" s="25">
        <f t="shared" si="0"/>
        <v>17850</v>
      </c>
    </row>
    <row r="34" spans="1:22" s="1" customFormat="1" ht="12.95" customHeight="1">
      <c r="A34" s="19">
        <v>29</v>
      </c>
      <c r="B34" s="20" t="s">
        <v>47</v>
      </c>
      <c r="C34" s="21"/>
      <c r="D34" s="26"/>
      <c r="E34" s="26"/>
      <c r="F34" s="26">
        <v>18000</v>
      </c>
      <c r="G34" s="26"/>
      <c r="H34" s="21">
        <f t="shared" si="1"/>
        <v>18000</v>
      </c>
      <c r="I34" s="27"/>
      <c r="J34" s="27"/>
      <c r="K34" s="27"/>
      <c r="L34" s="27"/>
      <c r="M34" s="27"/>
      <c r="N34" s="27"/>
      <c r="O34" s="27">
        <v>150</v>
      </c>
      <c r="P34" s="27">
        <v>150</v>
      </c>
      <c r="Q34" s="27"/>
      <c r="R34" s="27"/>
      <c r="S34" s="29"/>
      <c r="T34" s="29"/>
      <c r="U34" s="24">
        <f t="shared" si="3"/>
        <v>150</v>
      </c>
      <c r="V34" s="25">
        <f t="shared" si="0"/>
        <v>17850</v>
      </c>
    </row>
    <row r="35" spans="1:22" s="1" customFormat="1" ht="12.95" customHeight="1">
      <c r="A35" s="19">
        <v>30</v>
      </c>
      <c r="B35" s="38" t="s">
        <v>48</v>
      </c>
      <c r="C35" s="39"/>
      <c r="D35" s="40"/>
      <c r="E35" s="40"/>
      <c r="F35" s="40">
        <v>18000</v>
      </c>
      <c r="G35" s="40"/>
      <c r="H35" s="39">
        <f t="shared" si="1"/>
        <v>18000</v>
      </c>
      <c r="I35" s="41"/>
      <c r="J35" s="41"/>
      <c r="K35" s="41"/>
      <c r="L35" s="41"/>
      <c r="M35" s="41"/>
      <c r="N35" s="41"/>
      <c r="O35" s="41">
        <v>150</v>
      </c>
      <c r="P35" s="41">
        <v>150</v>
      </c>
      <c r="Q35" s="41"/>
      <c r="R35" s="41"/>
      <c r="S35" s="42"/>
      <c r="T35" s="42"/>
      <c r="U35" s="24">
        <f t="shared" si="3"/>
        <v>150</v>
      </c>
      <c r="V35" s="25">
        <f t="shared" si="0"/>
        <v>17850</v>
      </c>
    </row>
    <row r="36" spans="1:22" s="1" customFormat="1" ht="12.95" customHeight="1">
      <c r="A36" s="19">
        <v>31</v>
      </c>
      <c r="B36" s="38" t="s">
        <v>49</v>
      </c>
      <c r="C36" s="39"/>
      <c r="D36" s="40"/>
      <c r="E36" s="40"/>
      <c r="F36" s="40">
        <v>18000</v>
      </c>
      <c r="G36" s="40"/>
      <c r="H36" s="39">
        <f t="shared" si="1"/>
        <v>18000</v>
      </c>
      <c r="I36" s="41"/>
      <c r="J36" s="41"/>
      <c r="K36" s="41"/>
      <c r="L36" s="41"/>
      <c r="M36" s="41"/>
      <c r="N36" s="41"/>
      <c r="O36" s="41">
        <v>150</v>
      </c>
      <c r="P36" s="41">
        <v>150</v>
      </c>
      <c r="Q36" s="41"/>
      <c r="R36" s="41"/>
      <c r="S36" s="42"/>
      <c r="T36" s="42"/>
      <c r="U36" s="24">
        <f t="shared" si="3"/>
        <v>150</v>
      </c>
      <c r="V36" s="25">
        <f t="shared" si="0"/>
        <v>17850</v>
      </c>
    </row>
    <row r="37" spans="1:22" s="1" customFormat="1" ht="12.95" customHeight="1">
      <c r="A37" s="43"/>
      <c r="B37" s="44" t="s">
        <v>50</v>
      </c>
      <c r="C37" s="24">
        <f>SUM(C6:C34)</f>
        <v>1405005.81</v>
      </c>
      <c r="D37" s="24">
        <f>SUM(D6:D36)</f>
        <v>17419.349999999999</v>
      </c>
      <c r="E37" s="24">
        <f>SUM(E6:E34)</f>
        <v>0</v>
      </c>
      <c r="F37" s="24">
        <f>SUM(F6:F36)</f>
        <v>288460</v>
      </c>
      <c r="G37" s="24">
        <f>SUM(G6:G36)</f>
        <v>15677.42</v>
      </c>
      <c r="H37" s="21">
        <f>SUM(H6:H36)</f>
        <v>1726562.5799999998</v>
      </c>
      <c r="I37" s="45">
        <f>SUM(I6:I32)</f>
        <v>9981</v>
      </c>
      <c r="J37" s="45">
        <f>SUM(J6:J32)</f>
        <v>9981</v>
      </c>
      <c r="K37" s="45">
        <f>SUM(K6:K34)</f>
        <v>150</v>
      </c>
      <c r="L37" s="45">
        <f>SUM(L6:L34)</f>
        <v>150</v>
      </c>
      <c r="M37" s="45">
        <f>SUM(M16:M34)</f>
        <v>0</v>
      </c>
      <c r="N37" s="45">
        <f>SUM(N16:N34)</f>
        <v>0</v>
      </c>
      <c r="O37" s="45">
        <f>SUM(O12:O36)</f>
        <v>2250</v>
      </c>
      <c r="P37" s="45">
        <f>SUM(P12:P36)</f>
        <v>2250</v>
      </c>
      <c r="Q37" s="45">
        <f>SUM(Q12:Q36)</f>
        <v>150</v>
      </c>
      <c r="R37" s="45">
        <f>SUM(R12:R36)</f>
        <v>150</v>
      </c>
      <c r="S37" s="46">
        <f>SUM(S6:S31)</f>
        <v>15426</v>
      </c>
      <c r="T37" s="46">
        <f>SUM(T6:T34)</f>
        <v>29100</v>
      </c>
      <c r="U37" s="24">
        <f>SUM(U6:U36)</f>
        <v>57057</v>
      </c>
      <c r="V37" s="24">
        <f>SUM(V6:V36)</f>
        <v>1669505.5799999998</v>
      </c>
    </row>
  </sheetData>
  <mergeCells count="2">
    <mergeCell ref="A1:V1"/>
    <mergeCell ref="A2:V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Lamyai</dc:creator>
  <cp:lastModifiedBy>Lamyai</cp:lastModifiedBy>
  <dcterms:created xsi:type="dcterms:W3CDTF">2022-05-26T02:43:47Z</dcterms:created>
  <dcterms:modified xsi:type="dcterms:W3CDTF">2022-05-26T02:54:14Z</dcterms:modified>
</cp:coreProperties>
</file>